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7a879fde29d1f8/Desktop/Machine Learning/"/>
    </mc:Choice>
  </mc:AlternateContent>
  <xr:revisionPtr revIDLastSave="1214" documentId="8_{614871FD-C0E0-4A0E-8451-50CAEAD0ED3E}" xr6:coauthVersionLast="47" xr6:coauthVersionMax="47" xr10:uidLastSave="{57BDD65D-60A8-4B8D-861B-F5B2D4013541}"/>
  <bookViews>
    <workbookView xWindow="6645" yWindow="345" windowWidth="21045" windowHeight="20415" xr2:uid="{87D3A6D4-5C86-49CF-A366-9B20FCFB32AE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9" i="1" l="1"/>
  <c r="K30" i="1"/>
  <c r="K31" i="1"/>
  <c r="K32" i="1"/>
  <c r="K28" i="1"/>
  <c r="K33" i="1"/>
  <c r="K27" i="1"/>
  <c r="Q6" i="1"/>
  <c r="X16" i="1" s="1"/>
  <c r="K17" i="1"/>
  <c r="K18" i="1"/>
  <c r="K19" i="1"/>
  <c r="K20" i="1"/>
  <c r="K21" i="1"/>
  <c r="K22" i="1"/>
  <c r="K23" i="1"/>
  <c r="K24" i="1"/>
  <c r="K25" i="1"/>
  <c r="K26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17" i="1"/>
  <c r="B17" i="1"/>
  <c r="E17" i="1" s="1"/>
  <c r="U10" i="1"/>
  <c r="U9" i="1"/>
  <c r="U8" i="1"/>
  <c r="U7" i="1"/>
  <c r="U6" i="1"/>
  <c r="U5" i="1"/>
  <c r="U4" i="1"/>
  <c r="U3" i="1"/>
  <c r="U2" i="1"/>
  <c r="D6" i="2"/>
  <c r="C6" i="2"/>
  <c r="B8" i="2"/>
  <c r="B9" i="2"/>
  <c r="B10" i="2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7" i="2"/>
  <c r="Q9" i="1"/>
  <c r="P17" i="1"/>
  <c r="P13" i="1" s="1"/>
  <c r="P12" i="1" s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17" i="1"/>
  <c r="Q10" i="1" l="1"/>
  <c r="U16" i="1"/>
  <c r="F17" i="1"/>
  <c r="I17" i="1" s="1"/>
  <c r="J17" i="1" s="1"/>
  <c r="L17" i="1"/>
  <c r="D17" i="1"/>
  <c r="R13" i="1"/>
  <c r="R12" i="1" s="1"/>
  <c r="G17" i="1"/>
  <c r="M17" i="1" l="1"/>
  <c r="N17" i="1"/>
  <c r="O17" i="1"/>
  <c r="Q17" i="1"/>
  <c r="S17" i="1"/>
  <c r="T17" i="1"/>
  <c r="H17" i="1"/>
  <c r="B18" i="1" s="1"/>
  <c r="U17" i="1" l="1"/>
  <c r="X17" i="1" s="1"/>
  <c r="E18" i="1"/>
  <c r="D18" i="1" s="1"/>
  <c r="F18" i="1"/>
  <c r="I18" i="1" s="1"/>
  <c r="J18" i="1" s="1"/>
  <c r="G18" i="1"/>
  <c r="L18" i="1"/>
  <c r="M18" i="1" l="1"/>
  <c r="H18" i="1"/>
  <c r="B19" i="1" s="1"/>
  <c r="E19" i="1" s="1"/>
  <c r="D19" i="1" s="1"/>
  <c r="S18" i="1"/>
  <c r="Q18" i="1"/>
  <c r="O18" i="1"/>
  <c r="T18" i="1"/>
  <c r="N18" i="1"/>
  <c r="U18" i="1" s="1"/>
  <c r="X18" i="1" s="1"/>
  <c r="Y18" i="1" s="1"/>
  <c r="V17" i="1"/>
  <c r="Y17" i="1" l="1"/>
  <c r="L19" i="1"/>
  <c r="G19" i="1"/>
  <c r="F19" i="1"/>
  <c r="S19" i="1"/>
  <c r="M19" i="1"/>
  <c r="Q19" i="1" l="1"/>
  <c r="H19" i="1"/>
  <c r="B20" i="1" s="1"/>
  <c r="I19" i="1"/>
  <c r="J19" i="1" s="1"/>
  <c r="O19" i="1"/>
  <c r="N19" i="1"/>
  <c r="V18" i="1"/>
  <c r="T19" i="1"/>
  <c r="E20" i="1"/>
  <c r="D20" i="1" s="1"/>
  <c r="L20" i="1"/>
  <c r="Q20" i="1" s="1"/>
  <c r="G20" i="1"/>
  <c r="F20" i="1"/>
  <c r="O20" i="1"/>
  <c r="S20" i="1" l="1"/>
  <c r="M20" i="1"/>
  <c r="U19" i="1"/>
  <c r="H20" i="1"/>
  <c r="B21" i="1" s="1"/>
  <c r="I20" i="1"/>
  <c r="J20" i="1" s="1"/>
  <c r="N20" i="1"/>
  <c r="T20" i="1"/>
  <c r="E21" i="1"/>
  <c r="D21" i="1" s="1"/>
  <c r="L21" i="1"/>
  <c r="G21" i="1"/>
  <c r="F21" i="1"/>
  <c r="I21" i="1" s="1"/>
  <c r="J21" i="1" s="1"/>
  <c r="Q21" i="1"/>
  <c r="M21" i="1"/>
  <c r="S21" i="1"/>
  <c r="V19" i="1"/>
  <c r="X19" i="1" l="1"/>
  <c r="U20" i="1"/>
  <c r="V20" i="1" s="1"/>
  <c r="O21" i="1"/>
  <c r="N21" i="1"/>
  <c r="T21" i="1"/>
  <c r="H21" i="1"/>
  <c r="B22" i="1" s="1"/>
  <c r="E22" i="1" s="1"/>
  <c r="D22" i="1" s="1"/>
  <c r="Y19" i="1" l="1"/>
  <c r="X20" i="1"/>
  <c r="Y20" i="1" s="1"/>
  <c r="U21" i="1"/>
  <c r="G22" i="1"/>
  <c r="L22" i="1"/>
  <c r="F22" i="1"/>
  <c r="V21" i="1" l="1"/>
  <c r="X21" i="1"/>
  <c r="Y21" i="1" s="1"/>
  <c r="O22" i="1"/>
  <c r="S22" i="1"/>
  <c r="H22" i="1"/>
  <c r="B23" i="1" s="1"/>
  <c r="E23" i="1" s="1"/>
  <c r="D23" i="1" s="1"/>
  <c r="I22" i="1"/>
  <c r="J22" i="1" s="1"/>
  <c r="M22" i="1"/>
  <c r="Q22" i="1"/>
  <c r="T22" i="1"/>
  <c r="N22" i="1"/>
  <c r="G23" i="1"/>
  <c r="F23" i="1"/>
  <c r="L23" i="1" l="1"/>
  <c r="M23" i="1" s="1"/>
  <c r="U22" i="1"/>
  <c r="X22" i="1" s="1"/>
  <c r="Y22" i="1" s="1"/>
  <c r="H23" i="1"/>
  <c r="B24" i="1" s="1"/>
  <c r="I23" i="1"/>
  <c r="J23" i="1" s="1"/>
  <c r="V22" i="1"/>
  <c r="T23" i="1"/>
  <c r="N23" i="1"/>
  <c r="F24" i="1"/>
  <c r="I24" i="1" s="1"/>
  <c r="J24" i="1" s="1"/>
  <c r="L24" i="1"/>
  <c r="E24" i="1"/>
  <c r="D24" i="1" s="1"/>
  <c r="G24" i="1"/>
  <c r="S24" i="1"/>
  <c r="M24" i="1"/>
  <c r="Q24" i="1"/>
  <c r="T24" i="1"/>
  <c r="Q23" i="1" l="1"/>
  <c r="S23" i="1"/>
  <c r="O23" i="1"/>
  <c r="U23" i="1"/>
  <c r="X23" i="1" s="1"/>
  <c r="Y23" i="1" s="1"/>
  <c r="N24" i="1"/>
  <c r="O24" i="1"/>
  <c r="V23" i="1"/>
  <c r="H24" i="1"/>
  <c r="B25" i="1" s="1"/>
  <c r="U24" i="1" l="1"/>
  <c r="X24" i="1" s="1"/>
  <c r="Y24" i="1" s="1"/>
  <c r="E25" i="1"/>
  <c r="D25" i="1" s="1"/>
  <c r="L25" i="1"/>
  <c r="F25" i="1"/>
  <c r="I25" i="1" s="1"/>
  <c r="J25" i="1" s="1"/>
  <c r="G25" i="1"/>
  <c r="V24" i="1"/>
  <c r="H25" i="1" l="1"/>
  <c r="B26" i="1" s="1"/>
  <c r="E26" i="1" s="1"/>
  <c r="D26" i="1" s="1"/>
  <c r="O25" i="1"/>
  <c r="S25" i="1"/>
  <c r="M25" i="1"/>
  <c r="Q25" i="1"/>
  <c r="T25" i="1"/>
  <c r="N25" i="1"/>
  <c r="U25" i="1" l="1"/>
  <c r="X25" i="1" s="1"/>
  <c r="Y25" i="1" s="1"/>
  <c r="L26" i="1"/>
  <c r="M26" i="1" s="1"/>
  <c r="G26" i="1"/>
  <c r="F26" i="1"/>
  <c r="N26" i="1" s="1"/>
  <c r="V25" i="1"/>
  <c r="S26" i="1"/>
  <c r="Q26" i="1" l="1"/>
  <c r="O26" i="1"/>
  <c r="T26" i="1"/>
  <c r="U26" i="1"/>
  <c r="H26" i="1"/>
  <c r="B27" i="1" s="1"/>
  <c r="L27" i="1" s="1"/>
  <c r="I26" i="1"/>
  <c r="J26" i="1" s="1"/>
  <c r="X26" i="1" s="1"/>
  <c r="Y26" i="1" s="1"/>
  <c r="G27" i="1"/>
  <c r="V26" i="1"/>
  <c r="F27" i="1" l="1"/>
  <c r="I27" i="1" s="1"/>
  <c r="J27" i="1" s="1"/>
  <c r="E27" i="1"/>
  <c r="D27" i="1" s="1"/>
  <c r="O27" i="1"/>
  <c r="Q27" i="1"/>
  <c r="M27" i="1"/>
  <c r="S27" i="1"/>
  <c r="H27" i="1" l="1"/>
  <c r="B28" i="1" s="1"/>
  <c r="E28" i="1" s="1"/>
  <c r="D28" i="1" s="1"/>
  <c r="N27" i="1"/>
  <c r="T27" i="1"/>
  <c r="U27" i="1" l="1"/>
  <c r="G28" i="1"/>
  <c r="L28" i="1"/>
  <c r="F28" i="1"/>
  <c r="I28" i="1" s="1"/>
  <c r="J28" i="1" s="1"/>
  <c r="V27" i="1"/>
  <c r="X27" i="1"/>
  <c r="Y27" i="1" s="1"/>
  <c r="Q28" i="1"/>
  <c r="H28" i="1" l="1"/>
  <c r="B29" i="1" s="1"/>
  <c r="L29" i="1" s="1"/>
  <c r="O29" i="1" s="1"/>
  <c r="T28" i="1"/>
  <c r="S29" i="1"/>
  <c r="N28" i="1"/>
  <c r="S28" i="1"/>
  <c r="M28" i="1"/>
  <c r="O28" i="1"/>
  <c r="Q29" i="1"/>
  <c r="M29" i="1"/>
  <c r="E29" i="1"/>
  <c r="D29" i="1" s="1"/>
  <c r="F29" i="1"/>
  <c r="I29" i="1" s="1"/>
  <c r="J29" i="1" s="1"/>
  <c r="G29" i="1"/>
  <c r="H29" i="1" l="1"/>
  <c r="B30" i="1" s="1"/>
  <c r="E30" i="1" s="1"/>
  <c r="D30" i="1" s="1"/>
  <c r="T29" i="1"/>
  <c r="N29" i="1"/>
  <c r="U29" i="1" s="1"/>
  <c r="X29" i="1" s="1"/>
  <c r="Y29" i="1" s="1"/>
  <c r="U28" i="1"/>
  <c r="X28" i="1" s="1"/>
  <c r="Y28" i="1" s="1"/>
  <c r="F30" i="1"/>
  <c r="I30" i="1" s="1"/>
  <c r="J30" i="1" s="1"/>
  <c r="L30" i="1"/>
  <c r="S30" i="1" s="1"/>
  <c r="G30" i="1"/>
  <c r="V28" i="1" l="1"/>
  <c r="V29" i="1"/>
  <c r="M30" i="1"/>
  <c r="Q30" i="1"/>
  <c r="O30" i="1"/>
  <c r="T30" i="1"/>
  <c r="N30" i="1"/>
  <c r="H30" i="1"/>
  <c r="B31" i="1" s="1"/>
  <c r="E31" i="1" s="1"/>
  <c r="D31" i="1" s="1"/>
  <c r="U30" i="1" l="1"/>
  <c r="G31" i="1"/>
  <c r="L31" i="1"/>
  <c r="F31" i="1"/>
  <c r="H31" i="1" s="1"/>
  <c r="B32" i="1" s="1"/>
  <c r="X30" i="1"/>
  <c r="Y30" i="1" s="1"/>
  <c r="V30" i="1"/>
  <c r="S31" i="1"/>
  <c r="M31" i="1"/>
  <c r="Q31" i="1"/>
  <c r="O31" i="1"/>
  <c r="T31" i="1" l="1"/>
  <c r="N31" i="1"/>
  <c r="I31" i="1"/>
  <c r="J31" i="1" s="1"/>
  <c r="E32" i="1"/>
  <c r="D32" i="1" s="1"/>
  <c r="F32" i="1"/>
  <c r="I32" i="1" s="1"/>
  <c r="J32" i="1" s="1"/>
  <c r="G32" i="1"/>
  <c r="L32" i="1"/>
  <c r="Q32" i="1" s="1"/>
  <c r="U31" i="1"/>
  <c r="X31" i="1" s="1"/>
  <c r="Y31" i="1" s="1"/>
  <c r="H32" i="1"/>
  <c r="B33" i="1" s="1"/>
  <c r="S32" i="1" l="1"/>
  <c r="T32" i="1"/>
  <c r="O32" i="1"/>
  <c r="M32" i="1"/>
  <c r="N32" i="1"/>
  <c r="U32" i="1" s="1"/>
  <c r="X32" i="1" s="1"/>
  <c r="Y32" i="1" s="1"/>
  <c r="V31" i="1"/>
  <c r="E33" i="1"/>
  <c r="D33" i="1" s="1"/>
  <c r="L33" i="1"/>
  <c r="G33" i="1"/>
  <c r="F33" i="1"/>
  <c r="I33" i="1" s="1"/>
  <c r="J33" i="1" s="1"/>
  <c r="V32" i="1" l="1"/>
  <c r="H33" i="1"/>
  <c r="B34" i="1" s="1"/>
  <c r="L34" i="1" s="1"/>
  <c r="O33" i="1"/>
  <c r="S33" i="1"/>
  <c r="M33" i="1"/>
  <c r="Q33" i="1"/>
  <c r="T33" i="1"/>
  <c r="N33" i="1"/>
  <c r="U33" i="1" l="1"/>
  <c r="F34" i="1"/>
  <c r="G34" i="1"/>
  <c r="E34" i="1"/>
  <c r="D34" i="1" s="1"/>
  <c r="O34" i="1"/>
  <c r="S34" i="1"/>
  <c r="M34" i="1"/>
  <c r="Q34" i="1"/>
  <c r="V33" i="1" l="1"/>
  <c r="X33" i="1"/>
  <c r="Y33" i="1" s="1"/>
  <c r="T34" i="1"/>
  <c r="I34" i="1"/>
  <c r="J34" i="1" s="1"/>
  <c r="H34" i="1"/>
  <c r="B35" i="1" s="1"/>
  <c r="G35" i="1" s="1"/>
  <c r="N34" i="1"/>
  <c r="U34" i="1" l="1"/>
  <c r="V34" i="1" s="1"/>
  <c r="E35" i="1"/>
  <c r="D35" i="1" s="1"/>
  <c r="L35" i="1"/>
  <c r="F35" i="1"/>
  <c r="I35" i="1" s="1"/>
  <c r="J35" i="1" s="1"/>
  <c r="S35" i="1"/>
  <c r="X34" i="1" l="1"/>
  <c r="Y34" i="1" s="1"/>
  <c r="O35" i="1"/>
  <c r="M35" i="1"/>
  <c r="Q35" i="1"/>
  <c r="T35" i="1"/>
  <c r="H35" i="1"/>
  <c r="B36" i="1" s="1"/>
  <c r="F36" i="1" s="1"/>
  <c r="I36" i="1" s="1"/>
  <c r="J36" i="1" s="1"/>
  <c r="N35" i="1"/>
  <c r="U35" i="1" l="1"/>
  <c r="X35" i="1" s="1"/>
  <c r="Y35" i="1" s="1"/>
  <c r="E36" i="1"/>
  <c r="D36" i="1" s="1"/>
  <c r="H36" i="1" s="1"/>
  <c r="B37" i="1" s="1"/>
  <c r="F37" i="1" s="1"/>
  <c r="I37" i="1" s="1"/>
  <c r="J37" i="1" s="1"/>
  <c r="G36" i="1"/>
  <c r="L36" i="1"/>
  <c r="V35" i="1" l="1"/>
  <c r="O36" i="1"/>
  <c r="T36" i="1"/>
  <c r="N36" i="1"/>
  <c r="S36" i="1"/>
  <c r="L37" i="1"/>
  <c r="T37" i="1" s="1"/>
  <c r="G37" i="1"/>
  <c r="M36" i="1"/>
  <c r="E37" i="1"/>
  <c r="D37" i="1" s="1"/>
  <c r="H37" i="1" s="1"/>
  <c r="B38" i="1" s="1"/>
  <c r="Q36" i="1"/>
  <c r="O37" i="1"/>
  <c r="S37" i="1"/>
  <c r="M37" i="1"/>
  <c r="Q37" i="1"/>
  <c r="U36" i="1" l="1"/>
  <c r="X36" i="1" s="1"/>
  <c r="Y36" i="1" s="1"/>
  <c r="N37" i="1"/>
  <c r="U37" i="1" s="1"/>
  <c r="E38" i="1"/>
  <c r="D38" i="1" s="1"/>
  <c r="L38" i="1"/>
  <c r="O38" i="1" s="1"/>
  <c r="G38" i="1"/>
  <c r="F38" i="1"/>
  <c r="S38" i="1" l="1"/>
  <c r="Q38" i="1"/>
  <c r="M38" i="1"/>
  <c r="V36" i="1"/>
  <c r="V37" i="1"/>
  <c r="X37" i="1"/>
  <c r="Y37" i="1" s="1"/>
  <c r="T38" i="1"/>
  <c r="I38" i="1"/>
  <c r="J38" i="1" s="1"/>
  <c r="N38" i="1"/>
  <c r="H38" i="1"/>
  <c r="B39" i="1" s="1"/>
  <c r="E39" i="1" s="1"/>
  <c r="D39" i="1" s="1"/>
  <c r="U38" i="1" l="1"/>
  <c r="V38" i="1" s="1"/>
  <c r="L39" i="1"/>
  <c r="M39" i="1" s="1"/>
  <c r="F39" i="1"/>
  <c r="I39" i="1" s="1"/>
  <c r="J39" i="1" s="1"/>
  <c r="G39" i="1"/>
  <c r="S39" i="1"/>
  <c r="N39" i="1"/>
  <c r="O39" i="1"/>
  <c r="Q39" i="1"/>
  <c r="T39" i="1"/>
  <c r="H39" i="1"/>
  <c r="B40" i="1" s="1"/>
  <c r="X38" i="1" l="1"/>
  <c r="Y38" i="1" s="1"/>
  <c r="U39" i="1"/>
  <c r="X39" i="1" s="1"/>
  <c r="Y39" i="1" s="1"/>
  <c r="E40" i="1"/>
  <c r="D40" i="1" s="1"/>
  <c r="F40" i="1"/>
  <c r="I40" i="1" s="1"/>
  <c r="J40" i="1" s="1"/>
  <c r="L40" i="1"/>
  <c r="G40" i="1"/>
  <c r="V39" i="1"/>
  <c r="H40" i="1" l="1"/>
  <c r="B41" i="1" s="1"/>
  <c r="N40" i="1"/>
  <c r="T40" i="1"/>
  <c r="M40" i="1"/>
  <c r="O40" i="1"/>
  <c r="Q40" i="1"/>
  <c r="S40" i="1"/>
  <c r="G41" i="1"/>
  <c r="F41" i="1"/>
  <c r="I41" i="1" s="1"/>
  <c r="J41" i="1" s="1"/>
  <c r="L41" i="1"/>
  <c r="E41" i="1"/>
  <c r="D41" i="1" s="1"/>
  <c r="U40" i="1" l="1"/>
  <c r="X40" i="1" s="1"/>
  <c r="Y40" i="1" s="1"/>
  <c r="H41" i="1"/>
  <c r="B42" i="1" s="1"/>
  <c r="G42" i="1" s="1"/>
  <c r="S41" i="1"/>
  <c r="M41" i="1"/>
  <c r="O41" i="1"/>
  <c r="Q41" i="1"/>
  <c r="T41" i="1"/>
  <c r="N41" i="1"/>
  <c r="V40" i="1"/>
  <c r="U41" i="1" l="1"/>
  <c r="F42" i="1"/>
  <c r="I42" i="1" s="1"/>
  <c r="J42" i="1" s="1"/>
  <c r="E42" i="1"/>
  <c r="D42" i="1" s="1"/>
  <c r="L42" i="1"/>
  <c r="V41" i="1" l="1"/>
  <c r="X41" i="1"/>
  <c r="Y41" i="1" s="1"/>
  <c r="S42" i="1"/>
  <c r="T42" i="1"/>
  <c r="N42" i="1"/>
  <c r="M42" i="1"/>
  <c r="Q42" i="1"/>
  <c r="O42" i="1"/>
  <c r="H42" i="1"/>
  <c r="B43" i="1" s="1"/>
  <c r="F43" i="1" s="1"/>
  <c r="I43" i="1" s="1"/>
  <c r="J43" i="1" s="1"/>
  <c r="U42" i="1" l="1"/>
  <c r="X42" i="1" s="1"/>
  <c r="Y42" i="1" s="1"/>
  <c r="L43" i="1"/>
  <c r="G43" i="1"/>
  <c r="E43" i="1"/>
  <c r="D43" i="1" s="1"/>
  <c r="V42" i="1" l="1"/>
  <c r="T43" i="1"/>
  <c r="S43" i="1"/>
  <c r="Q43" i="1"/>
  <c r="O43" i="1"/>
  <c r="M43" i="1"/>
  <c r="H43" i="1"/>
  <c r="B44" i="1" s="1"/>
  <c r="N43" i="1"/>
  <c r="U43" i="1" l="1"/>
  <c r="X43" i="1" s="1"/>
  <c r="Y43" i="1" s="1"/>
  <c r="L44" i="1"/>
  <c r="G44" i="1"/>
  <c r="F44" i="1"/>
  <c r="E44" i="1"/>
  <c r="D44" i="1" s="1"/>
  <c r="V43" i="1" l="1"/>
  <c r="T44" i="1"/>
  <c r="I44" i="1"/>
  <c r="J44" i="1" s="1"/>
  <c r="H44" i="1"/>
  <c r="B45" i="1" s="1"/>
  <c r="S44" i="1"/>
  <c r="O44" i="1"/>
  <c r="M44" i="1"/>
  <c r="Q44" i="1"/>
  <c r="N44" i="1"/>
  <c r="U44" i="1" l="1"/>
  <c r="X44" i="1" s="1"/>
  <c r="Y44" i="1" s="1"/>
  <c r="L45" i="1"/>
  <c r="E45" i="1"/>
  <c r="D45" i="1" s="1"/>
  <c r="F45" i="1"/>
  <c r="I45" i="1" s="1"/>
  <c r="J45" i="1" s="1"/>
  <c r="G45" i="1"/>
  <c r="V44" i="1" l="1"/>
  <c r="T45" i="1"/>
  <c r="H45" i="1"/>
  <c r="B46" i="1" s="1"/>
  <c r="G46" i="1" s="1"/>
  <c r="O45" i="1"/>
  <c r="S45" i="1"/>
  <c r="Q45" i="1"/>
  <c r="M45" i="1"/>
  <c r="N45" i="1"/>
  <c r="U45" i="1" l="1"/>
  <c r="X45" i="1" s="1"/>
  <c r="Y45" i="1" s="1"/>
  <c r="L46" i="1"/>
  <c r="F46" i="1"/>
  <c r="I46" i="1" s="1"/>
  <c r="J46" i="1" s="1"/>
  <c r="E46" i="1"/>
  <c r="D46" i="1" s="1"/>
  <c r="V45" i="1"/>
  <c r="Q46" i="1"/>
  <c r="S46" i="1"/>
  <c r="O46" i="1"/>
  <c r="M46" i="1"/>
  <c r="T46" i="1" l="1"/>
  <c r="N46" i="1"/>
  <c r="U46" i="1" s="1"/>
  <c r="H46" i="1"/>
  <c r="B47" i="1" s="1"/>
  <c r="G47" i="1" s="1"/>
  <c r="X46" i="1" l="1"/>
  <c r="Y46" i="1" s="1"/>
  <c r="V46" i="1"/>
  <c r="L47" i="1"/>
  <c r="E47" i="1"/>
  <c r="D47" i="1" s="1"/>
  <c r="F47" i="1"/>
  <c r="I47" i="1" s="1"/>
  <c r="J47" i="1" s="1"/>
  <c r="H47" i="1" l="1"/>
  <c r="B48" i="1" s="1"/>
  <c r="M47" i="1"/>
  <c r="N47" i="1"/>
  <c r="S47" i="1"/>
  <c r="T47" i="1"/>
  <c r="O47" i="1"/>
  <c r="Q47" i="1"/>
  <c r="U47" i="1" l="1"/>
  <c r="X47" i="1" s="1"/>
  <c r="Y47" i="1" s="1"/>
  <c r="E48" i="1"/>
  <c r="D48" i="1" s="1"/>
  <c r="G48" i="1"/>
  <c r="F48" i="1"/>
  <c r="L48" i="1"/>
  <c r="V47" i="1" l="1"/>
  <c r="H48" i="1"/>
  <c r="B49" i="1" s="1"/>
  <c r="F49" i="1" s="1"/>
  <c r="I49" i="1" s="1"/>
  <c r="J49" i="1" s="1"/>
  <c r="I48" i="1"/>
  <c r="J48" i="1" s="1"/>
  <c r="O48" i="1"/>
  <c r="S48" i="1"/>
  <c r="M48" i="1"/>
  <c r="Q48" i="1"/>
  <c r="N48" i="1"/>
  <c r="T48" i="1"/>
  <c r="G49" i="1"/>
  <c r="L49" i="1"/>
  <c r="U48" i="1" l="1"/>
  <c r="X48" i="1" s="1"/>
  <c r="Y48" i="1" s="1"/>
  <c r="E49" i="1"/>
  <c r="D49" i="1" s="1"/>
  <c r="N49" i="1" s="1"/>
  <c r="Q49" i="1"/>
  <c r="S49" i="1"/>
  <c r="M49" i="1"/>
  <c r="O49" i="1"/>
  <c r="T49" i="1"/>
  <c r="H49" i="1" l="1"/>
  <c r="B50" i="1" s="1"/>
  <c r="F50" i="1" s="1"/>
  <c r="I50" i="1" s="1"/>
  <c r="J50" i="1" s="1"/>
  <c r="V48" i="1"/>
  <c r="U49" i="1"/>
  <c r="X49" i="1" s="1"/>
  <c r="Y49" i="1" s="1"/>
  <c r="G50" i="1"/>
  <c r="L50" i="1"/>
  <c r="E50" i="1"/>
  <c r="D50" i="1" s="1"/>
  <c r="H50" i="1" s="1"/>
  <c r="B51" i="1" s="1"/>
  <c r="O50" i="1"/>
  <c r="S50" i="1"/>
  <c r="M50" i="1"/>
  <c r="Q50" i="1"/>
  <c r="T50" i="1"/>
  <c r="V49" i="1" l="1"/>
  <c r="N50" i="1"/>
  <c r="U50" i="1" s="1"/>
  <c r="E51" i="1"/>
  <c r="D51" i="1" s="1"/>
  <c r="F51" i="1"/>
  <c r="I51" i="1" s="1"/>
  <c r="J51" i="1" s="1"/>
  <c r="G51" i="1"/>
  <c r="L51" i="1"/>
  <c r="V50" i="1" l="1"/>
  <c r="X50" i="1"/>
  <c r="Y50" i="1" s="1"/>
  <c r="H51" i="1"/>
  <c r="B52" i="1" s="1"/>
  <c r="T51" i="1"/>
  <c r="N51" i="1"/>
  <c r="O51" i="1"/>
  <c r="M51" i="1"/>
  <c r="S51" i="1"/>
  <c r="Q51" i="1"/>
  <c r="E52" i="1"/>
  <c r="D52" i="1" s="1"/>
  <c r="G52" i="1"/>
  <c r="L52" i="1"/>
  <c r="F52" i="1"/>
  <c r="U51" i="1" l="1"/>
  <c r="X51" i="1" s="1"/>
  <c r="Y51" i="1" s="1"/>
  <c r="T52" i="1"/>
  <c r="I52" i="1"/>
  <c r="J52" i="1" s="1"/>
  <c r="H52" i="1"/>
  <c r="B53" i="1" s="1"/>
  <c r="N52" i="1"/>
  <c r="S52" i="1"/>
  <c r="M52" i="1"/>
  <c r="O52" i="1"/>
  <c r="Q52" i="1"/>
  <c r="V51" i="1" l="1"/>
  <c r="U52" i="1"/>
  <c r="X52" i="1" s="1"/>
  <c r="Y52" i="1" s="1"/>
  <c r="F53" i="1"/>
  <c r="I53" i="1" s="1"/>
  <c r="J53" i="1" s="1"/>
  <c r="L53" i="1"/>
  <c r="E53" i="1"/>
  <c r="D53" i="1" s="1"/>
  <c r="G53" i="1"/>
  <c r="V52" i="1" l="1"/>
  <c r="H53" i="1"/>
  <c r="B54" i="1" s="1"/>
  <c r="L54" i="1" s="1"/>
  <c r="M53" i="1"/>
  <c r="S53" i="1"/>
  <c r="O53" i="1"/>
  <c r="Q53" i="1"/>
  <c r="T53" i="1"/>
  <c r="N53" i="1"/>
  <c r="U53" i="1" l="1"/>
  <c r="X53" i="1" s="1"/>
  <c r="Y53" i="1" s="1"/>
  <c r="G54" i="1"/>
  <c r="F54" i="1"/>
  <c r="I54" i="1" s="1"/>
  <c r="J54" i="1" s="1"/>
  <c r="E54" i="1"/>
  <c r="D54" i="1" s="1"/>
  <c r="O54" i="1"/>
  <c r="Q54" i="1"/>
  <c r="S54" i="1"/>
  <c r="M54" i="1"/>
  <c r="N54" i="1" l="1"/>
  <c r="V53" i="1"/>
  <c r="T54" i="1"/>
  <c r="U54" i="1" s="1"/>
  <c r="V54" i="1" s="1"/>
  <c r="H54" i="1"/>
  <c r="B55" i="1" s="1"/>
  <c r="F55" i="1" s="1"/>
  <c r="I55" i="1" s="1"/>
  <c r="J55" i="1" s="1"/>
  <c r="E55" i="1" l="1"/>
  <c r="D55" i="1" s="1"/>
  <c r="L55" i="1"/>
  <c r="G55" i="1"/>
  <c r="H55" i="1"/>
  <c r="B56" i="1" s="1"/>
  <c r="X54" i="1"/>
  <c r="Y54" i="1" s="1"/>
  <c r="Q55" i="1"/>
  <c r="M55" i="1"/>
  <c r="O55" i="1"/>
  <c r="S55" i="1"/>
  <c r="N55" i="1"/>
  <c r="T55" i="1"/>
  <c r="E56" i="1"/>
  <c r="D56" i="1" s="1"/>
  <c r="L56" i="1"/>
  <c r="G56" i="1"/>
  <c r="F56" i="1"/>
  <c r="U55" i="1" l="1"/>
  <c r="H56" i="1"/>
  <c r="B57" i="1" s="1"/>
  <c r="I56" i="1"/>
  <c r="J56" i="1" s="1"/>
  <c r="Q56" i="1"/>
  <c r="S56" i="1"/>
  <c r="O56" i="1"/>
  <c r="M56" i="1"/>
  <c r="T56" i="1"/>
  <c r="N56" i="1"/>
  <c r="E57" i="1"/>
  <c r="D57" i="1" s="1"/>
  <c r="F57" i="1"/>
  <c r="I57" i="1" s="1"/>
  <c r="J57" i="1" s="1"/>
  <c r="G57" i="1"/>
  <c r="L57" i="1"/>
  <c r="V55" i="1" l="1"/>
  <c r="X55" i="1"/>
  <c r="Y55" i="1" s="1"/>
  <c r="U56" i="1"/>
  <c r="X56" i="1" s="1"/>
  <c r="Y56" i="1" s="1"/>
  <c r="T57" i="1"/>
  <c r="O57" i="1"/>
  <c r="S57" i="1"/>
  <c r="Q57" i="1"/>
  <c r="M57" i="1"/>
  <c r="N57" i="1"/>
  <c r="H57" i="1"/>
  <c r="B58" i="1" s="1"/>
  <c r="V56" i="1" l="1"/>
  <c r="U57" i="1"/>
  <c r="X57" i="1" s="1"/>
  <c r="Y57" i="1" s="1"/>
  <c r="E58" i="1"/>
  <c r="D58" i="1" s="1"/>
  <c r="F58" i="1"/>
  <c r="I58" i="1" s="1"/>
  <c r="J58" i="1" s="1"/>
  <c r="G58" i="1"/>
  <c r="L58" i="1"/>
  <c r="V57" i="1"/>
  <c r="O58" i="1" l="1"/>
  <c r="S58" i="1"/>
  <c r="T58" i="1"/>
  <c r="N58" i="1"/>
  <c r="Q58" i="1"/>
  <c r="M58" i="1"/>
  <c r="H58" i="1"/>
  <c r="B59" i="1" s="1"/>
  <c r="U58" i="1" l="1"/>
  <c r="E59" i="1"/>
  <c r="D59" i="1" s="1"/>
  <c r="L59" i="1"/>
  <c r="G59" i="1"/>
  <c r="F59" i="1"/>
  <c r="V58" i="1" l="1"/>
  <c r="X58" i="1"/>
  <c r="Y58" i="1" s="1"/>
  <c r="H59" i="1"/>
  <c r="B60" i="1" s="1"/>
  <c r="E60" i="1" s="1"/>
  <c r="D60" i="1" s="1"/>
  <c r="I59" i="1"/>
  <c r="J59" i="1" s="1"/>
  <c r="Q59" i="1"/>
  <c r="O59" i="1"/>
  <c r="S59" i="1"/>
  <c r="M59" i="1"/>
  <c r="N59" i="1"/>
  <c r="T59" i="1"/>
  <c r="F60" i="1" l="1"/>
  <c r="I60" i="1" s="1"/>
  <c r="J60" i="1" s="1"/>
  <c r="G60" i="1"/>
  <c r="L60" i="1"/>
  <c r="U59" i="1"/>
  <c r="X59" i="1" s="1"/>
  <c r="Y59" i="1" s="1"/>
  <c r="O60" i="1"/>
  <c r="Q60" i="1"/>
  <c r="M60" i="1"/>
  <c r="S60" i="1"/>
  <c r="T60" i="1" l="1"/>
  <c r="N60" i="1"/>
  <c r="H60" i="1"/>
  <c r="B61" i="1" s="1"/>
  <c r="E61" i="1" s="1"/>
  <c r="D61" i="1" s="1"/>
  <c r="V59" i="1"/>
  <c r="G61" i="1" l="1"/>
  <c r="F61" i="1"/>
  <c r="I61" i="1" s="1"/>
  <c r="J61" i="1" s="1"/>
  <c r="L61" i="1"/>
  <c r="U60" i="1"/>
  <c r="M61" i="1"/>
  <c r="V60" i="1"/>
  <c r="X60" i="1"/>
  <c r="Y60" i="1" s="1"/>
  <c r="H61" i="1" l="1"/>
  <c r="B62" i="1" s="1"/>
  <c r="S61" i="1"/>
  <c r="T61" i="1"/>
  <c r="O61" i="1"/>
  <c r="Q61" i="1"/>
  <c r="N61" i="1"/>
  <c r="U61" i="1" s="1"/>
  <c r="X61" i="1" s="1"/>
  <c r="Y61" i="1" s="1"/>
  <c r="F62" i="1"/>
  <c r="I62" i="1" s="1"/>
  <c r="J62" i="1" s="1"/>
  <c r="E62" i="1"/>
  <c r="D62" i="1" s="1"/>
  <c r="L62" i="1"/>
  <c r="G62" i="1"/>
  <c r="V61" i="1" l="1"/>
  <c r="H62" i="1"/>
  <c r="B63" i="1" s="1"/>
  <c r="G63" i="1" s="1"/>
  <c r="O62" i="1"/>
  <c r="T62" i="1"/>
  <c r="M62" i="1"/>
  <c r="N62" i="1"/>
  <c r="Q62" i="1"/>
  <c r="S62" i="1"/>
  <c r="F63" i="1"/>
  <c r="I63" i="1" s="1"/>
  <c r="J63" i="1" s="1"/>
  <c r="E63" i="1" l="1"/>
  <c r="D63" i="1" s="1"/>
  <c r="H63" i="1" s="1"/>
  <c r="B64" i="1" s="1"/>
  <c r="L63" i="1"/>
  <c r="S63" i="1" s="1"/>
  <c r="Q63" i="1"/>
  <c r="U62" i="1"/>
  <c r="M63" i="1" l="1"/>
  <c r="O63" i="1"/>
  <c r="N63" i="1"/>
  <c r="T63" i="1"/>
  <c r="X62" i="1"/>
  <c r="Y62" i="1" s="1"/>
  <c r="V62" i="1"/>
  <c r="E64" i="1"/>
  <c r="D64" i="1" s="1"/>
  <c r="G64" i="1"/>
  <c r="L64" i="1"/>
  <c r="F64" i="1"/>
  <c r="I64" i="1" s="1"/>
  <c r="J64" i="1" s="1"/>
  <c r="U63" i="1" l="1"/>
  <c r="V63" i="1"/>
  <c r="X63" i="1"/>
  <c r="Y63" i="1" s="1"/>
  <c r="O64" i="1"/>
  <c r="T64" i="1"/>
  <c r="N64" i="1"/>
  <c r="Q64" i="1"/>
  <c r="M64" i="1"/>
  <c r="S64" i="1"/>
  <c r="H64" i="1"/>
  <c r="B65" i="1" s="1"/>
  <c r="U64" i="1" l="1"/>
  <c r="V64" i="1" s="1"/>
  <c r="L65" i="1"/>
  <c r="F65" i="1"/>
  <c r="I65" i="1" s="1"/>
  <c r="J65" i="1" s="1"/>
  <c r="G65" i="1"/>
  <c r="E65" i="1"/>
  <c r="D65" i="1" s="1"/>
  <c r="H65" i="1" s="1"/>
  <c r="B66" i="1" s="1"/>
  <c r="X64" i="1" l="1"/>
  <c r="Y64" i="1" s="1"/>
  <c r="F66" i="1"/>
  <c r="I66" i="1" s="1"/>
  <c r="J66" i="1" s="1"/>
  <c r="E66" i="1"/>
  <c r="D66" i="1" s="1"/>
  <c r="L66" i="1"/>
  <c r="G66" i="1"/>
  <c r="Q65" i="1"/>
  <c r="O65" i="1"/>
  <c r="M65" i="1"/>
  <c r="S65" i="1"/>
  <c r="T65" i="1"/>
  <c r="N65" i="1"/>
  <c r="H66" i="1" l="1"/>
  <c r="B67" i="1" s="1"/>
  <c r="U65" i="1"/>
  <c r="X65" i="1" s="1"/>
  <c r="Y65" i="1" s="1"/>
  <c r="S66" i="1"/>
  <c r="T66" i="1"/>
  <c r="N66" i="1"/>
  <c r="Q66" i="1"/>
  <c r="M66" i="1"/>
  <c r="O66" i="1"/>
  <c r="G67" i="1" l="1"/>
  <c r="F67" i="1"/>
  <c r="I67" i="1" s="1"/>
  <c r="J67" i="1" s="1"/>
  <c r="E67" i="1"/>
  <c r="D67" i="1" s="1"/>
  <c r="L67" i="1"/>
  <c r="V65" i="1"/>
  <c r="U66" i="1"/>
  <c r="X66" i="1" s="1"/>
  <c r="Y66" i="1" s="1"/>
  <c r="V66" i="1" l="1"/>
  <c r="H67" i="1"/>
  <c r="B68" i="1" s="1"/>
  <c r="O67" i="1"/>
  <c r="N67" i="1"/>
  <c r="S67" i="1"/>
  <c r="Q67" i="1"/>
  <c r="M67" i="1"/>
  <c r="T67" i="1"/>
  <c r="F68" i="1" l="1"/>
  <c r="I68" i="1" s="1"/>
  <c r="J68" i="1" s="1"/>
  <c r="E68" i="1"/>
  <c r="D68" i="1" s="1"/>
  <c r="G68" i="1"/>
  <c r="L68" i="1"/>
  <c r="U67" i="1"/>
  <c r="H68" i="1" l="1"/>
  <c r="B69" i="1" s="1"/>
  <c r="O68" i="1"/>
  <c r="S68" i="1"/>
  <c r="M68" i="1"/>
  <c r="N68" i="1"/>
  <c r="Q68" i="1"/>
  <c r="T68" i="1"/>
  <c r="E69" i="1"/>
  <c r="D69" i="1" s="1"/>
  <c r="L69" i="1"/>
  <c r="G69" i="1"/>
  <c r="F69" i="1"/>
  <c r="X67" i="1"/>
  <c r="Y67" i="1" s="1"/>
  <c r="V67" i="1"/>
  <c r="U68" i="1" l="1"/>
  <c r="T69" i="1"/>
  <c r="I69" i="1"/>
  <c r="J69" i="1" s="1"/>
  <c r="M69" i="1"/>
  <c r="S69" i="1"/>
  <c r="N69" i="1"/>
  <c r="O69" i="1"/>
  <c r="Q69" i="1"/>
  <c r="X68" i="1"/>
  <c r="Y68" i="1" s="1"/>
  <c r="V68" i="1"/>
  <c r="H69" i="1"/>
  <c r="B70" i="1" s="1"/>
  <c r="U69" i="1" l="1"/>
  <c r="E70" i="1"/>
  <c r="D70" i="1" s="1"/>
  <c r="L70" i="1"/>
  <c r="G70" i="1"/>
  <c r="F70" i="1"/>
  <c r="I70" i="1" s="1"/>
  <c r="J70" i="1" s="1"/>
  <c r="V69" i="1"/>
  <c r="X69" i="1"/>
  <c r="Y69" i="1" s="1"/>
  <c r="H70" i="1" l="1"/>
  <c r="B71" i="1" s="1"/>
  <c r="O70" i="1"/>
  <c r="T70" i="1"/>
  <c r="M70" i="1"/>
  <c r="S70" i="1"/>
  <c r="Q70" i="1"/>
  <c r="N70" i="1"/>
  <c r="U70" i="1" l="1"/>
  <c r="L71" i="1"/>
  <c r="F71" i="1"/>
  <c r="I71" i="1" s="1"/>
  <c r="J71" i="1" s="1"/>
  <c r="G71" i="1"/>
  <c r="E71" i="1"/>
  <c r="D71" i="1" s="1"/>
  <c r="H71" i="1" s="1"/>
  <c r="B72" i="1" s="1"/>
  <c r="E72" i="1" s="1"/>
  <c r="D72" i="1" s="1"/>
  <c r="L72" i="1" l="1"/>
  <c r="G72" i="1"/>
  <c r="F72" i="1"/>
  <c r="I72" i="1" s="1"/>
  <c r="J72" i="1" s="1"/>
  <c r="Q71" i="1"/>
  <c r="O71" i="1"/>
  <c r="S71" i="1"/>
  <c r="M71" i="1"/>
  <c r="T71" i="1"/>
  <c r="N71" i="1"/>
  <c r="X70" i="1"/>
  <c r="Y70" i="1" s="1"/>
  <c r="V70" i="1"/>
  <c r="H72" i="1"/>
  <c r="B73" i="1" s="1"/>
  <c r="E73" i="1" s="1"/>
  <c r="D73" i="1" s="1"/>
  <c r="O72" i="1"/>
  <c r="T72" i="1"/>
  <c r="S72" i="1"/>
  <c r="N72" i="1"/>
  <c r="Q72" i="1"/>
  <c r="M72" i="1"/>
  <c r="L73" i="1" l="1"/>
  <c r="O73" i="1" s="1"/>
  <c r="G73" i="1"/>
  <c r="F73" i="1"/>
  <c r="I73" i="1" s="1"/>
  <c r="J73" i="1" s="1"/>
  <c r="U71" i="1"/>
  <c r="U72" i="1"/>
  <c r="V72" i="1" s="1"/>
  <c r="N73" i="1"/>
  <c r="Q73" i="1"/>
  <c r="M73" i="1"/>
  <c r="T73" i="1"/>
  <c r="S73" i="1"/>
  <c r="H73" i="1" l="1"/>
  <c r="B74" i="1" s="1"/>
  <c r="G74" i="1" s="1"/>
  <c r="F74" i="1"/>
  <c r="I74" i="1" s="1"/>
  <c r="J74" i="1" s="1"/>
  <c r="E74" i="1"/>
  <c r="D74" i="1" s="1"/>
  <c r="X71" i="1"/>
  <c r="Y71" i="1" s="1"/>
  <c r="V71" i="1"/>
  <c r="X72" i="1"/>
  <c r="Y72" i="1" s="1"/>
  <c r="H74" i="1"/>
  <c r="B75" i="1" s="1"/>
  <c r="G75" i="1" s="1"/>
  <c r="U73" i="1"/>
  <c r="X73" i="1" s="1"/>
  <c r="Y73" i="1" s="1"/>
  <c r="L74" i="1" l="1"/>
  <c r="E75" i="1"/>
  <c r="D75" i="1" s="1"/>
  <c r="L75" i="1"/>
  <c r="F75" i="1"/>
  <c r="I75" i="1" s="1"/>
  <c r="J75" i="1" s="1"/>
  <c r="V73" i="1"/>
  <c r="H75" i="1"/>
  <c r="B76" i="1" s="1"/>
  <c r="E76" i="1" s="1"/>
  <c r="D76" i="1" s="1"/>
  <c r="O75" i="1"/>
  <c r="M75" i="1"/>
  <c r="S75" i="1"/>
  <c r="Q75" i="1"/>
  <c r="T75" i="1"/>
  <c r="N75" i="1"/>
  <c r="N74" i="1" l="1"/>
  <c r="O74" i="1"/>
  <c r="Q74" i="1"/>
  <c r="S74" i="1"/>
  <c r="M74" i="1"/>
  <c r="T74" i="1"/>
  <c r="G76" i="1"/>
  <c r="L76" i="1"/>
  <c r="F76" i="1"/>
  <c r="I76" i="1" s="1"/>
  <c r="J76" i="1" s="1"/>
  <c r="U75" i="1"/>
  <c r="X75" i="1" s="1"/>
  <c r="Y75" i="1" s="1"/>
  <c r="T76" i="1"/>
  <c r="M76" i="1"/>
  <c r="Q76" i="1"/>
  <c r="O76" i="1"/>
  <c r="S76" i="1"/>
  <c r="U74" i="1" l="1"/>
  <c r="N76" i="1"/>
  <c r="H76" i="1"/>
  <c r="B77" i="1" s="1"/>
  <c r="V75" i="1"/>
  <c r="U76" i="1"/>
  <c r="X76" i="1" s="1"/>
  <c r="Y76" i="1" s="1"/>
  <c r="X74" i="1" l="1"/>
  <c r="Y74" i="1" s="1"/>
  <c r="V74" i="1"/>
  <c r="F77" i="1"/>
  <c r="I77" i="1" s="1"/>
  <c r="J77" i="1" s="1"/>
  <c r="E77" i="1"/>
  <c r="D77" i="1" s="1"/>
  <c r="L77" i="1"/>
  <c r="G77" i="1"/>
  <c r="V76" i="1"/>
  <c r="H77" i="1" l="1"/>
  <c r="B78" i="1" s="1"/>
  <c r="F78" i="1" s="1"/>
  <c r="I78" i="1" s="1"/>
  <c r="J78" i="1" s="1"/>
  <c r="G78" i="1"/>
  <c r="N77" i="1"/>
  <c r="O77" i="1"/>
  <c r="T77" i="1"/>
  <c r="M77" i="1"/>
  <c r="Q77" i="1"/>
  <c r="S77" i="1"/>
  <c r="E78" i="1" l="1"/>
  <c r="D78" i="1" s="1"/>
  <c r="L78" i="1"/>
  <c r="H78" i="1"/>
  <c r="B79" i="1" s="1"/>
  <c r="L79" i="1" s="1"/>
  <c r="Q79" i="1" s="1"/>
  <c r="U77" i="1"/>
  <c r="N78" i="1"/>
  <c r="S78" i="1"/>
  <c r="Q78" i="1"/>
  <c r="M78" i="1"/>
  <c r="O78" i="1"/>
  <c r="T78" i="1"/>
  <c r="G79" i="1" l="1"/>
  <c r="F79" i="1"/>
  <c r="I79" i="1" s="1"/>
  <c r="J79" i="1" s="1"/>
  <c r="E79" i="1"/>
  <c r="D79" i="1" s="1"/>
  <c r="S79" i="1"/>
  <c r="M79" i="1"/>
  <c r="O79" i="1"/>
  <c r="H79" i="1"/>
  <c r="B80" i="1" s="1"/>
  <c r="T79" i="1"/>
  <c r="U78" i="1"/>
  <c r="X77" i="1"/>
  <c r="Y77" i="1" s="1"/>
  <c r="V77" i="1"/>
  <c r="N79" i="1"/>
  <c r="U79" i="1" s="1"/>
  <c r="X79" i="1" s="1"/>
  <c r="Y79" i="1" s="1"/>
  <c r="V79" i="1" l="1"/>
  <c r="X78" i="1"/>
  <c r="Y78" i="1" s="1"/>
  <c r="V78" i="1"/>
  <c r="G80" i="1"/>
  <c r="L80" i="1"/>
  <c r="E80" i="1"/>
  <c r="D80" i="1" s="1"/>
  <c r="F80" i="1"/>
  <c r="I80" i="1" s="1"/>
  <c r="J80" i="1" s="1"/>
  <c r="H80" i="1" l="1"/>
  <c r="B81" i="1" s="1"/>
  <c r="G81" i="1" s="1"/>
  <c r="F81" i="1"/>
  <c r="I81" i="1" s="1"/>
  <c r="J81" i="1" s="1"/>
  <c r="E81" i="1"/>
  <c r="D81" i="1" s="1"/>
  <c r="L81" i="1"/>
  <c r="Q81" i="1" s="1"/>
  <c r="Q80" i="1"/>
  <c r="S80" i="1"/>
  <c r="N80" i="1"/>
  <c r="T80" i="1"/>
  <c r="O80" i="1"/>
  <c r="M80" i="1"/>
  <c r="O81" i="1"/>
  <c r="T81" i="1"/>
  <c r="H81" i="1" l="1"/>
  <c r="B82" i="1" s="1"/>
  <c r="G82" i="1" s="1"/>
  <c r="U80" i="1"/>
  <c r="X80" i="1" s="1"/>
  <c r="Y80" i="1" s="1"/>
  <c r="F82" i="1"/>
  <c r="I82" i="1" s="1"/>
  <c r="J82" i="1" s="1"/>
  <c r="L82" i="1"/>
  <c r="M82" i="1" s="1"/>
  <c r="M81" i="1"/>
  <c r="S81" i="1"/>
  <c r="N81" i="1"/>
  <c r="U81" i="1" s="1"/>
  <c r="E82" i="1" l="1"/>
  <c r="D82" i="1" s="1"/>
  <c r="O82" i="1"/>
  <c r="Q82" i="1"/>
  <c r="N82" i="1"/>
  <c r="S82" i="1"/>
  <c r="V80" i="1"/>
  <c r="H82" i="1"/>
  <c r="B83" i="1" s="1"/>
  <c r="T82" i="1"/>
  <c r="X81" i="1"/>
  <c r="Y81" i="1" s="1"/>
  <c r="V81" i="1"/>
  <c r="U82" i="1"/>
  <c r="V82" i="1" s="1"/>
  <c r="G83" i="1"/>
  <c r="L83" i="1"/>
  <c r="E83" i="1"/>
  <c r="D83" i="1" s="1"/>
  <c r="F83" i="1"/>
  <c r="H83" i="1" s="1"/>
  <c r="B84" i="1" s="1"/>
  <c r="G84" i="1" s="1"/>
  <c r="X82" i="1"/>
  <c r="Y82" i="1" s="1"/>
  <c r="F84" i="1" l="1"/>
  <c r="I84" i="1" s="1"/>
  <c r="J84" i="1" s="1"/>
  <c r="E84" i="1"/>
  <c r="D84" i="1" s="1"/>
  <c r="L84" i="1"/>
  <c r="N83" i="1"/>
  <c r="I83" i="1"/>
  <c r="J83" i="1" s="1"/>
  <c r="S83" i="1"/>
  <c r="O83" i="1"/>
  <c r="Q83" i="1"/>
  <c r="T83" i="1"/>
  <c r="M83" i="1"/>
  <c r="O84" i="1"/>
  <c r="N84" i="1"/>
  <c r="T84" i="1"/>
  <c r="S84" i="1"/>
  <c r="Q84" i="1"/>
  <c r="M84" i="1"/>
  <c r="H84" i="1" l="1"/>
  <c r="B85" i="1" s="1"/>
  <c r="L85" i="1" s="1"/>
  <c r="U83" i="1"/>
  <c r="X83" i="1" s="1"/>
  <c r="Y83" i="1" s="1"/>
  <c r="U84" i="1"/>
  <c r="V84" i="1" s="1"/>
  <c r="G85" i="1"/>
  <c r="F85" i="1"/>
  <c r="E85" i="1"/>
  <c r="D85" i="1" s="1"/>
  <c r="V83" i="1" l="1"/>
  <c r="X84" i="1"/>
  <c r="Y84" i="1" s="1"/>
  <c r="H85" i="1"/>
  <c r="B86" i="1" s="1"/>
  <c r="F86" i="1" s="1"/>
  <c r="T85" i="1"/>
  <c r="I85" i="1"/>
  <c r="J85" i="1" s="1"/>
  <c r="Q85" i="1"/>
  <c r="O85" i="1"/>
  <c r="S85" i="1"/>
  <c r="M85" i="1"/>
  <c r="N85" i="1"/>
  <c r="E86" i="1" l="1"/>
  <c r="D86" i="1" s="1"/>
  <c r="L86" i="1"/>
  <c r="G86" i="1"/>
  <c r="U85" i="1"/>
  <c r="I86" i="1"/>
  <c r="J86" i="1" s="1"/>
  <c r="N86" i="1"/>
  <c r="H86" i="1"/>
  <c r="B87" i="1" s="1"/>
  <c r="F87" i="1" s="1"/>
  <c r="I87" i="1" s="1"/>
  <c r="J87" i="1" s="1"/>
  <c r="V85" i="1"/>
  <c r="X85" i="1"/>
  <c r="Y85" i="1" s="1"/>
  <c r="O86" i="1"/>
  <c r="S86" i="1"/>
  <c r="Q86" i="1"/>
  <c r="M86" i="1"/>
  <c r="T86" i="1"/>
  <c r="E87" i="1"/>
  <c r="D87" i="1" s="1"/>
  <c r="L87" i="1"/>
  <c r="G87" i="1" l="1"/>
  <c r="U86" i="1"/>
  <c r="V86" i="1" s="1"/>
  <c r="H87" i="1"/>
  <c r="B88" i="1" s="1"/>
  <c r="N87" i="1"/>
  <c r="S87" i="1"/>
  <c r="Q87" i="1"/>
  <c r="M87" i="1"/>
  <c r="O87" i="1"/>
  <c r="T87" i="1"/>
  <c r="U87" i="1" l="1"/>
  <c r="X87" i="1" s="1"/>
  <c r="Y87" i="1" s="1"/>
  <c r="X86" i="1"/>
  <c r="Y86" i="1" s="1"/>
  <c r="F88" i="1"/>
  <c r="I88" i="1" s="1"/>
  <c r="J88" i="1" s="1"/>
  <c r="E88" i="1"/>
  <c r="D88" i="1" s="1"/>
  <c r="L88" i="1"/>
  <c r="G88" i="1"/>
  <c r="V87" i="1" l="1"/>
  <c r="H88" i="1"/>
  <c r="B89" i="1" s="1"/>
  <c r="L89" i="1" s="1"/>
  <c r="Q88" i="1"/>
  <c r="N88" i="1"/>
  <c r="O88" i="1"/>
  <c r="T88" i="1"/>
  <c r="S88" i="1"/>
  <c r="M88" i="1"/>
  <c r="E89" i="1" l="1"/>
  <c r="D89" i="1" s="1"/>
  <c r="F89" i="1"/>
  <c r="I89" i="1" s="1"/>
  <c r="J89" i="1" s="1"/>
  <c r="G89" i="1"/>
  <c r="U88" i="1"/>
  <c r="V88" i="1" s="1"/>
  <c r="N89" i="1"/>
  <c r="H89" i="1"/>
  <c r="B90" i="1" s="1"/>
  <c r="Q89" i="1"/>
  <c r="O89" i="1"/>
  <c r="M89" i="1"/>
  <c r="S89" i="1"/>
  <c r="T89" i="1"/>
  <c r="X88" i="1" l="1"/>
  <c r="Y88" i="1" s="1"/>
  <c r="U89" i="1"/>
  <c r="V89" i="1" s="1"/>
  <c r="L90" i="1"/>
  <c r="G90" i="1"/>
  <c r="F90" i="1"/>
  <c r="I90" i="1" s="1"/>
  <c r="J90" i="1" s="1"/>
  <c r="E90" i="1"/>
  <c r="D90" i="1" s="1"/>
  <c r="X89" i="1" l="1"/>
  <c r="Y89" i="1" s="1"/>
  <c r="H90" i="1"/>
  <c r="B91" i="1" s="1"/>
  <c r="E91" i="1" s="1"/>
  <c r="D91" i="1" s="1"/>
  <c r="Q90" i="1"/>
  <c r="S90" i="1"/>
  <c r="O90" i="1"/>
  <c r="M90" i="1"/>
  <c r="N90" i="1"/>
  <c r="T90" i="1"/>
  <c r="F91" i="1" l="1"/>
  <c r="I91" i="1" s="1"/>
  <c r="J91" i="1" s="1"/>
  <c r="L91" i="1"/>
  <c r="G91" i="1"/>
  <c r="U90" i="1"/>
  <c r="V90" i="1" s="1"/>
  <c r="H91" i="1" l="1"/>
  <c r="B92" i="1" s="1"/>
  <c r="T91" i="1"/>
  <c r="S91" i="1"/>
  <c r="N91" i="1"/>
  <c r="O91" i="1"/>
  <c r="Q91" i="1"/>
  <c r="M91" i="1"/>
  <c r="X90" i="1"/>
  <c r="Y90" i="1" s="1"/>
  <c r="E92" i="1"/>
  <c r="D92" i="1" s="1"/>
  <c r="F92" i="1"/>
  <c r="I92" i="1" s="1"/>
  <c r="J92" i="1" s="1"/>
  <c r="L92" i="1"/>
  <c r="G92" i="1"/>
  <c r="U91" i="1" l="1"/>
  <c r="V91" i="1"/>
  <c r="X91" i="1"/>
  <c r="Y91" i="1" s="1"/>
  <c r="O92" i="1"/>
  <c r="S92" i="1"/>
  <c r="N92" i="1"/>
  <c r="T92" i="1"/>
  <c r="Q92" i="1"/>
  <c r="M92" i="1"/>
  <c r="H92" i="1"/>
  <c r="B93" i="1" s="1"/>
  <c r="U92" i="1" l="1"/>
  <c r="X92" i="1" s="1"/>
  <c r="Y92" i="1" s="1"/>
  <c r="E93" i="1"/>
  <c r="D93" i="1" s="1"/>
  <c r="L93" i="1"/>
  <c r="F93" i="1"/>
  <c r="I93" i="1" s="1"/>
  <c r="J93" i="1" s="1"/>
  <c r="G93" i="1"/>
  <c r="V92" i="1" l="1"/>
  <c r="H93" i="1"/>
  <c r="B94" i="1" s="1"/>
  <c r="E94" i="1" s="1"/>
  <c r="D94" i="1" s="1"/>
  <c r="T93" i="1"/>
  <c r="O93" i="1"/>
  <c r="N93" i="1"/>
  <c r="M93" i="1"/>
  <c r="S93" i="1"/>
  <c r="Q93" i="1"/>
  <c r="F94" i="1" l="1"/>
  <c r="I94" i="1" s="1"/>
  <c r="J94" i="1" s="1"/>
  <c r="G94" i="1"/>
  <c r="L94" i="1"/>
  <c r="N94" i="1" s="1"/>
  <c r="U93" i="1"/>
  <c r="V93" i="1" s="1"/>
  <c r="H94" i="1"/>
  <c r="B95" i="1" s="1"/>
  <c r="E95" i="1" s="1"/>
  <c r="D95" i="1" s="1"/>
  <c r="M94" i="1" l="1"/>
  <c r="Q94" i="1"/>
  <c r="O94" i="1"/>
  <c r="S94" i="1"/>
  <c r="T94" i="1"/>
  <c r="X93" i="1"/>
  <c r="Y93" i="1" s="1"/>
  <c r="F95" i="1"/>
  <c r="I95" i="1" s="1"/>
  <c r="J95" i="1" s="1"/>
  <c r="G95" i="1"/>
  <c r="L95" i="1"/>
  <c r="M95" i="1" s="1"/>
  <c r="N95" i="1" l="1"/>
  <c r="H95" i="1"/>
  <c r="B96" i="1" s="1"/>
  <c r="E96" i="1" s="1"/>
  <c r="D96" i="1" s="1"/>
  <c r="T95" i="1"/>
  <c r="O95" i="1"/>
  <c r="U94" i="1"/>
  <c r="X94" i="1" s="1"/>
  <c r="Y94" i="1" s="1"/>
  <c r="Q95" i="1"/>
  <c r="S95" i="1"/>
  <c r="L96" i="1"/>
  <c r="M96" i="1" s="1"/>
  <c r="F96" i="1"/>
  <c r="I96" i="1" s="1"/>
  <c r="J96" i="1" s="1"/>
  <c r="G96" i="1"/>
  <c r="U95" i="1"/>
  <c r="T96" i="1"/>
  <c r="O96" i="1"/>
  <c r="S96" i="1"/>
  <c r="Q96" i="1"/>
  <c r="H96" i="1" l="1"/>
  <c r="B97" i="1" s="1"/>
  <c r="L97" i="1" s="1"/>
  <c r="N96" i="1"/>
  <c r="V94" i="1"/>
  <c r="U96" i="1"/>
  <c r="V95" i="1"/>
  <c r="X95" i="1"/>
  <c r="Y95" i="1" s="1"/>
  <c r="M97" i="1"/>
  <c r="O97" i="1"/>
  <c r="Q97" i="1"/>
  <c r="S97" i="1"/>
  <c r="E97" i="1" l="1"/>
  <c r="D97" i="1" s="1"/>
  <c r="G97" i="1"/>
  <c r="F97" i="1"/>
  <c r="I97" i="1" s="1"/>
  <c r="J97" i="1" s="1"/>
  <c r="T97" i="1"/>
  <c r="V96" i="1"/>
  <c r="X96" i="1"/>
  <c r="Y96" i="1" s="1"/>
  <c r="H97" i="1" l="1"/>
  <c r="B98" i="1" s="1"/>
  <c r="N97" i="1"/>
  <c r="U97" i="1" s="1"/>
  <c r="V97" i="1" s="1"/>
  <c r="X97" i="1"/>
  <c r="Y97" i="1" s="1"/>
  <c r="L98" i="1" l="1"/>
  <c r="G98" i="1"/>
  <c r="E98" i="1"/>
  <c r="D98" i="1" s="1"/>
  <c r="F98" i="1"/>
  <c r="I98" i="1" s="1"/>
  <c r="J98" i="1" s="1"/>
  <c r="H98" i="1" l="1"/>
  <c r="B99" i="1" s="1"/>
  <c r="Q98" i="1"/>
  <c r="O98" i="1"/>
  <c r="S98" i="1"/>
  <c r="T98" i="1"/>
  <c r="M98" i="1"/>
  <c r="N98" i="1"/>
  <c r="U98" i="1" s="1"/>
  <c r="V98" i="1" l="1"/>
  <c r="X98" i="1"/>
  <c r="Y98" i="1" s="1"/>
  <c r="L99" i="1"/>
  <c r="E99" i="1"/>
  <c r="D99" i="1" s="1"/>
  <c r="G99" i="1"/>
  <c r="F99" i="1"/>
  <c r="I99" i="1" s="1"/>
  <c r="J99" i="1" s="1"/>
  <c r="M99" i="1" l="1"/>
  <c r="S99" i="1"/>
  <c r="Q99" i="1"/>
  <c r="O99" i="1"/>
  <c r="N99" i="1"/>
  <c r="T99" i="1"/>
  <c r="U99" i="1" s="1"/>
  <c r="H99" i="1"/>
  <c r="B100" i="1" s="1"/>
  <c r="X99" i="1" l="1"/>
  <c r="Y99" i="1" s="1"/>
  <c r="V99" i="1"/>
  <c r="E100" i="1"/>
  <c r="D100" i="1" s="1"/>
  <c r="G100" i="1"/>
  <c r="F100" i="1"/>
  <c r="I100" i="1" s="1"/>
  <c r="J100" i="1" s="1"/>
  <c r="L100" i="1"/>
  <c r="H100" i="1"/>
  <c r="B101" i="1" s="1"/>
  <c r="L101" i="1" l="1"/>
  <c r="G101" i="1"/>
  <c r="F101" i="1"/>
  <c r="I101" i="1" s="1"/>
  <c r="J101" i="1" s="1"/>
  <c r="E101" i="1"/>
  <c r="D101" i="1" s="1"/>
  <c r="H101" i="1" s="1"/>
  <c r="B102" i="1" s="1"/>
  <c r="S100" i="1"/>
  <c r="M100" i="1"/>
  <c r="O100" i="1"/>
  <c r="T100" i="1"/>
  <c r="N100" i="1"/>
  <c r="U100" i="1" s="1"/>
  <c r="Q100" i="1"/>
  <c r="F102" i="1" l="1"/>
  <c r="I102" i="1" s="1"/>
  <c r="J102" i="1" s="1"/>
  <c r="G102" i="1"/>
  <c r="L102" i="1"/>
  <c r="E102" i="1"/>
  <c r="D102" i="1" s="1"/>
  <c r="H102" i="1" s="1"/>
  <c r="B103" i="1" s="1"/>
  <c r="X100" i="1"/>
  <c r="Y100" i="1" s="1"/>
  <c r="V100" i="1"/>
  <c r="M101" i="1"/>
  <c r="T101" i="1"/>
  <c r="O101" i="1"/>
  <c r="N101" i="1"/>
  <c r="U101" i="1" s="1"/>
  <c r="S101" i="1"/>
  <c r="Q101" i="1"/>
  <c r="L103" i="1" l="1"/>
  <c r="O103" i="1" s="1"/>
  <c r="G103" i="1"/>
  <c r="E103" i="1"/>
  <c r="D103" i="1" s="1"/>
  <c r="S103" i="1"/>
  <c r="M103" i="1"/>
  <c r="Q103" i="1"/>
  <c r="V101" i="1"/>
  <c r="X101" i="1"/>
  <c r="Y101" i="1" s="1"/>
  <c r="O102" i="1"/>
  <c r="Q102" i="1"/>
  <c r="M102" i="1"/>
  <c r="N102" i="1"/>
  <c r="S102" i="1"/>
  <c r="T102" i="1"/>
  <c r="F103" i="1"/>
  <c r="T103" i="1" s="1"/>
  <c r="N103" i="1" l="1"/>
  <c r="U103" i="1" s="1"/>
  <c r="V103" i="1" s="1"/>
  <c r="I103" i="1"/>
  <c r="J103" i="1" s="1"/>
  <c r="U102" i="1"/>
  <c r="H103" i="1"/>
  <c r="B104" i="1" s="1"/>
  <c r="E104" i="1" s="1"/>
  <c r="D104" i="1" s="1"/>
  <c r="F104" i="1" l="1"/>
  <c r="I104" i="1" s="1"/>
  <c r="J104" i="1" s="1"/>
  <c r="V102" i="1"/>
  <c r="X102" i="1"/>
  <c r="Y102" i="1" s="1"/>
  <c r="X103" i="1"/>
  <c r="Y103" i="1" s="1"/>
  <c r="G104" i="1"/>
  <c r="L104" i="1"/>
  <c r="S104" i="1"/>
  <c r="N104" i="1"/>
  <c r="M104" i="1"/>
  <c r="Q104" i="1"/>
  <c r="O104" i="1"/>
  <c r="T104" i="1"/>
  <c r="U104" i="1" s="1"/>
  <c r="H104" i="1"/>
  <c r="B105" i="1" s="1"/>
  <c r="E105" i="1" l="1"/>
  <c r="D105" i="1" s="1"/>
  <c r="L105" i="1"/>
  <c r="F105" i="1"/>
  <c r="I105" i="1" s="1"/>
  <c r="J105" i="1" s="1"/>
  <c r="G105" i="1"/>
  <c r="V104" i="1"/>
  <c r="X104" i="1"/>
  <c r="Y104" i="1" s="1"/>
  <c r="S105" i="1" l="1"/>
  <c r="M105" i="1"/>
  <c r="N105" i="1"/>
  <c r="O105" i="1"/>
  <c r="T105" i="1"/>
  <c r="Q105" i="1"/>
  <c r="H105" i="1"/>
  <c r="B106" i="1" s="1"/>
  <c r="F106" i="1" l="1"/>
  <c r="I106" i="1" s="1"/>
  <c r="J106" i="1" s="1"/>
  <c r="E106" i="1"/>
  <c r="D106" i="1" s="1"/>
  <c r="H106" i="1" s="1"/>
  <c r="B107" i="1" s="1"/>
  <c r="G107" i="1" s="1"/>
  <c r="L106" i="1"/>
  <c r="G106" i="1"/>
  <c r="U105" i="1"/>
  <c r="L107" i="1"/>
  <c r="E107" i="1"/>
  <c r="D107" i="1" s="1"/>
  <c r="F107" i="1"/>
  <c r="I107" i="1" s="1"/>
  <c r="J107" i="1" s="1"/>
  <c r="M106" i="1" l="1"/>
  <c r="Q106" i="1"/>
  <c r="O106" i="1"/>
  <c r="S106" i="1"/>
  <c r="T106" i="1"/>
  <c r="N106" i="1"/>
  <c r="V105" i="1"/>
  <c r="X105" i="1"/>
  <c r="Y105" i="1" s="1"/>
  <c r="M107" i="1"/>
  <c r="O107" i="1"/>
  <c r="S107" i="1"/>
  <c r="Q107" i="1"/>
  <c r="N107" i="1"/>
  <c r="T107" i="1"/>
  <c r="H107" i="1"/>
  <c r="B108" i="1" s="1"/>
  <c r="U106" i="1" l="1"/>
  <c r="U107" i="1"/>
  <c r="X107" i="1" s="1"/>
  <c r="Y107" i="1" s="1"/>
  <c r="E108" i="1"/>
  <c r="D108" i="1" s="1"/>
  <c r="F108" i="1"/>
  <c r="G108" i="1"/>
  <c r="L108" i="1"/>
  <c r="X106" i="1" l="1"/>
  <c r="Y106" i="1" s="1"/>
  <c r="V106" i="1"/>
  <c r="V107" i="1"/>
  <c r="T108" i="1"/>
  <c r="Q108" i="1"/>
  <c r="O108" i="1"/>
  <c r="M108" i="1"/>
  <c r="N108" i="1"/>
  <c r="S108" i="1"/>
  <c r="H108" i="1"/>
  <c r="B109" i="1" s="1"/>
  <c r="I108" i="1"/>
  <c r="J108" i="1" s="1"/>
  <c r="E109" i="1" l="1"/>
  <c r="D109" i="1" s="1"/>
  <c r="G109" i="1"/>
  <c r="L109" i="1"/>
  <c r="F109" i="1"/>
  <c r="I109" i="1" s="1"/>
  <c r="J109" i="1" s="1"/>
  <c r="U108" i="1"/>
  <c r="H109" i="1" l="1"/>
  <c r="B110" i="1" s="1"/>
  <c r="G110" i="1" s="1"/>
  <c r="X108" i="1"/>
  <c r="Y108" i="1" s="1"/>
  <c r="V108" i="1"/>
  <c r="O109" i="1"/>
  <c r="T109" i="1"/>
  <c r="Q109" i="1"/>
  <c r="S109" i="1"/>
  <c r="N109" i="1"/>
  <c r="M109" i="1"/>
  <c r="F110" i="1" l="1"/>
  <c r="I110" i="1" s="1"/>
  <c r="J110" i="1" s="1"/>
  <c r="E110" i="1"/>
  <c r="D110" i="1" s="1"/>
  <c r="H110" i="1" s="1"/>
  <c r="B111" i="1" s="1"/>
  <c r="L110" i="1"/>
  <c r="U109" i="1"/>
  <c r="V109" i="1" s="1"/>
  <c r="O110" i="1"/>
  <c r="S110" i="1"/>
  <c r="M110" i="1"/>
  <c r="Q110" i="1"/>
  <c r="T110" i="1"/>
  <c r="N110" i="1"/>
  <c r="L111" i="1" l="1"/>
  <c r="G111" i="1"/>
  <c r="F111" i="1"/>
  <c r="I111" i="1" s="1"/>
  <c r="J111" i="1" s="1"/>
  <c r="E111" i="1"/>
  <c r="D111" i="1" s="1"/>
  <c r="X109" i="1"/>
  <c r="Y109" i="1" s="1"/>
  <c r="U110" i="1"/>
  <c r="X110" i="1" s="1"/>
  <c r="Y110" i="1" s="1"/>
  <c r="H111" i="1"/>
  <c r="B112" i="1" s="1"/>
  <c r="L112" i="1" s="1"/>
  <c r="T111" i="1"/>
  <c r="O111" i="1"/>
  <c r="M111" i="1"/>
  <c r="N111" i="1"/>
  <c r="Q111" i="1"/>
  <c r="S111" i="1"/>
  <c r="V110" i="1" l="1"/>
  <c r="G112" i="1"/>
  <c r="F112" i="1"/>
  <c r="I112" i="1" s="1"/>
  <c r="J112" i="1" s="1"/>
  <c r="U111" i="1"/>
  <c r="V111" i="1" s="1"/>
  <c r="E112" i="1"/>
  <c r="D112" i="1" s="1"/>
  <c r="H112" i="1" s="1"/>
  <c r="B113" i="1" s="1"/>
  <c r="Q112" i="1"/>
  <c r="O112" i="1"/>
  <c r="S112" i="1"/>
  <c r="T112" i="1"/>
  <c r="M112" i="1"/>
  <c r="N112" i="1" l="1"/>
  <c r="U112" i="1" s="1"/>
  <c r="X111" i="1"/>
  <c r="Y111" i="1" s="1"/>
  <c r="E113" i="1"/>
  <c r="D113" i="1" s="1"/>
  <c r="F113" i="1"/>
  <c r="I113" i="1" s="1"/>
  <c r="J113" i="1" s="1"/>
  <c r="L113" i="1"/>
  <c r="Q113" i="1" s="1"/>
  <c r="G113" i="1"/>
  <c r="N113" i="1" l="1"/>
  <c r="M113" i="1"/>
  <c r="S113" i="1"/>
  <c r="O113" i="1"/>
  <c r="V112" i="1"/>
  <c r="X112" i="1"/>
  <c r="Y112" i="1" s="1"/>
  <c r="H113" i="1"/>
  <c r="B114" i="1" s="1"/>
  <c r="F114" i="1" s="1"/>
  <c r="I114" i="1" s="1"/>
  <c r="J114" i="1" s="1"/>
  <c r="T113" i="1"/>
  <c r="U113" i="1" s="1"/>
  <c r="V113" i="1" s="1"/>
  <c r="G114" i="1" l="1"/>
  <c r="X113" i="1"/>
  <c r="Y113" i="1" s="1"/>
  <c r="L114" i="1"/>
  <c r="E114" i="1"/>
  <c r="D114" i="1" s="1"/>
  <c r="H114" i="1" s="1"/>
  <c r="B115" i="1" s="1"/>
  <c r="F115" i="1" s="1"/>
  <c r="M114" i="1"/>
  <c r="L115" i="1" l="1"/>
  <c r="T115" i="1" s="1"/>
  <c r="I115" i="1"/>
  <c r="J115" i="1" s="1"/>
  <c r="E115" i="1"/>
  <c r="D115" i="1" s="1"/>
  <c r="G115" i="1"/>
  <c r="O114" i="1"/>
  <c r="N114" i="1"/>
  <c r="S114" i="1"/>
  <c r="T114" i="1"/>
  <c r="Q114" i="1"/>
  <c r="S115" i="1" l="1"/>
  <c r="Q115" i="1"/>
  <c r="M115" i="1"/>
  <c r="O115" i="1"/>
  <c r="U114" i="1"/>
  <c r="H115" i="1"/>
  <c r="B116" i="1" s="1"/>
  <c r="N115" i="1"/>
  <c r="U115" i="1" l="1"/>
  <c r="F116" i="1"/>
  <c r="I116" i="1" s="1"/>
  <c r="J116" i="1" s="1"/>
  <c r="G116" i="1"/>
  <c r="L116" i="1"/>
  <c r="E116" i="1"/>
  <c r="D116" i="1" s="1"/>
  <c r="H116" i="1" s="1"/>
  <c r="B117" i="1" s="1"/>
  <c r="X115" i="1"/>
  <c r="Y115" i="1" s="1"/>
  <c r="V115" i="1"/>
  <c r="X114" i="1"/>
  <c r="Y114" i="1" s="1"/>
  <c r="V114" i="1"/>
  <c r="T116" i="1" l="1"/>
  <c r="S116" i="1"/>
  <c r="O116" i="1"/>
  <c r="M116" i="1"/>
  <c r="N116" i="1"/>
  <c r="Q116" i="1"/>
  <c r="L117" i="1"/>
  <c r="G117" i="1"/>
  <c r="F117" i="1"/>
  <c r="I117" i="1" s="1"/>
  <c r="J117" i="1" s="1"/>
  <c r="E117" i="1"/>
  <c r="D117" i="1" s="1"/>
  <c r="H117" i="1" l="1"/>
  <c r="B118" i="1" s="1"/>
  <c r="G118" i="1" s="1"/>
  <c r="U116" i="1"/>
  <c r="X116" i="1" s="1"/>
  <c r="Y116" i="1" s="1"/>
  <c r="Q117" i="1"/>
  <c r="T117" i="1"/>
  <c r="O117" i="1"/>
  <c r="S117" i="1"/>
  <c r="N117" i="1"/>
  <c r="M117" i="1"/>
  <c r="U117" i="1" l="1"/>
  <c r="V116" i="1"/>
  <c r="L118" i="1"/>
  <c r="F118" i="1"/>
  <c r="I118" i="1" s="1"/>
  <c r="J118" i="1" s="1"/>
  <c r="E118" i="1"/>
  <c r="D118" i="1" s="1"/>
  <c r="X117" i="1"/>
  <c r="Y117" i="1" s="1"/>
  <c r="V117" i="1"/>
  <c r="H118" i="1"/>
  <c r="B119" i="1" s="1"/>
  <c r="M118" i="1"/>
  <c r="S118" i="1"/>
  <c r="T118" i="1"/>
  <c r="N118" i="1"/>
  <c r="Q118" i="1"/>
  <c r="O118" i="1"/>
  <c r="U118" i="1" l="1"/>
  <c r="G119" i="1"/>
  <c r="F119" i="1"/>
  <c r="I119" i="1" s="1"/>
  <c r="J119" i="1" s="1"/>
  <c r="L119" i="1"/>
  <c r="E119" i="1"/>
  <c r="D119" i="1" s="1"/>
  <c r="H119" i="1" l="1"/>
  <c r="B120" i="1" s="1"/>
  <c r="E120" i="1" s="1"/>
  <c r="D120" i="1" s="1"/>
  <c r="O119" i="1"/>
  <c r="T119" i="1"/>
  <c r="S119" i="1"/>
  <c r="N119" i="1"/>
  <c r="M119" i="1"/>
  <c r="Q119" i="1"/>
  <c r="V118" i="1"/>
  <c r="X118" i="1"/>
  <c r="Y118" i="1" s="1"/>
  <c r="F120" i="1" l="1"/>
  <c r="I120" i="1" s="1"/>
  <c r="J120" i="1" s="1"/>
  <c r="U119" i="1"/>
  <c r="X119" i="1" s="1"/>
  <c r="Y119" i="1" s="1"/>
  <c r="G120" i="1"/>
  <c r="L120" i="1"/>
  <c r="V119" i="1"/>
  <c r="H120" i="1"/>
  <c r="B121" i="1" s="1"/>
  <c r="E121" i="1" s="1"/>
  <c r="D121" i="1" s="1"/>
  <c r="Q120" i="1"/>
  <c r="O120" i="1"/>
  <c r="N120" i="1"/>
  <c r="T120" i="1"/>
  <c r="S120" i="1"/>
  <c r="M120" i="1"/>
  <c r="U120" i="1" l="1"/>
  <c r="X120" i="1" s="1"/>
  <c r="Y120" i="1" s="1"/>
  <c r="F121" i="1"/>
  <c r="I121" i="1" s="1"/>
  <c r="J121" i="1" s="1"/>
  <c r="L121" i="1"/>
  <c r="G121" i="1"/>
  <c r="S121" i="1"/>
  <c r="Q121" i="1"/>
  <c r="O121" i="1"/>
  <c r="T121" i="1"/>
  <c r="N121" i="1"/>
  <c r="M121" i="1"/>
  <c r="H121" i="1"/>
  <c r="B122" i="1" s="1"/>
  <c r="V120" i="1" l="1"/>
  <c r="U121" i="1"/>
  <c r="V121" i="1" s="1"/>
  <c r="G122" i="1"/>
  <c r="E122" i="1"/>
  <c r="D122" i="1" s="1"/>
  <c r="F122" i="1"/>
  <c r="I122" i="1" s="1"/>
  <c r="J122" i="1" s="1"/>
  <c r="L122" i="1"/>
  <c r="X121" i="1" l="1"/>
  <c r="Y121" i="1" s="1"/>
  <c r="H122" i="1"/>
  <c r="B123" i="1" s="1"/>
  <c r="E123" i="1" s="1"/>
  <c r="D123" i="1" s="1"/>
  <c r="T122" i="1"/>
  <c r="N122" i="1"/>
  <c r="Q122" i="1"/>
  <c r="M122" i="1"/>
  <c r="S122" i="1"/>
  <c r="O122" i="1"/>
  <c r="F123" i="1" l="1"/>
  <c r="I123" i="1" s="1"/>
  <c r="J123" i="1" s="1"/>
  <c r="L123" i="1"/>
  <c r="G123" i="1"/>
  <c r="U122" i="1"/>
  <c r="X122" i="1" s="1"/>
  <c r="Y122" i="1" s="1"/>
  <c r="Q123" i="1"/>
  <c r="M123" i="1"/>
  <c r="S123" i="1"/>
  <c r="O123" i="1"/>
  <c r="T123" i="1"/>
  <c r="N123" i="1"/>
  <c r="H123" i="1"/>
  <c r="B124" i="1" s="1"/>
  <c r="V122" i="1" l="1"/>
  <c r="E124" i="1"/>
  <c r="D124" i="1" s="1"/>
  <c r="L124" i="1"/>
  <c r="G124" i="1"/>
  <c r="F124" i="1"/>
  <c r="I124" i="1" s="1"/>
  <c r="J124" i="1" s="1"/>
  <c r="U123" i="1"/>
  <c r="X123" i="1" l="1"/>
  <c r="Y123" i="1" s="1"/>
  <c r="V123" i="1"/>
  <c r="H124" i="1"/>
  <c r="B125" i="1" s="1"/>
  <c r="Q124" i="1"/>
  <c r="N124" i="1"/>
  <c r="S124" i="1"/>
  <c r="M124" i="1"/>
  <c r="O124" i="1"/>
  <c r="T124" i="1"/>
  <c r="U124" i="1" l="1"/>
  <c r="X124" i="1" s="1"/>
  <c r="Y124" i="1" s="1"/>
  <c r="L125" i="1"/>
  <c r="F125" i="1"/>
  <c r="I125" i="1" s="1"/>
  <c r="J125" i="1" s="1"/>
  <c r="G125" i="1"/>
  <c r="E125" i="1"/>
  <c r="D125" i="1" s="1"/>
  <c r="V124" i="1" l="1"/>
  <c r="H125" i="1"/>
  <c r="B126" i="1" s="1"/>
  <c r="E126" i="1" s="1"/>
  <c r="D126" i="1" s="1"/>
  <c r="N125" i="1"/>
  <c r="O125" i="1"/>
  <c r="T125" i="1"/>
  <c r="S125" i="1"/>
  <c r="Q125" i="1"/>
  <c r="M125" i="1"/>
  <c r="F126" i="1" l="1"/>
  <c r="I126" i="1" s="1"/>
  <c r="J126" i="1" s="1"/>
  <c r="G126" i="1"/>
  <c r="L126" i="1"/>
  <c r="U125" i="1"/>
  <c r="H126" i="1"/>
  <c r="B127" i="1" s="1"/>
  <c r="L127" i="1" s="1"/>
  <c r="V125" i="1"/>
  <c r="X125" i="1"/>
  <c r="Y125" i="1" s="1"/>
  <c r="O126" i="1"/>
  <c r="M126" i="1"/>
  <c r="S126" i="1"/>
  <c r="T126" i="1"/>
  <c r="Q126" i="1"/>
  <c r="N126" i="1"/>
  <c r="F127" i="1" l="1"/>
  <c r="E127" i="1"/>
  <c r="D127" i="1" s="1"/>
  <c r="G127" i="1"/>
  <c r="U126" i="1"/>
  <c r="I127" i="1"/>
  <c r="J127" i="1" s="1"/>
  <c r="H127" i="1"/>
  <c r="B128" i="1" s="1"/>
  <c r="T127" i="1"/>
  <c r="O127" i="1"/>
  <c r="Q127" i="1"/>
  <c r="M127" i="1"/>
  <c r="S127" i="1"/>
  <c r="N127" i="1"/>
  <c r="U127" i="1" l="1"/>
  <c r="L128" i="1"/>
  <c r="E128" i="1"/>
  <c r="D128" i="1" s="1"/>
  <c r="F128" i="1"/>
  <c r="I128" i="1" s="1"/>
  <c r="J128" i="1" s="1"/>
  <c r="G128" i="1"/>
  <c r="X126" i="1"/>
  <c r="Y126" i="1" s="1"/>
  <c r="V126" i="1"/>
  <c r="M128" i="1" l="1"/>
  <c r="N128" i="1"/>
  <c r="T128" i="1"/>
  <c r="O128" i="1"/>
  <c r="Q128" i="1"/>
  <c r="S128" i="1"/>
  <c r="H128" i="1"/>
  <c r="B129" i="1" s="1"/>
  <c r="V127" i="1"/>
  <c r="X127" i="1"/>
  <c r="Y127" i="1" s="1"/>
  <c r="E129" i="1" l="1"/>
  <c r="D129" i="1" s="1"/>
  <c r="F129" i="1"/>
  <c r="I129" i="1" s="1"/>
  <c r="J129" i="1" s="1"/>
  <c r="L129" i="1"/>
  <c r="G129" i="1"/>
  <c r="U128" i="1"/>
  <c r="X128" i="1" l="1"/>
  <c r="Y128" i="1" s="1"/>
  <c r="V128" i="1"/>
  <c r="S129" i="1"/>
  <c r="T129" i="1"/>
  <c r="M129" i="1"/>
  <c r="O129" i="1"/>
  <c r="N129" i="1"/>
  <c r="Q129" i="1"/>
  <c r="H129" i="1"/>
  <c r="B130" i="1" s="1"/>
  <c r="L130" i="1" l="1"/>
  <c r="F130" i="1"/>
  <c r="I130" i="1" s="1"/>
  <c r="J130" i="1" s="1"/>
  <c r="E130" i="1"/>
  <c r="D130" i="1" s="1"/>
  <c r="G130" i="1"/>
  <c r="U129" i="1"/>
  <c r="H130" i="1" l="1"/>
  <c r="B131" i="1" s="1"/>
  <c r="V129" i="1"/>
  <c r="X129" i="1"/>
  <c r="Y129" i="1" s="1"/>
  <c r="E131" i="1"/>
  <c r="D131" i="1" s="1"/>
  <c r="G131" i="1"/>
  <c r="L131" i="1"/>
  <c r="F131" i="1"/>
  <c r="I131" i="1" s="1"/>
  <c r="J131" i="1" s="1"/>
  <c r="T130" i="1"/>
  <c r="N130" i="1"/>
  <c r="O130" i="1"/>
  <c r="S130" i="1"/>
  <c r="M130" i="1"/>
  <c r="Q130" i="1"/>
  <c r="U130" i="1" l="1"/>
  <c r="H131" i="1"/>
  <c r="B132" i="1" s="1"/>
  <c r="V130" i="1"/>
  <c r="X130" i="1"/>
  <c r="Y130" i="1" s="1"/>
  <c r="Q131" i="1"/>
  <c r="M131" i="1"/>
  <c r="O131" i="1"/>
  <c r="T131" i="1"/>
  <c r="S131" i="1"/>
  <c r="N131" i="1"/>
  <c r="E132" i="1"/>
  <c r="D132" i="1" s="1"/>
  <c r="F132" i="1"/>
  <c r="I132" i="1" s="1"/>
  <c r="J132" i="1" s="1"/>
  <c r="L132" i="1"/>
  <c r="G132" i="1"/>
  <c r="U131" i="1" l="1"/>
  <c r="V131" i="1" s="1"/>
  <c r="H132" i="1"/>
  <c r="B133" i="1" s="1"/>
  <c r="E133" i="1" s="1"/>
  <c r="D133" i="1" s="1"/>
  <c r="X131" i="1"/>
  <c r="Y131" i="1" s="1"/>
  <c r="S132" i="1"/>
  <c r="Q132" i="1"/>
  <c r="N132" i="1"/>
  <c r="O132" i="1"/>
  <c r="M132" i="1"/>
  <c r="T132" i="1"/>
  <c r="G133" i="1" l="1"/>
  <c r="F133" i="1"/>
  <c r="I133" i="1" s="1"/>
  <c r="J133" i="1" s="1"/>
  <c r="L133" i="1"/>
  <c r="U132" i="1"/>
  <c r="X132" i="1" s="1"/>
  <c r="Y132" i="1" s="1"/>
  <c r="N133" i="1"/>
  <c r="O133" i="1"/>
  <c r="M133" i="1"/>
  <c r="T133" i="1"/>
  <c r="Q133" i="1"/>
  <c r="S133" i="1"/>
  <c r="H133" i="1" l="1"/>
  <c r="B134" i="1" s="1"/>
  <c r="U133" i="1"/>
  <c r="X133" i="1" s="1"/>
  <c r="Y133" i="1" s="1"/>
  <c r="V132" i="1"/>
  <c r="V133" i="1"/>
  <c r="E134" i="1" l="1"/>
  <c r="D134" i="1" s="1"/>
  <c r="F134" i="1"/>
  <c r="I134" i="1" s="1"/>
  <c r="J134" i="1" s="1"/>
  <c r="L134" i="1"/>
  <c r="G134" i="1"/>
  <c r="Q134" i="1" l="1"/>
  <c r="M134" i="1"/>
  <c r="N134" i="1"/>
  <c r="O134" i="1"/>
  <c r="S134" i="1"/>
  <c r="T134" i="1"/>
  <c r="H134" i="1"/>
  <c r="B135" i="1" s="1"/>
  <c r="E135" i="1" l="1"/>
  <c r="D135" i="1" s="1"/>
  <c r="L135" i="1"/>
  <c r="G135" i="1"/>
  <c r="F135" i="1"/>
  <c r="I135" i="1" s="1"/>
  <c r="J135" i="1" s="1"/>
  <c r="U134" i="1"/>
  <c r="N135" i="1" l="1"/>
  <c r="M135" i="1"/>
  <c r="Q135" i="1"/>
  <c r="T135" i="1"/>
  <c r="O135" i="1"/>
  <c r="S135" i="1"/>
  <c r="U135" i="1" s="1"/>
  <c r="X134" i="1"/>
  <c r="Y134" i="1" s="1"/>
  <c r="V134" i="1"/>
  <c r="H135" i="1"/>
  <c r="B136" i="1" s="1"/>
  <c r="F136" i="1" l="1"/>
  <c r="I136" i="1" s="1"/>
  <c r="J136" i="1" s="1"/>
  <c r="E136" i="1"/>
  <c r="D136" i="1" s="1"/>
  <c r="H136" i="1" s="1"/>
  <c r="B137" i="1" s="1"/>
  <c r="G136" i="1"/>
  <c r="L136" i="1"/>
  <c r="V135" i="1"/>
  <c r="X135" i="1"/>
  <c r="Y135" i="1" s="1"/>
  <c r="G137" i="1" l="1"/>
  <c r="F137" i="1"/>
  <c r="I137" i="1" s="1"/>
  <c r="J137" i="1" s="1"/>
  <c r="L137" i="1"/>
  <c r="E137" i="1"/>
  <c r="D137" i="1" s="1"/>
  <c r="T136" i="1"/>
  <c r="N136" i="1"/>
  <c r="S136" i="1"/>
  <c r="M136" i="1"/>
  <c r="O136" i="1"/>
  <c r="Q136" i="1"/>
  <c r="U136" i="1" l="1"/>
  <c r="H137" i="1"/>
  <c r="B138" i="1" s="1"/>
  <c r="X136" i="1"/>
  <c r="Y136" i="1" s="1"/>
  <c r="V136" i="1"/>
  <c r="E138" i="1"/>
  <c r="D138" i="1" s="1"/>
  <c r="G138" i="1"/>
  <c r="L138" i="1"/>
  <c r="F138" i="1"/>
  <c r="I138" i="1" s="1"/>
  <c r="J138" i="1" s="1"/>
  <c r="S137" i="1"/>
  <c r="O137" i="1"/>
  <c r="M137" i="1"/>
  <c r="Q137" i="1"/>
  <c r="T137" i="1"/>
  <c r="N137" i="1"/>
  <c r="U137" i="1" l="1"/>
  <c r="V137" i="1"/>
  <c r="X137" i="1"/>
  <c r="Y137" i="1" s="1"/>
  <c r="O138" i="1"/>
  <c r="Q138" i="1"/>
  <c r="M138" i="1"/>
  <c r="N138" i="1"/>
  <c r="S138" i="1"/>
  <c r="T138" i="1"/>
  <c r="U138" i="1" s="1"/>
  <c r="H138" i="1"/>
  <c r="B139" i="1" s="1"/>
  <c r="X138" i="1" l="1"/>
  <c r="Y138" i="1" s="1"/>
  <c r="V138" i="1"/>
  <c r="L139" i="1"/>
  <c r="G139" i="1"/>
  <c r="E139" i="1"/>
  <c r="D139" i="1" s="1"/>
  <c r="F139" i="1"/>
  <c r="I139" i="1" s="1"/>
  <c r="J139" i="1" s="1"/>
  <c r="H139" i="1" l="1"/>
  <c r="B140" i="1" s="1"/>
  <c r="T139" i="1"/>
  <c r="S139" i="1"/>
  <c r="M139" i="1"/>
  <c r="Q139" i="1"/>
  <c r="N139" i="1"/>
  <c r="O139" i="1"/>
  <c r="U139" i="1" l="1"/>
  <c r="V139" i="1"/>
  <c r="X139" i="1"/>
  <c r="Y139" i="1" s="1"/>
  <c r="E140" i="1"/>
  <c r="D140" i="1" s="1"/>
  <c r="G140" i="1"/>
  <c r="L140" i="1"/>
  <c r="F140" i="1"/>
  <c r="I140" i="1" s="1"/>
  <c r="J140" i="1" s="1"/>
  <c r="Q140" i="1" l="1"/>
  <c r="M140" i="1"/>
  <c r="S140" i="1"/>
  <c r="N140" i="1"/>
  <c r="T140" i="1"/>
  <c r="O140" i="1"/>
  <c r="U140" i="1" s="1"/>
  <c r="H140" i="1"/>
  <c r="B141" i="1" s="1"/>
  <c r="X140" i="1" l="1"/>
  <c r="Y140" i="1" s="1"/>
  <c r="V140" i="1"/>
  <c r="G141" i="1"/>
  <c r="L141" i="1"/>
  <c r="F141" i="1"/>
  <c r="I141" i="1" s="1"/>
  <c r="J141" i="1" s="1"/>
  <c r="E141" i="1"/>
  <c r="D141" i="1" s="1"/>
  <c r="H141" i="1" s="1"/>
  <c r="B142" i="1" s="1"/>
  <c r="E142" i="1" l="1"/>
  <c r="D142" i="1" s="1"/>
  <c r="L142" i="1"/>
  <c r="G142" i="1"/>
  <c r="F142" i="1"/>
  <c r="I142" i="1" s="1"/>
  <c r="J142" i="1" s="1"/>
  <c r="S141" i="1"/>
  <c r="T141" i="1"/>
  <c r="N141" i="1"/>
  <c r="O141" i="1"/>
  <c r="M141" i="1"/>
  <c r="Q141" i="1"/>
  <c r="U141" i="1" l="1"/>
  <c r="H142" i="1"/>
  <c r="B143" i="1" s="1"/>
  <c r="X141" i="1"/>
  <c r="Y141" i="1" s="1"/>
  <c r="V141" i="1"/>
  <c r="G143" i="1"/>
  <c r="E143" i="1"/>
  <c r="D143" i="1" s="1"/>
  <c r="L143" i="1"/>
  <c r="F143" i="1"/>
  <c r="I143" i="1" s="1"/>
  <c r="J143" i="1" s="1"/>
  <c r="M142" i="1"/>
  <c r="S142" i="1"/>
  <c r="T142" i="1"/>
  <c r="O142" i="1"/>
  <c r="Q142" i="1"/>
  <c r="N142" i="1"/>
  <c r="U142" i="1" l="1"/>
  <c r="X142" i="1"/>
  <c r="Y142" i="1" s="1"/>
  <c r="V142" i="1"/>
  <c r="O143" i="1"/>
  <c r="S143" i="1"/>
  <c r="Q143" i="1"/>
  <c r="T143" i="1"/>
  <c r="N143" i="1"/>
  <c r="M143" i="1"/>
  <c r="H143" i="1"/>
  <c r="B144" i="1" s="1"/>
  <c r="U143" i="1" l="1"/>
  <c r="X143" i="1"/>
  <c r="Y143" i="1" s="1"/>
  <c r="V143" i="1"/>
  <c r="F144" i="1"/>
  <c r="I144" i="1" s="1"/>
  <c r="J144" i="1" s="1"/>
  <c r="L144" i="1"/>
  <c r="E144" i="1"/>
  <c r="D144" i="1" s="1"/>
  <c r="G144" i="1"/>
  <c r="H144" i="1" l="1"/>
  <c r="B145" i="1" s="1"/>
  <c r="L145" i="1"/>
  <c r="G145" i="1"/>
  <c r="E145" i="1"/>
  <c r="D145" i="1" s="1"/>
  <c r="F145" i="1"/>
  <c r="I145" i="1" s="1"/>
  <c r="J145" i="1" s="1"/>
  <c r="N144" i="1"/>
  <c r="Q144" i="1"/>
  <c r="T144" i="1"/>
  <c r="O144" i="1"/>
  <c r="S144" i="1"/>
  <c r="M144" i="1"/>
  <c r="U144" i="1" l="1"/>
  <c r="X144" i="1"/>
  <c r="Y144" i="1" s="1"/>
  <c r="V144" i="1"/>
  <c r="H145" i="1"/>
  <c r="B146" i="1" s="1"/>
  <c r="M145" i="1"/>
  <c r="Q145" i="1"/>
  <c r="T145" i="1"/>
  <c r="N145" i="1"/>
  <c r="O145" i="1"/>
  <c r="S145" i="1"/>
  <c r="U145" i="1" s="1"/>
  <c r="X145" i="1" l="1"/>
  <c r="Y145" i="1" s="1"/>
  <c r="V145" i="1"/>
  <c r="F146" i="1"/>
  <c r="I146" i="1" s="1"/>
  <c r="J146" i="1" s="1"/>
  <c r="G146" i="1"/>
  <c r="E146" i="1"/>
  <c r="D146" i="1" s="1"/>
  <c r="H146" i="1" s="1"/>
  <c r="B147" i="1" s="1"/>
  <c r="L146" i="1"/>
  <c r="F147" i="1" l="1"/>
  <c r="I147" i="1" s="1"/>
  <c r="J147" i="1" s="1"/>
  <c r="E147" i="1"/>
  <c r="D147" i="1" s="1"/>
  <c r="L147" i="1"/>
  <c r="G147" i="1"/>
  <c r="N146" i="1"/>
  <c r="M146" i="1"/>
  <c r="T146" i="1"/>
  <c r="Q146" i="1"/>
  <c r="S146" i="1"/>
  <c r="O146" i="1"/>
  <c r="H147" i="1" l="1"/>
  <c r="B148" i="1" s="1"/>
  <c r="U146" i="1"/>
  <c r="V146" i="1" s="1"/>
  <c r="X146" i="1"/>
  <c r="Y146" i="1" s="1"/>
  <c r="E148" i="1"/>
  <c r="D148" i="1" s="1"/>
  <c r="L148" i="1"/>
  <c r="G148" i="1"/>
  <c r="F148" i="1"/>
  <c r="I148" i="1" s="1"/>
  <c r="J148" i="1" s="1"/>
  <c r="N147" i="1"/>
  <c r="M147" i="1"/>
  <c r="T147" i="1"/>
  <c r="Q147" i="1"/>
  <c r="O147" i="1"/>
  <c r="S147" i="1"/>
  <c r="U147" i="1" l="1"/>
  <c r="H148" i="1"/>
  <c r="B149" i="1" s="1"/>
  <c r="V147" i="1"/>
  <c r="X147" i="1"/>
  <c r="Y147" i="1" s="1"/>
  <c r="E149" i="1"/>
  <c r="D149" i="1" s="1"/>
  <c r="F149" i="1"/>
  <c r="I149" i="1" s="1"/>
  <c r="J149" i="1" s="1"/>
  <c r="L149" i="1"/>
  <c r="G149" i="1"/>
  <c r="S148" i="1"/>
  <c r="T148" i="1"/>
  <c r="O148" i="1"/>
  <c r="Q148" i="1"/>
  <c r="M148" i="1"/>
  <c r="N148" i="1"/>
  <c r="U148" i="1" s="1"/>
  <c r="H149" i="1" l="1"/>
  <c r="B150" i="1" s="1"/>
  <c r="F150" i="1" s="1"/>
  <c r="I150" i="1" s="1"/>
  <c r="J150" i="1" s="1"/>
  <c r="V148" i="1"/>
  <c r="X148" i="1"/>
  <c r="Y148" i="1" s="1"/>
  <c r="L150" i="1"/>
  <c r="G150" i="1"/>
  <c r="M149" i="1"/>
  <c r="S149" i="1"/>
  <c r="N149" i="1"/>
  <c r="O149" i="1"/>
  <c r="Q149" i="1"/>
  <c r="T149" i="1"/>
  <c r="E150" i="1" l="1"/>
  <c r="D150" i="1" s="1"/>
  <c r="H150" i="1" s="1"/>
  <c r="B151" i="1" s="1"/>
  <c r="U149" i="1"/>
  <c r="X149" i="1"/>
  <c r="Y149" i="1" s="1"/>
  <c r="V149" i="1"/>
  <c r="O150" i="1"/>
  <c r="T150" i="1"/>
  <c r="M150" i="1"/>
  <c r="S150" i="1"/>
  <c r="Q150" i="1"/>
  <c r="L151" i="1"/>
  <c r="E151" i="1"/>
  <c r="D151" i="1" s="1"/>
  <c r="G151" i="1"/>
  <c r="F151" i="1"/>
  <c r="I151" i="1" s="1"/>
  <c r="J151" i="1" s="1"/>
  <c r="N150" i="1" l="1"/>
  <c r="U150" i="1" s="1"/>
  <c r="N151" i="1"/>
  <c r="O151" i="1"/>
  <c r="Q151" i="1"/>
  <c r="T151" i="1"/>
  <c r="S151" i="1"/>
  <c r="M151" i="1"/>
  <c r="H151" i="1"/>
  <c r="B152" i="1" s="1"/>
  <c r="V150" i="1" l="1"/>
  <c r="X150" i="1"/>
  <c r="Y150" i="1" s="1"/>
  <c r="U151" i="1"/>
  <c r="L152" i="1"/>
  <c r="E152" i="1"/>
  <c r="D152" i="1" s="1"/>
  <c r="G152" i="1"/>
  <c r="F152" i="1"/>
  <c r="I152" i="1" s="1"/>
  <c r="J152" i="1" s="1"/>
  <c r="X151" i="1" l="1"/>
  <c r="Y151" i="1" s="1"/>
  <c r="V151" i="1"/>
  <c r="H152" i="1"/>
  <c r="B153" i="1" s="1"/>
  <c r="S152" i="1"/>
  <c r="O152" i="1"/>
  <c r="T152" i="1"/>
  <c r="Q152" i="1"/>
  <c r="M152" i="1"/>
  <c r="N152" i="1"/>
  <c r="U152" i="1" l="1"/>
  <c r="X152" i="1"/>
  <c r="Y152" i="1" s="1"/>
  <c r="V152" i="1"/>
  <c r="G153" i="1"/>
  <c r="L153" i="1"/>
  <c r="F153" i="1"/>
  <c r="I153" i="1" s="1"/>
  <c r="J153" i="1" s="1"/>
  <c r="E153" i="1"/>
  <c r="D153" i="1" s="1"/>
  <c r="H153" i="1" l="1"/>
  <c r="B154" i="1" s="1"/>
  <c r="L154" i="1"/>
  <c r="G154" i="1"/>
  <c r="E154" i="1"/>
  <c r="D154" i="1" s="1"/>
  <c r="F154" i="1"/>
  <c r="I154" i="1" s="1"/>
  <c r="J154" i="1" s="1"/>
  <c r="Q153" i="1"/>
  <c r="M153" i="1"/>
  <c r="O153" i="1"/>
  <c r="T153" i="1"/>
  <c r="N153" i="1"/>
  <c r="S153" i="1"/>
  <c r="U153" i="1" l="1"/>
  <c r="X153" i="1" s="1"/>
  <c r="Y153" i="1" s="1"/>
  <c r="H154" i="1"/>
  <c r="B155" i="1" s="1"/>
  <c r="Q154" i="1"/>
  <c r="T154" i="1"/>
  <c r="S154" i="1"/>
  <c r="O154" i="1"/>
  <c r="M154" i="1"/>
  <c r="N154" i="1"/>
  <c r="V153" i="1" l="1"/>
  <c r="U154" i="1"/>
  <c r="X154" i="1"/>
  <c r="Y154" i="1" s="1"/>
  <c r="V154" i="1"/>
  <c r="G155" i="1"/>
  <c r="L155" i="1"/>
  <c r="E155" i="1"/>
  <c r="D155" i="1" s="1"/>
  <c r="F155" i="1"/>
  <c r="I155" i="1" s="1"/>
  <c r="J155" i="1" s="1"/>
  <c r="H155" i="1" l="1"/>
  <c r="B156" i="1" s="1"/>
  <c r="S155" i="1"/>
  <c r="N155" i="1"/>
  <c r="M155" i="1"/>
  <c r="O155" i="1"/>
  <c r="Q155" i="1"/>
  <c r="T155" i="1"/>
  <c r="U155" i="1" s="1"/>
  <c r="X155" i="1" l="1"/>
  <c r="Y155" i="1" s="1"/>
  <c r="V155" i="1"/>
  <c r="G156" i="1"/>
  <c r="E156" i="1"/>
  <c r="D156" i="1" s="1"/>
  <c r="L156" i="1"/>
  <c r="F156" i="1"/>
  <c r="I156" i="1" s="1"/>
  <c r="J156" i="1" s="1"/>
  <c r="H156" i="1" l="1"/>
  <c r="B157" i="1" s="1"/>
  <c r="O156" i="1"/>
  <c r="Q156" i="1"/>
  <c r="M156" i="1"/>
  <c r="T156" i="1"/>
  <c r="S156" i="1"/>
  <c r="N156" i="1"/>
  <c r="U156" i="1" s="1"/>
  <c r="X156" i="1" l="1"/>
  <c r="Y156" i="1" s="1"/>
  <c r="V156" i="1"/>
  <c r="L157" i="1"/>
  <c r="G157" i="1"/>
  <c r="E157" i="1"/>
  <c r="D157" i="1" s="1"/>
  <c r="F157" i="1"/>
  <c r="I157" i="1" s="1"/>
  <c r="J157" i="1" s="1"/>
  <c r="H157" i="1" l="1"/>
  <c r="B158" i="1" s="1"/>
  <c r="E158" i="1" s="1"/>
  <c r="D158" i="1" s="1"/>
  <c r="G158" i="1"/>
  <c r="F158" i="1"/>
  <c r="I158" i="1" s="1"/>
  <c r="J158" i="1" s="1"/>
  <c r="S157" i="1"/>
  <c r="Q157" i="1"/>
  <c r="M157" i="1"/>
  <c r="O157" i="1"/>
  <c r="N157" i="1"/>
  <c r="T157" i="1"/>
  <c r="L158" i="1" l="1"/>
  <c r="U157" i="1"/>
  <c r="H158" i="1"/>
  <c r="B159" i="1" s="1"/>
  <c r="X157" i="1"/>
  <c r="Y157" i="1" s="1"/>
  <c r="V157" i="1"/>
  <c r="E159" i="1"/>
  <c r="D159" i="1" s="1"/>
  <c r="L159" i="1"/>
  <c r="F159" i="1"/>
  <c r="I159" i="1" s="1"/>
  <c r="J159" i="1" s="1"/>
  <c r="G159" i="1"/>
  <c r="M158" i="1"/>
  <c r="Q158" i="1"/>
  <c r="S158" i="1"/>
  <c r="N158" i="1"/>
  <c r="T158" i="1"/>
  <c r="O158" i="1"/>
  <c r="U158" i="1" l="1"/>
  <c r="H159" i="1"/>
  <c r="B160" i="1" s="1"/>
  <c r="X158" i="1"/>
  <c r="Y158" i="1" s="1"/>
  <c r="V158" i="1"/>
  <c r="S159" i="1"/>
  <c r="N159" i="1"/>
  <c r="T159" i="1"/>
  <c r="O159" i="1"/>
  <c r="Q159" i="1"/>
  <c r="M159" i="1"/>
  <c r="L160" i="1"/>
  <c r="F160" i="1"/>
  <c r="I160" i="1" s="1"/>
  <c r="J160" i="1" s="1"/>
  <c r="G160" i="1"/>
  <c r="E160" i="1"/>
  <c r="D160" i="1" s="1"/>
  <c r="H160" i="1" s="1"/>
  <c r="B161" i="1" s="1"/>
  <c r="E161" i="1" l="1"/>
  <c r="D161" i="1" s="1"/>
  <c r="G161" i="1"/>
  <c r="F161" i="1"/>
  <c r="I161" i="1" s="1"/>
  <c r="J161" i="1" s="1"/>
  <c r="L161" i="1"/>
  <c r="O160" i="1"/>
  <c r="S160" i="1"/>
  <c r="N160" i="1"/>
  <c r="Q160" i="1"/>
  <c r="T160" i="1"/>
  <c r="M160" i="1"/>
  <c r="U159" i="1"/>
  <c r="U160" i="1" l="1"/>
  <c r="H161" i="1"/>
  <c r="B162" i="1" s="1"/>
  <c r="V159" i="1"/>
  <c r="X159" i="1"/>
  <c r="Y159" i="1" s="1"/>
  <c r="E162" i="1"/>
  <c r="D162" i="1" s="1"/>
  <c r="G162" i="1"/>
  <c r="F162" i="1"/>
  <c r="I162" i="1" s="1"/>
  <c r="J162" i="1" s="1"/>
  <c r="L162" i="1"/>
  <c r="Q161" i="1"/>
  <c r="S161" i="1"/>
  <c r="N161" i="1"/>
  <c r="T161" i="1"/>
  <c r="M161" i="1"/>
  <c r="O161" i="1"/>
  <c r="V160" i="1"/>
  <c r="X160" i="1"/>
  <c r="Y160" i="1" s="1"/>
  <c r="U161" i="1" l="1"/>
  <c r="H162" i="1"/>
  <c r="B163" i="1" s="1"/>
  <c r="V161" i="1"/>
  <c r="X161" i="1"/>
  <c r="Y161" i="1" s="1"/>
  <c r="T162" i="1"/>
  <c r="O162" i="1"/>
  <c r="S162" i="1"/>
  <c r="Q162" i="1"/>
  <c r="N162" i="1"/>
  <c r="M162" i="1"/>
  <c r="U162" i="1" l="1"/>
  <c r="V162" i="1"/>
  <c r="X162" i="1"/>
  <c r="Y162" i="1" s="1"/>
  <c r="G163" i="1"/>
  <c r="L163" i="1"/>
  <c r="E163" i="1"/>
  <c r="D163" i="1" s="1"/>
  <c r="F163" i="1"/>
  <c r="I163" i="1" s="1"/>
  <c r="J163" i="1" s="1"/>
  <c r="H163" i="1" l="1"/>
  <c r="B164" i="1" s="1"/>
  <c r="N163" i="1"/>
  <c r="S163" i="1"/>
  <c r="Q163" i="1"/>
  <c r="T163" i="1"/>
  <c r="O163" i="1"/>
  <c r="M163" i="1"/>
  <c r="U163" i="1" l="1"/>
  <c r="V163" i="1" s="1"/>
  <c r="X163" i="1"/>
  <c r="Y163" i="1" s="1"/>
  <c r="F164" i="1"/>
  <c r="I164" i="1" s="1"/>
  <c r="J164" i="1" s="1"/>
  <c r="G164" i="1"/>
  <c r="E164" i="1"/>
  <c r="D164" i="1" s="1"/>
  <c r="H164" i="1" s="1"/>
  <c r="B165" i="1" s="1"/>
  <c r="L164" i="1"/>
  <c r="G165" i="1" l="1"/>
  <c r="E165" i="1"/>
  <c r="D165" i="1" s="1"/>
  <c r="F165" i="1"/>
  <c r="I165" i="1" s="1"/>
  <c r="J165" i="1" s="1"/>
  <c r="L165" i="1"/>
  <c r="O164" i="1"/>
  <c r="Q164" i="1"/>
  <c r="S164" i="1"/>
  <c r="M164" i="1"/>
  <c r="N164" i="1"/>
  <c r="T164" i="1"/>
  <c r="H165" i="1" l="1"/>
  <c r="B166" i="1" s="1"/>
  <c r="U164" i="1"/>
  <c r="S165" i="1"/>
  <c r="O165" i="1"/>
  <c r="N165" i="1"/>
  <c r="T165" i="1"/>
  <c r="M165" i="1"/>
  <c r="Q165" i="1"/>
  <c r="U165" i="1" l="1"/>
  <c r="X165" i="1"/>
  <c r="Y165" i="1" s="1"/>
  <c r="V165" i="1"/>
  <c r="E166" i="1"/>
  <c r="D166" i="1" s="1"/>
  <c r="G166" i="1"/>
  <c r="L166" i="1"/>
  <c r="F166" i="1"/>
  <c r="I166" i="1" s="1"/>
  <c r="J166" i="1" s="1"/>
  <c r="V164" i="1"/>
  <c r="X164" i="1"/>
  <c r="Y164" i="1" s="1"/>
  <c r="H166" i="1" l="1"/>
  <c r="B167" i="1" s="1"/>
  <c r="N166" i="1"/>
  <c r="M166" i="1"/>
  <c r="Q166" i="1"/>
  <c r="T166" i="1"/>
  <c r="O166" i="1"/>
  <c r="S166" i="1"/>
  <c r="U166" i="1" l="1"/>
  <c r="L167" i="1"/>
  <c r="E167" i="1"/>
  <c r="D167" i="1" s="1"/>
  <c r="G167" i="1"/>
  <c r="F167" i="1"/>
  <c r="I167" i="1" s="1"/>
  <c r="J167" i="1" s="1"/>
  <c r="X166" i="1"/>
  <c r="Y166" i="1" s="1"/>
  <c r="V166" i="1"/>
  <c r="H167" i="1" l="1"/>
  <c r="B168" i="1" s="1"/>
  <c r="E168" i="1" s="1"/>
  <c r="D168" i="1" s="1"/>
  <c r="L168" i="1"/>
  <c r="G168" i="1"/>
  <c r="F168" i="1"/>
  <c r="I168" i="1" s="1"/>
  <c r="J168" i="1" s="1"/>
  <c r="O167" i="1"/>
  <c r="Q167" i="1"/>
  <c r="M167" i="1"/>
  <c r="S167" i="1"/>
  <c r="T167" i="1"/>
  <c r="N167" i="1"/>
  <c r="H168" i="1" l="1"/>
  <c r="B169" i="1" s="1"/>
  <c r="U167" i="1"/>
  <c r="N168" i="1"/>
  <c r="O168" i="1"/>
  <c r="T168" i="1"/>
  <c r="M168" i="1"/>
  <c r="Q168" i="1"/>
  <c r="S168" i="1"/>
  <c r="G169" i="1"/>
  <c r="E169" i="1"/>
  <c r="D169" i="1" s="1"/>
  <c r="L169" i="1" l="1"/>
  <c r="F169" i="1"/>
  <c r="I169" i="1" s="1"/>
  <c r="J169" i="1" s="1"/>
  <c r="U168" i="1"/>
  <c r="N169" i="1"/>
  <c r="V167" i="1"/>
  <c r="X167" i="1"/>
  <c r="Y167" i="1" s="1"/>
  <c r="Q169" i="1" l="1"/>
  <c r="M169" i="1"/>
  <c r="T169" i="1"/>
  <c r="S169" i="1"/>
  <c r="O169" i="1"/>
  <c r="H169" i="1"/>
  <c r="B170" i="1" s="1"/>
  <c r="X168" i="1"/>
  <c r="Y168" i="1" s="1"/>
  <c r="V168" i="1"/>
  <c r="U169" i="1" l="1"/>
  <c r="X169" i="1"/>
  <c r="Y169" i="1" s="1"/>
  <c r="V169" i="1"/>
  <c r="L170" i="1"/>
  <c r="E170" i="1"/>
  <c r="D170" i="1" s="1"/>
  <c r="G170" i="1"/>
  <c r="F170" i="1"/>
  <c r="I170" i="1" s="1"/>
  <c r="J170" i="1" s="1"/>
  <c r="H170" i="1" l="1"/>
  <c r="B171" i="1" s="1"/>
  <c r="N170" i="1"/>
  <c r="M170" i="1"/>
  <c r="O170" i="1"/>
  <c r="T170" i="1"/>
  <c r="Q170" i="1"/>
  <c r="S170" i="1"/>
  <c r="U170" i="1" l="1"/>
  <c r="L171" i="1"/>
  <c r="G171" i="1"/>
  <c r="E171" i="1"/>
  <c r="D171" i="1" s="1"/>
  <c r="F171" i="1"/>
  <c r="I171" i="1" s="1"/>
  <c r="J171" i="1" s="1"/>
  <c r="H171" i="1" l="1"/>
  <c r="B172" i="1" s="1"/>
  <c r="M171" i="1"/>
  <c r="O171" i="1"/>
  <c r="Q171" i="1"/>
  <c r="T171" i="1"/>
  <c r="S171" i="1"/>
  <c r="N171" i="1"/>
  <c r="V170" i="1"/>
  <c r="X170" i="1"/>
  <c r="Y170" i="1" s="1"/>
  <c r="U171" i="1" l="1"/>
  <c r="E172" i="1"/>
  <c r="D172" i="1" s="1"/>
  <c r="G172" i="1"/>
  <c r="F172" i="1"/>
  <c r="I172" i="1" s="1"/>
  <c r="J172" i="1" s="1"/>
  <c r="L172" i="1"/>
  <c r="S172" i="1" l="1"/>
  <c r="O172" i="1"/>
  <c r="M172" i="1"/>
  <c r="T172" i="1"/>
  <c r="Q172" i="1"/>
  <c r="N172" i="1"/>
  <c r="U172" i="1" s="1"/>
  <c r="H172" i="1"/>
  <c r="B173" i="1" s="1"/>
  <c r="X171" i="1"/>
  <c r="Y171" i="1" s="1"/>
  <c r="V171" i="1"/>
  <c r="G173" i="1" l="1"/>
  <c r="F173" i="1"/>
  <c r="I173" i="1" s="1"/>
  <c r="J173" i="1" s="1"/>
  <c r="E173" i="1"/>
  <c r="D173" i="1" s="1"/>
  <c r="H173" i="1" s="1"/>
  <c r="B174" i="1" s="1"/>
  <c r="L173" i="1"/>
  <c r="V172" i="1"/>
  <c r="X172" i="1"/>
  <c r="Y172" i="1" s="1"/>
  <c r="E174" i="1" l="1"/>
  <c r="D174" i="1" s="1"/>
  <c r="G174" i="1"/>
  <c r="L174" i="1"/>
  <c r="F174" i="1"/>
  <c r="I174" i="1" s="1"/>
  <c r="J174" i="1" s="1"/>
  <c r="Q173" i="1"/>
  <c r="N173" i="1"/>
  <c r="O173" i="1"/>
  <c r="S173" i="1"/>
  <c r="T173" i="1"/>
  <c r="M173" i="1"/>
  <c r="U173" i="1" l="1"/>
  <c r="V173" i="1"/>
  <c r="X173" i="1"/>
  <c r="Y173" i="1" s="1"/>
  <c r="N174" i="1"/>
  <c r="S174" i="1"/>
  <c r="M174" i="1"/>
  <c r="Q174" i="1"/>
  <c r="O174" i="1"/>
  <c r="T174" i="1"/>
  <c r="H174" i="1"/>
  <c r="B175" i="1" s="1"/>
  <c r="L175" i="1" l="1"/>
  <c r="E175" i="1"/>
  <c r="D175" i="1" s="1"/>
  <c r="F175" i="1"/>
  <c r="I175" i="1" s="1"/>
  <c r="J175" i="1" s="1"/>
  <c r="G175" i="1"/>
  <c r="H175" i="1"/>
  <c r="B176" i="1" s="1"/>
  <c r="U174" i="1"/>
  <c r="V174" i="1" l="1"/>
  <c r="X174" i="1"/>
  <c r="Y174" i="1" s="1"/>
  <c r="E176" i="1"/>
  <c r="D176" i="1" s="1"/>
  <c r="F176" i="1"/>
  <c r="I176" i="1" s="1"/>
  <c r="J176" i="1" s="1"/>
  <c r="G176" i="1"/>
  <c r="L176" i="1"/>
  <c r="N175" i="1"/>
  <c r="O175" i="1"/>
  <c r="S175" i="1"/>
  <c r="Q175" i="1"/>
  <c r="M175" i="1"/>
  <c r="T175" i="1"/>
  <c r="U175" i="1" l="1"/>
  <c r="H176" i="1"/>
  <c r="B177" i="1" s="1"/>
  <c r="X175" i="1"/>
  <c r="Y175" i="1" s="1"/>
  <c r="V175" i="1"/>
  <c r="F177" i="1"/>
  <c r="I177" i="1" s="1"/>
  <c r="J177" i="1" s="1"/>
  <c r="G177" i="1"/>
  <c r="E177" i="1"/>
  <c r="D177" i="1" s="1"/>
  <c r="H177" i="1" s="1"/>
  <c r="B178" i="1" s="1"/>
  <c r="L177" i="1"/>
  <c r="O176" i="1"/>
  <c r="T176" i="1"/>
  <c r="N176" i="1"/>
  <c r="S176" i="1"/>
  <c r="Q176" i="1"/>
  <c r="M176" i="1"/>
  <c r="U176" i="1" l="1"/>
  <c r="X176" i="1"/>
  <c r="Y176" i="1" s="1"/>
  <c r="V176" i="1"/>
  <c r="O177" i="1"/>
  <c r="M177" i="1"/>
  <c r="T177" i="1"/>
  <c r="N177" i="1"/>
  <c r="S177" i="1"/>
  <c r="Q177" i="1"/>
  <c r="G178" i="1"/>
  <c r="L178" i="1"/>
  <c r="E178" i="1"/>
  <c r="D178" i="1" s="1"/>
  <c r="F178" i="1"/>
  <c r="I178" i="1" s="1"/>
  <c r="J178" i="1" s="1"/>
  <c r="U177" i="1" l="1"/>
  <c r="V177" i="1" s="1"/>
  <c r="X177" i="1"/>
  <c r="Y177" i="1" s="1"/>
  <c r="H178" i="1"/>
  <c r="B179" i="1" s="1"/>
  <c r="M178" i="1"/>
  <c r="S178" i="1"/>
  <c r="Q178" i="1"/>
  <c r="O178" i="1"/>
  <c r="N178" i="1"/>
  <c r="T178" i="1"/>
  <c r="U178" i="1" l="1"/>
  <c r="X178" i="1"/>
  <c r="Y178" i="1" s="1"/>
  <c r="V178" i="1"/>
  <c r="F179" i="1"/>
  <c r="I179" i="1" s="1"/>
  <c r="J179" i="1" s="1"/>
  <c r="G179" i="1"/>
  <c r="E179" i="1"/>
  <c r="D179" i="1" s="1"/>
  <c r="H179" i="1" s="1"/>
  <c r="B180" i="1" s="1"/>
  <c r="L179" i="1"/>
  <c r="F180" i="1" l="1"/>
  <c r="I180" i="1" s="1"/>
  <c r="J180" i="1" s="1"/>
  <c r="L180" i="1"/>
  <c r="G180" i="1"/>
  <c r="E180" i="1"/>
  <c r="D180" i="1" s="1"/>
  <c r="H180" i="1" s="1"/>
  <c r="B181" i="1" s="1"/>
  <c r="T179" i="1"/>
  <c r="N179" i="1"/>
  <c r="M179" i="1"/>
  <c r="O179" i="1"/>
  <c r="S179" i="1"/>
  <c r="Q179" i="1"/>
  <c r="U179" i="1" l="1"/>
  <c r="V179" i="1" s="1"/>
  <c r="X179" i="1"/>
  <c r="Y179" i="1" s="1"/>
  <c r="L181" i="1"/>
  <c r="G181" i="1"/>
  <c r="E181" i="1"/>
  <c r="D181" i="1" s="1"/>
  <c r="F181" i="1"/>
  <c r="I181" i="1" s="1"/>
  <c r="J181" i="1" s="1"/>
  <c r="S180" i="1"/>
  <c r="Q180" i="1"/>
  <c r="T180" i="1"/>
  <c r="M180" i="1"/>
  <c r="O180" i="1"/>
  <c r="N180" i="1"/>
  <c r="U180" i="1" l="1"/>
  <c r="H181" i="1"/>
  <c r="B182" i="1" s="1"/>
  <c r="Q181" i="1"/>
  <c r="N181" i="1"/>
  <c r="O181" i="1"/>
  <c r="S181" i="1"/>
  <c r="T181" i="1"/>
  <c r="M181" i="1"/>
  <c r="U181" i="1" l="1"/>
  <c r="X181" i="1"/>
  <c r="Y181" i="1" s="1"/>
  <c r="V181" i="1"/>
  <c r="E182" i="1"/>
  <c r="D182" i="1" s="1"/>
  <c r="F182" i="1"/>
  <c r="I182" i="1" s="1"/>
  <c r="J182" i="1" s="1"/>
  <c r="L182" i="1"/>
  <c r="G182" i="1"/>
  <c r="X180" i="1"/>
  <c r="Y180" i="1" s="1"/>
  <c r="V180" i="1"/>
  <c r="O182" i="1" l="1"/>
  <c r="Q182" i="1"/>
  <c r="M182" i="1"/>
  <c r="S182" i="1"/>
  <c r="N182" i="1"/>
  <c r="T182" i="1"/>
  <c r="H182" i="1"/>
  <c r="B183" i="1" s="1"/>
  <c r="U182" i="1" l="1"/>
  <c r="F183" i="1"/>
  <c r="I183" i="1" s="1"/>
  <c r="J183" i="1" s="1"/>
  <c r="L183" i="1"/>
  <c r="E183" i="1"/>
  <c r="D183" i="1" s="1"/>
  <c r="H183" i="1" s="1"/>
  <c r="B184" i="1" s="1"/>
  <c r="G183" i="1"/>
  <c r="X182" i="1"/>
  <c r="Y182" i="1" s="1"/>
  <c r="V182" i="1"/>
  <c r="G184" i="1" l="1"/>
  <c r="F184" i="1"/>
  <c r="I184" i="1" s="1"/>
  <c r="J184" i="1" s="1"/>
  <c r="E184" i="1"/>
  <c r="D184" i="1" s="1"/>
  <c r="L184" i="1"/>
  <c r="Q183" i="1"/>
  <c r="S183" i="1"/>
  <c r="M183" i="1"/>
  <c r="O183" i="1"/>
  <c r="T183" i="1"/>
  <c r="N183" i="1"/>
  <c r="U183" i="1" s="1"/>
  <c r="H184" i="1" l="1"/>
  <c r="B185" i="1" s="1"/>
  <c r="V183" i="1"/>
  <c r="X183" i="1"/>
  <c r="Y183" i="1" s="1"/>
  <c r="G185" i="1"/>
  <c r="F185" i="1"/>
  <c r="I185" i="1" s="1"/>
  <c r="J185" i="1" s="1"/>
  <c r="E185" i="1"/>
  <c r="D185" i="1" s="1"/>
  <c r="L185" i="1"/>
  <c r="S184" i="1"/>
  <c r="N184" i="1"/>
  <c r="O184" i="1"/>
  <c r="T184" i="1"/>
  <c r="Q184" i="1"/>
  <c r="M184" i="1"/>
  <c r="U184" i="1" l="1"/>
  <c r="H185" i="1"/>
  <c r="B186" i="1" s="1"/>
  <c r="V184" i="1"/>
  <c r="X184" i="1"/>
  <c r="Y184" i="1" s="1"/>
  <c r="T185" i="1"/>
  <c r="O185" i="1"/>
  <c r="N185" i="1"/>
  <c r="S185" i="1"/>
  <c r="Q185" i="1"/>
  <c r="M185" i="1"/>
  <c r="U185" i="1" s="1"/>
  <c r="E186" i="1"/>
  <c r="D186" i="1" s="1"/>
  <c r="L186" i="1"/>
  <c r="F186" i="1"/>
  <c r="I186" i="1" s="1"/>
  <c r="J186" i="1" s="1"/>
  <c r="G186" i="1"/>
  <c r="H186" i="1" l="1"/>
  <c r="B187" i="1" s="1"/>
  <c r="F187" i="1"/>
  <c r="I187" i="1" s="1"/>
  <c r="J187" i="1" s="1"/>
  <c r="L187" i="1"/>
  <c r="E187" i="1"/>
  <c r="D187" i="1" s="1"/>
  <c r="G187" i="1"/>
  <c r="H187" i="1"/>
  <c r="B188" i="1" s="1"/>
  <c r="V185" i="1"/>
  <c r="X185" i="1"/>
  <c r="Y185" i="1" s="1"/>
  <c r="O186" i="1"/>
  <c r="T186" i="1"/>
  <c r="N186" i="1"/>
  <c r="Q186" i="1"/>
  <c r="M186" i="1"/>
  <c r="S186" i="1"/>
  <c r="U186" i="1" l="1"/>
  <c r="X186" i="1"/>
  <c r="Y186" i="1" s="1"/>
  <c r="V186" i="1"/>
  <c r="L188" i="1"/>
  <c r="E188" i="1"/>
  <c r="D188" i="1" s="1"/>
  <c r="G188" i="1"/>
  <c r="F188" i="1"/>
  <c r="I188" i="1" s="1"/>
  <c r="J188" i="1" s="1"/>
  <c r="Q187" i="1"/>
  <c r="O187" i="1"/>
  <c r="M187" i="1"/>
  <c r="S187" i="1"/>
  <c r="T187" i="1"/>
  <c r="N187" i="1"/>
  <c r="U187" i="1" l="1"/>
  <c r="H188" i="1"/>
  <c r="B189" i="1" s="1"/>
  <c r="T188" i="1"/>
  <c r="S188" i="1"/>
  <c r="M188" i="1"/>
  <c r="Q188" i="1"/>
  <c r="O188" i="1"/>
  <c r="N188" i="1"/>
  <c r="U188" i="1" s="1"/>
  <c r="X188" i="1" l="1"/>
  <c r="Y188" i="1" s="1"/>
  <c r="V188" i="1"/>
  <c r="L189" i="1"/>
  <c r="G189" i="1"/>
  <c r="E189" i="1"/>
  <c r="D189" i="1" s="1"/>
  <c r="F189" i="1"/>
  <c r="I189" i="1" s="1"/>
  <c r="J189" i="1" s="1"/>
  <c r="V187" i="1"/>
  <c r="X187" i="1"/>
  <c r="Y187" i="1" s="1"/>
  <c r="H189" i="1" l="1"/>
  <c r="B190" i="1" s="1"/>
  <c r="L190" i="1" s="1"/>
  <c r="G190" i="1"/>
  <c r="F190" i="1"/>
  <c r="I190" i="1" s="1"/>
  <c r="J190" i="1" s="1"/>
  <c r="Q189" i="1"/>
  <c r="T189" i="1"/>
  <c r="S189" i="1"/>
  <c r="N189" i="1"/>
  <c r="M189" i="1"/>
  <c r="O189" i="1"/>
  <c r="U189" i="1" l="1"/>
  <c r="E190" i="1"/>
  <c r="D190" i="1" s="1"/>
  <c r="V189" i="1"/>
  <c r="X189" i="1"/>
  <c r="Y189" i="1" s="1"/>
  <c r="H190" i="1"/>
  <c r="B191" i="1" s="1"/>
  <c r="M190" i="1"/>
  <c r="N190" i="1"/>
  <c r="Q190" i="1"/>
  <c r="T190" i="1"/>
  <c r="O190" i="1"/>
  <c r="S190" i="1"/>
  <c r="U190" i="1" l="1"/>
  <c r="E191" i="1"/>
  <c r="D191" i="1" s="1"/>
  <c r="G191" i="1"/>
  <c r="F191" i="1"/>
  <c r="I191" i="1" s="1"/>
  <c r="J191" i="1" s="1"/>
  <c r="L191" i="1"/>
  <c r="H191" i="1" l="1"/>
  <c r="B192" i="1" s="1"/>
  <c r="F192" i="1"/>
  <c r="I192" i="1" s="1"/>
  <c r="J192" i="1" s="1"/>
  <c r="E192" i="1"/>
  <c r="D192" i="1" s="1"/>
  <c r="L192" i="1"/>
  <c r="G192" i="1"/>
  <c r="S191" i="1"/>
  <c r="M191" i="1"/>
  <c r="Q191" i="1"/>
  <c r="T191" i="1"/>
  <c r="N191" i="1"/>
  <c r="O191" i="1"/>
  <c r="X190" i="1"/>
  <c r="Y190" i="1" s="1"/>
  <c r="V190" i="1"/>
  <c r="U191" i="1" l="1"/>
  <c r="H192" i="1"/>
  <c r="B193" i="1" s="1"/>
  <c r="X191" i="1"/>
  <c r="Y191" i="1" s="1"/>
  <c r="V191" i="1"/>
  <c r="F193" i="1"/>
  <c r="I193" i="1" s="1"/>
  <c r="J193" i="1" s="1"/>
  <c r="L193" i="1"/>
  <c r="E193" i="1"/>
  <c r="D193" i="1" s="1"/>
  <c r="G193" i="1"/>
  <c r="T192" i="1"/>
  <c r="M192" i="1"/>
  <c r="Q192" i="1"/>
  <c r="N192" i="1"/>
  <c r="O192" i="1"/>
  <c r="S192" i="1"/>
  <c r="H193" i="1" l="1"/>
  <c r="B194" i="1" s="1"/>
  <c r="U192" i="1"/>
  <c r="X192" i="1" s="1"/>
  <c r="Y192" i="1" s="1"/>
  <c r="O193" i="1"/>
  <c r="M193" i="1"/>
  <c r="N193" i="1"/>
  <c r="T193" i="1"/>
  <c r="Q193" i="1"/>
  <c r="S193" i="1"/>
  <c r="U193" i="1" s="1"/>
  <c r="G194" i="1"/>
  <c r="L194" i="1"/>
  <c r="E194" i="1"/>
  <c r="D194" i="1" s="1"/>
  <c r="F194" i="1"/>
  <c r="I194" i="1" s="1"/>
  <c r="J194" i="1" s="1"/>
  <c r="V192" i="1" l="1"/>
  <c r="N194" i="1"/>
  <c r="S194" i="1"/>
  <c r="T194" i="1"/>
  <c r="Q194" i="1"/>
  <c r="O194" i="1"/>
  <c r="M194" i="1"/>
  <c r="U194" i="1" s="1"/>
  <c r="H194" i="1"/>
  <c r="B195" i="1" s="1"/>
  <c r="V193" i="1"/>
  <c r="X193" i="1"/>
  <c r="Y193" i="1" s="1"/>
  <c r="V194" i="1" l="1"/>
  <c r="X194" i="1"/>
  <c r="Y194" i="1" s="1"/>
  <c r="F195" i="1"/>
  <c r="I195" i="1" s="1"/>
  <c r="J195" i="1" s="1"/>
  <c r="L195" i="1"/>
  <c r="G195" i="1"/>
  <c r="E195" i="1"/>
  <c r="D195" i="1" s="1"/>
  <c r="H195" i="1" s="1"/>
  <c r="B196" i="1" s="1"/>
  <c r="F196" i="1" l="1"/>
  <c r="I196" i="1" s="1"/>
  <c r="J196" i="1" s="1"/>
  <c r="E196" i="1"/>
  <c r="D196" i="1" s="1"/>
  <c r="G196" i="1"/>
  <c r="L196" i="1"/>
  <c r="H196" i="1"/>
  <c r="B197" i="1" s="1"/>
  <c r="M195" i="1"/>
  <c r="S195" i="1"/>
  <c r="O195" i="1"/>
  <c r="N195" i="1"/>
  <c r="Q195" i="1"/>
  <c r="T195" i="1"/>
  <c r="U195" i="1" l="1"/>
  <c r="V195" i="1" s="1"/>
  <c r="X195" i="1"/>
  <c r="Y195" i="1" s="1"/>
  <c r="S196" i="1"/>
  <c r="M196" i="1"/>
  <c r="T196" i="1"/>
  <c r="N196" i="1"/>
  <c r="Q196" i="1"/>
  <c r="O196" i="1"/>
  <c r="L197" i="1"/>
  <c r="F197" i="1"/>
  <c r="I197" i="1" s="1"/>
  <c r="J197" i="1" s="1"/>
  <c r="G197" i="1"/>
  <c r="E197" i="1"/>
  <c r="D197" i="1" s="1"/>
  <c r="H197" i="1" s="1"/>
  <c r="B198" i="1" s="1"/>
  <c r="U196" i="1" l="1"/>
  <c r="F198" i="1"/>
  <c r="I198" i="1" s="1"/>
  <c r="J198" i="1" s="1"/>
  <c r="G198" i="1"/>
  <c r="E198" i="1"/>
  <c r="D198" i="1" s="1"/>
  <c r="H198" i="1" s="1"/>
  <c r="B199" i="1" s="1"/>
  <c r="L198" i="1"/>
  <c r="T197" i="1"/>
  <c r="M197" i="1"/>
  <c r="Q197" i="1"/>
  <c r="N197" i="1"/>
  <c r="S197" i="1"/>
  <c r="O197" i="1"/>
  <c r="X196" i="1"/>
  <c r="Y196" i="1" s="1"/>
  <c r="V196" i="1"/>
  <c r="U197" i="1" l="1"/>
  <c r="X197" i="1" s="1"/>
  <c r="Y197" i="1" s="1"/>
  <c r="L199" i="1"/>
  <c r="E199" i="1"/>
  <c r="D199" i="1" s="1"/>
  <c r="F199" i="1"/>
  <c r="I199" i="1" s="1"/>
  <c r="J199" i="1" s="1"/>
  <c r="G199" i="1"/>
  <c r="T198" i="1"/>
  <c r="S198" i="1"/>
  <c r="Q198" i="1"/>
  <c r="M198" i="1"/>
  <c r="O198" i="1"/>
  <c r="N198" i="1"/>
  <c r="V197" i="1" l="1"/>
  <c r="U198" i="1"/>
  <c r="X198" i="1" s="1"/>
  <c r="Y198" i="1" s="1"/>
  <c r="V198" i="1"/>
  <c r="H199" i="1"/>
  <c r="B200" i="1" s="1"/>
  <c r="N199" i="1"/>
  <c r="M199" i="1"/>
  <c r="S199" i="1"/>
  <c r="T199" i="1"/>
  <c r="O199" i="1"/>
  <c r="Q199" i="1"/>
  <c r="U199" i="1" l="1"/>
  <c r="E200" i="1"/>
  <c r="D200" i="1" s="1"/>
  <c r="L200" i="1"/>
  <c r="F200" i="1"/>
  <c r="I200" i="1" s="1"/>
  <c r="J200" i="1" s="1"/>
  <c r="G200" i="1"/>
  <c r="H200" i="1"/>
  <c r="B201" i="1" s="1"/>
  <c r="F201" i="1" l="1"/>
  <c r="I201" i="1" s="1"/>
  <c r="J201" i="1" s="1"/>
  <c r="G201" i="1"/>
  <c r="E201" i="1"/>
  <c r="D201" i="1" s="1"/>
  <c r="H201" i="1" s="1"/>
  <c r="B202" i="1" s="1"/>
  <c r="L201" i="1"/>
  <c r="M200" i="1"/>
  <c r="S200" i="1"/>
  <c r="N200" i="1"/>
  <c r="Q200" i="1"/>
  <c r="O200" i="1"/>
  <c r="T200" i="1"/>
  <c r="U200" i="1" s="1"/>
  <c r="V199" i="1"/>
  <c r="X199" i="1"/>
  <c r="Y199" i="1" s="1"/>
  <c r="F202" i="1" l="1"/>
  <c r="I202" i="1" s="1"/>
  <c r="J202" i="1" s="1"/>
  <c r="G202" i="1"/>
  <c r="E202" i="1"/>
  <c r="D202" i="1" s="1"/>
  <c r="H202" i="1" s="1"/>
  <c r="B203" i="1" s="1"/>
  <c r="L202" i="1"/>
  <c r="O201" i="1"/>
  <c r="T201" i="1"/>
  <c r="S201" i="1"/>
  <c r="Q201" i="1"/>
  <c r="M201" i="1"/>
  <c r="N201" i="1"/>
  <c r="X200" i="1"/>
  <c r="Y200" i="1" s="1"/>
  <c r="V200" i="1"/>
  <c r="U201" i="1" l="1"/>
  <c r="F203" i="1"/>
  <c r="I203" i="1" s="1"/>
  <c r="J203" i="1" s="1"/>
  <c r="E203" i="1"/>
  <c r="D203" i="1" s="1"/>
  <c r="G203" i="1"/>
  <c r="L203" i="1"/>
  <c r="V201" i="1"/>
  <c r="X201" i="1"/>
  <c r="Y201" i="1" s="1"/>
  <c r="N202" i="1"/>
  <c r="T202" i="1"/>
  <c r="S202" i="1"/>
  <c r="O202" i="1"/>
  <c r="M202" i="1"/>
  <c r="Q202" i="1"/>
  <c r="U202" i="1" l="1"/>
  <c r="H203" i="1"/>
  <c r="B204" i="1" s="1"/>
  <c r="Q203" i="1"/>
  <c r="O203" i="1"/>
  <c r="N203" i="1"/>
  <c r="M203" i="1"/>
  <c r="S203" i="1"/>
  <c r="T203" i="1"/>
  <c r="G204" i="1"/>
  <c r="L204" i="1"/>
  <c r="F204" i="1"/>
  <c r="I204" i="1" s="1"/>
  <c r="J204" i="1" s="1"/>
  <c r="E204" i="1"/>
  <c r="D204" i="1" s="1"/>
  <c r="V202" i="1"/>
  <c r="X202" i="1"/>
  <c r="Y202" i="1" s="1"/>
  <c r="H204" i="1" l="1"/>
  <c r="B205" i="1" s="1"/>
  <c r="M204" i="1"/>
  <c r="N204" i="1"/>
  <c r="O204" i="1"/>
  <c r="Q204" i="1"/>
  <c r="T204" i="1"/>
  <c r="S204" i="1"/>
  <c r="E205" i="1"/>
  <c r="D205" i="1" s="1"/>
  <c r="G205" i="1"/>
  <c r="F205" i="1"/>
  <c r="I205" i="1" s="1"/>
  <c r="J205" i="1" s="1"/>
  <c r="L205" i="1"/>
  <c r="U203" i="1"/>
  <c r="U204" i="1" l="1"/>
  <c r="H205" i="1"/>
  <c r="B206" i="1" s="1"/>
  <c r="X203" i="1"/>
  <c r="Y203" i="1" s="1"/>
  <c r="V203" i="1"/>
  <c r="T205" i="1"/>
  <c r="Q205" i="1"/>
  <c r="N205" i="1"/>
  <c r="M205" i="1"/>
  <c r="O205" i="1"/>
  <c r="S205" i="1"/>
  <c r="V204" i="1"/>
  <c r="X204" i="1"/>
  <c r="Y204" i="1" s="1"/>
  <c r="U205" i="1" l="1"/>
  <c r="V205" i="1" s="1"/>
  <c r="X205" i="1"/>
  <c r="Y205" i="1" s="1"/>
  <c r="L206" i="1"/>
  <c r="E206" i="1"/>
  <c r="D206" i="1" s="1"/>
  <c r="G206" i="1"/>
  <c r="F206" i="1"/>
  <c r="I206" i="1" s="1"/>
  <c r="J206" i="1" s="1"/>
  <c r="S206" i="1" l="1"/>
  <c r="M206" i="1"/>
  <c r="Q206" i="1"/>
  <c r="O206" i="1"/>
  <c r="N206" i="1"/>
  <c r="T206" i="1"/>
  <c r="H206" i="1"/>
  <c r="B207" i="1" s="1"/>
  <c r="F207" i="1" l="1"/>
  <c r="I207" i="1" s="1"/>
  <c r="J207" i="1" s="1"/>
  <c r="E207" i="1"/>
  <c r="D207" i="1" s="1"/>
  <c r="L207" i="1"/>
  <c r="G207" i="1"/>
  <c r="H207" i="1"/>
  <c r="B208" i="1" s="1"/>
  <c r="U206" i="1"/>
  <c r="G208" i="1" l="1"/>
  <c r="E208" i="1"/>
  <c r="D208" i="1" s="1"/>
  <c r="L208" i="1"/>
  <c r="F208" i="1"/>
  <c r="I208" i="1" s="1"/>
  <c r="J208" i="1" s="1"/>
  <c r="X206" i="1"/>
  <c r="Y206" i="1" s="1"/>
  <c r="V206" i="1"/>
  <c r="N207" i="1"/>
  <c r="T207" i="1"/>
  <c r="S207" i="1"/>
  <c r="M207" i="1"/>
  <c r="O207" i="1"/>
  <c r="Q207" i="1"/>
  <c r="U207" i="1" l="1"/>
  <c r="X207" i="1"/>
  <c r="Y207" i="1" s="1"/>
  <c r="V207" i="1"/>
  <c r="H208" i="1"/>
  <c r="B209" i="1" s="1"/>
  <c r="Q208" i="1"/>
  <c r="T208" i="1"/>
  <c r="O208" i="1"/>
  <c r="S208" i="1"/>
  <c r="M208" i="1"/>
  <c r="N208" i="1"/>
  <c r="U208" i="1" l="1"/>
  <c r="L209" i="1"/>
  <c r="E209" i="1"/>
  <c r="D209" i="1" s="1"/>
  <c r="F209" i="1"/>
  <c r="I209" i="1" s="1"/>
  <c r="J209" i="1" s="1"/>
  <c r="G209" i="1"/>
  <c r="H209" i="1"/>
  <c r="B210" i="1" s="1"/>
  <c r="E210" i="1" l="1"/>
  <c r="D210" i="1" s="1"/>
  <c r="L210" i="1"/>
  <c r="G210" i="1"/>
  <c r="F210" i="1"/>
  <c r="I210" i="1" s="1"/>
  <c r="J210" i="1" s="1"/>
  <c r="N209" i="1"/>
  <c r="T209" i="1"/>
  <c r="Q209" i="1"/>
  <c r="M209" i="1"/>
  <c r="S209" i="1"/>
  <c r="O209" i="1"/>
  <c r="U209" i="1" s="1"/>
  <c r="X208" i="1"/>
  <c r="Y208" i="1" s="1"/>
  <c r="V208" i="1"/>
  <c r="X209" i="1" l="1"/>
  <c r="Y209" i="1" s="1"/>
  <c r="V209" i="1"/>
  <c r="H210" i="1"/>
  <c r="B211" i="1" s="1"/>
  <c r="T210" i="1"/>
  <c r="O210" i="1"/>
  <c r="N210" i="1"/>
  <c r="M210" i="1"/>
  <c r="Q210" i="1"/>
  <c r="S210" i="1"/>
  <c r="U210" i="1" s="1"/>
  <c r="V210" i="1" l="1"/>
  <c r="X210" i="1"/>
  <c r="Y210" i="1" s="1"/>
  <c r="E211" i="1"/>
  <c r="D211" i="1" s="1"/>
  <c r="L211" i="1"/>
  <c r="G211" i="1"/>
  <c r="F211" i="1"/>
  <c r="I211" i="1" s="1"/>
  <c r="J211" i="1" s="1"/>
  <c r="Q211" i="1" l="1"/>
  <c r="M211" i="1"/>
  <c r="S211" i="1"/>
  <c r="N211" i="1"/>
  <c r="O211" i="1"/>
  <c r="T211" i="1"/>
  <c r="U211" i="1" s="1"/>
  <c r="H211" i="1"/>
  <c r="B212" i="1" s="1"/>
  <c r="V211" i="1" l="1"/>
  <c r="X211" i="1"/>
  <c r="Y211" i="1" s="1"/>
  <c r="F212" i="1"/>
  <c r="I212" i="1" s="1"/>
  <c r="J212" i="1" s="1"/>
  <c r="G212" i="1"/>
  <c r="E212" i="1"/>
  <c r="D212" i="1" s="1"/>
  <c r="H212" i="1" s="1"/>
  <c r="B213" i="1" s="1"/>
  <c r="L212" i="1"/>
  <c r="L213" i="1" l="1"/>
  <c r="G213" i="1"/>
  <c r="E213" i="1"/>
  <c r="D213" i="1" s="1"/>
  <c r="F213" i="1"/>
  <c r="I213" i="1" s="1"/>
  <c r="J213" i="1" s="1"/>
  <c r="N212" i="1"/>
  <c r="M212" i="1"/>
  <c r="O212" i="1"/>
  <c r="Q212" i="1"/>
  <c r="S212" i="1"/>
  <c r="T212" i="1"/>
  <c r="U212" i="1" l="1"/>
  <c r="X212" i="1" s="1"/>
  <c r="Y212" i="1" s="1"/>
  <c r="H213" i="1"/>
  <c r="B214" i="1" s="1"/>
  <c r="G214" i="1" s="1"/>
  <c r="E214" i="1"/>
  <c r="D214" i="1" s="1"/>
  <c r="L214" i="1"/>
  <c r="F214" i="1"/>
  <c r="I214" i="1" s="1"/>
  <c r="J214" i="1" s="1"/>
  <c r="O213" i="1"/>
  <c r="S213" i="1"/>
  <c r="M213" i="1"/>
  <c r="N213" i="1"/>
  <c r="Q213" i="1"/>
  <c r="T213" i="1"/>
  <c r="V212" i="1" l="1"/>
  <c r="U213" i="1"/>
  <c r="H214" i="1"/>
  <c r="B215" i="1" s="1"/>
  <c r="F215" i="1" s="1"/>
  <c r="I215" i="1" s="1"/>
  <c r="J215" i="1" s="1"/>
  <c r="G215" i="1"/>
  <c r="E215" i="1"/>
  <c r="D215" i="1" s="1"/>
  <c r="X213" i="1"/>
  <c r="Y213" i="1" s="1"/>
  <c r="V213" i="1"/>
  <c r="Q214" i="1"/>
  <c r="M214" i="1"/>
  <c r="N214" i="1"/>
  <c r="O214" i="1"/>
  <c r="T214" i="1"/>
  <c r="S214" i="1"/>
  <c r="L215" i="1" l="1"/>
  <c r="H215" i="1"/>
  <c r="B216" i="1" s="1"/>
  <c r="U214" i="1"/>
  <c r="L216" i="1"/>
  <c r="G216" i="1"/>
  <c r="E216" i="1"/>
  <c r="D216" i="1" s="1"/>
  <c r="F216" i="1"/>
  <c r="I216" i="1" s="1"/>
  <c r="J216" i="1" s="1"/>
  <c r="T215" i="1"/>
  <c r="M215" i="1"/>
  <c r="O215" i="1"/>
  <c r="S215" i="1"/>
  <c r="Q215" i="1"/>
  <c r="N215" i="1"/>
  <c r="X214" i="1"/>
  <c r="Y214" i="1" s="1"/>
  <c r="V214" i="1"/>
  <c r="U215" i="1" l="1"/>
  <c r="H216" i="1"/>
  <c r="B217" i="1" s="1"/>
  <c r="X215" i="1"/>
  <c r="Y215" i="1" s="1"/>
  <c r="V215" i="1"/>
  <c r="G217" i="1"/>
  <c r="E217" i="1"/>
  <c r="D217" i="1" s="1"/>
  <c r="F217" i="1"/>
  <c r="I217" i="1" s="1"/>
  <c r="J217" i="1" s="1"/>
  <c r="L217" i="1"/>
  <c r="O216" i="1"/>
  <c r="Q216" i="1"/>
  <c r="M216" i="1"/>
  <c r="T216" i="1"/>
  <c r="S216" i="1"/>
  <c r="N216" i="1"/>
  <c r="H217" i="1" l="1"/>
  <c r="B218" i="1" s="1"/>
  <c r="U216" i="1"/>
  <c r="E218" i="1"/>
  <c r="D218" i="1" s="1"/>
  <c r="G218" i="1"/>
  <c r="F218" i="1"/>
  <c r="I218" i="1" s="1"/>
  <c r="J218" i="1" s="1"/>
  <c r="L218" i="1"/>
  <c r="S217" i="1"/>
  <c r="N217" i="1"/>
  <c r="Q217" i="1"/>
  <c r="T217" i="1"/>
  <c r="M217" i="1"/>
  <c r="O217" i="1"/>
  <c r="U217" i="1" s="1"/>
  <c r="V217" i="1" l="1"/>
  <c r="X217" i="1"/>
  <c r="Y217" i="1" s="1"/>
  <c r="N218" i="1"/>
  <c r="O218" i="1"/>
  <c r="T218" i="1"/>
  <c r="M218" i="1"/>
  <c r="S218" i="1"/>
  <c r="Q218" i="1"/>
  <c r="U218" i="1"/>
  <c r="H218" i="1"/>
  <c r="B219" i="1" s="1"/>
  <c r="V216" i="1"/>
  <c r="X216" i="1"/>
  <c r="Y216" i="1" s="1"/>
  <c r="L219" i="1" l="1"/>
  <c r="E219" i="1"/>
  <c r="D219" i="1" s="1"/>
  <c r="G219" i="1"/>
  <c r="F219" i="1"/>
  <c r="I219" i="1" s="1"/>
  <c r="J219" i="1" s="1"/>
  <c r="X218" i="1"/>
  <c r="Y218" i="1" s="1"/>
  <c r="V218" i="1"/>
  <c r="H219" i="1" l="1"/>
  <c r="B220" i="1" s="1"/>
  <c r="O219" i="1"/>
  <c r="S219" i="1"/>
  <c r="N219" i="1"/>
  <c r="T219" i="1"/>
  <c r="M219" i="1"/>
  <c r="Q219" i="1"/>
  <c r="U219" i="1" l="1"/>
  <c r="X219" i="1"/>
  <c r="Y219" i="1" s="1"/>
  <c r="V219" i="1"/>
  <c r="G220" i="1"/>
  <c r="F220" i="1"/>
  <c r="I220" i="1" s="1"/>
  <c r="J220" i="1" s="1"/>
  <c r="L220" i="1"/>
  <c r="E220" i="1"/>
  <c r="D220" i="1" s="1"/>
  <c r="H220" i="1" s="1"/>
  <c r="B221" i="1" s="1"/>
  <c r="E221" i="1" l="1"/>
  <c r="D221" i="1" s="1"/>
  <c r="G221" i="1"/>
  <c r="L221" i="1"/>
  <c r="F221" i="1"/>
  <c r="I221" i="1" s="1"/>
  <c r="J221" i="1" s="1"/>
  <c r="S220" i="1"/>
  <c r="M220" i="1"/>
  <c r="N220" i="1"/>
  <c r="O220" i="1"/>
  <c r="Q220" i="1"/>
  <c r="T220" i="1"/>
  <c r="U220" i="1" l="1"/>
  <c r="X220" i="1" s="1"/>
  <c r="Y220" i="1" s="1"/>
  <c r="V220" i="1"/>
  <c r="S221" i="1"/>
  <c r="M221" i="1"/>
  <c r="Q221" i="1"/>
  <c r="N221" i="1"/>
  <c r="T221" i="1"/>
  <c r="O221" i="1"/>
  <c r="H221" i="1"/>
  <c r="B222" i="1" s="1"/>
  <c r="U221" i="1" l="1"/>
  <c r="V221" i="1" s="1"/>
  <c r="X221" i="1"/>
  <c r="Y221" i="1" s="1"/>
  <c r="G222" i="1"/>
  <c r="F222" i="1"/>
  <c r="I222" i="1" s="1"/>
  <c r="J222" i="1" s="1"/>
  <c r="L222" i="1"/>
  <c r="E222" i="1"/>
  <c r="D222" i="1" s="1"/>
  <c r="H222" i="1" l="1"/>
  <c r="B223" i="1" s="1"/>
  <c r="E223" i="1"/>
  <c r="D223" i="1" s="1"/>
  <c r="G223" i="1"/>
  <c r="F223" i="1"/>
  <c r="I223" i="1" s="1"/>
  <c r="J223" i="1" s="1"/>
  <c r="L223" i="1"/>
  <c r="H223" i="1"/>
  <c r="B224" i="1" s="1"/>
  <c r="Q222" i="1"/>
  <c r="N222" i="1"/>
  <c r="S222" i="1"/>
  <c r="M222" i="1"/>
  <c r="O222" i="1"/>
  <c r="T222" i="1"/>
  <c r="U222" i="1" l="1"/>
  <c r="V222" i="1" s="1"/>
  <c r="X222" i="1"/>
  <c r="Y222" i="1" s="1"/>
  <c r="F224" i="1"/>
  <c r="I224" i="1" s="1"/>
  <c r="J224" i="1" s="1"/>
  <c r="G224" i="1"/>
  <c r="L224" i="1"/>
  <c r="E224" i="1"/>
  <c r="D224" i="1" s="1"/>
  <c r="H224" i="1" s="1"/>
  <c r="B225" i="1" s="1"/>
  <c r="N223" i="1"/>
  <c r="Q223" i="1"/>
  <c r="S223" i="1"/>
  <c r="T223" i="1"/>
  <c r="O223" i="1"/>
  <c r="M223" i="1"/>
  <c r="U223" i="1" s="1"/>
  <c r="V223" i="1" l="1"/>
  <c r="X223" i="1"/>
  <c r="Y223" i="1" s="1"/>
  <c r="F225" i="1"/>
  <c r="I225" i="1" s="1"/>
  <c r="J225" i="1" s="1"/>
  <c r="G225" i="1"/>
  <c r="E225" i="1"/>
  <c r="D225" i="1" s="1"/>
  <c r="H225" i="1" s="1"/>
  <c r="B226" i="1" s="1"/>
  <c r="L225" i="1"/>
  <c r="S224" i="1"/>
  <c r="O224" i="1"/>
  <c r="N224" i="1"/>
  <c r="Q224" i="1"/>
  <c r="T224" i="1"/>
  <c r="M224" i="1"/>
  <c r="U224" i="1" s="1"/>
  <c r="V224" i="1" l="1"/>
  <c r="X224" i="1"/>
  <c r="Y224" i="1" s="1"/>
  <c r="E226" i="1"/>
  <c r="D226" i="1" s="1"/>
  <c r="L226" i="1"/>
  <c r="G226" i="1"/>
  <c r="F226" i="1"/>
  <c r="I226" i="1" s="1"/>
  <c r="J226" i="1" s="1"/>
  <c r="M225" i="1"/>
  <c r="S225" i="1"/>
  <c r="Q225" i="1"/>
  <c r="N225" i="1"/>
  <c r="O225" i="1"/>
  <c r="T225" i="1"/>
  <c r="U225" i="1" l="1"/>
  <c r="V225" i="1" s="1"/>
  <c r="Q226" i="1"/>
  <c r="O226" i="1"/>
  <c r="T226" i="1"/>
  <c r="S226" i="1"/>
  <c r="M226" i="1"/>
  <c r="N226" i="1"/>
  <c r="U226" i="1" s="1"/>
  <c r="H226" i="1"/>
  <c r="B227" i="1" s="1"/>
  <c r="X225" i="1" l="1"/>
  <c r="Y225" i="1" s="1"/>
  <c r="V226" i="1"/>
  <c r="X226" i="1"/>
  <c r="Y226" i="1" s="1"/>
  <c r="E227" i="1"/>
  <c r="D227" i="1" s="1"/>
  <c r="L227" i="1"/>
  <c r="F227" i="1"/>
  <c r="I227" i="1" s="1"/>
  <c r="J227" i="1" s="1"/>
  <c r="G227" i="1"/>
  <c r="H227" i="1"/>
  <c r="B228" i="1" s="1"/>
  <c r="E228" i="1" l="1"/>
  <c r="D228" i="1" s="1"/>
  <c r="F228" i="1"/>
  <c r="I228" i="1" s="1"/>
  <c r="J228" i="1" s="1"/>
  <c r="L228" i="1"/>
  <c r="G228" i="1"/>
  <c r="S227" i="1"/>
  <c r="O227" i="1"/>
  <c r="T227" i="1"/>
  <c r="N227" i="1"/>
  <c r="Q227" i="1"/>
  <c r="M227" i="1"/>
  <c r="H228" i="1" l="1"/>
  <c r="B229" i="1" s="1"/>
  <c r="L229" i="1" s="1"/>
  <c r="U227" i="1"/>
  <c r="V227" i="1" s="1"/>
  <c r="T228" i="1"/>
  <c r="O228" i="1"/>
  <c r="Q228" i="1"/>
  <c r="M228" i="1"/>
  <c r="N228" i="1"/>
  <c r="S228" i="1"/>
  <c r="G229" i="1" l="1"/>
  <c r="E229" i="1"/>
  <c r="D229" i="1" s="1"/>
  <c r="F229" i="1"/>
  <c r="I229" i="1" s="1"/>
  <c r="J229" i="1" s="1"/>
  <c r="X227" i="1"/>
  <c r="Y227" i="1" s="1"/>
  <c r="U228" i="1"/>
  <c r="V228" i="1"/>
  <c r="X228" i="1"/>
  <c r="Y228" i="1" s="1"/>
  <c r="S229" i="1"/>
  <c r="T229" i="1"/>
  <c r="N229" i="1"/>
  <c r="O229" i="1"/>
  <c r="M229" i="1"/>
  <c r="Q229" i="1"/>
  <c r="H229" i="1" l="1"/>
  <c r="B230" i="1" s="1"/>
  <c r="U229" i="1"/>
  <c r="X229" i="1"/>
  <c r="Y229" i="1" s="1"/>
  <c r="V229" i="1"/>
  <c r="E230" i="1" l="1"/>
  <c r="D230" i="1" s="1"/>
  <c r="L230" i="1"/>
  <c r="F230" i="1"/>
  <c r="I230" i="1" s="1"/>
  <c r="J230" i="1" s="1"/>
  <c r="G230" i="1"/>
  <c r="T230" i="1" l="1"/>
  <c r="N230" i="1"/>
  <c r="Q230" i="1"/>
  <c r="S230" i="1"/>
  <c r="O230" i="1"/>
  <c r="M230" i="1"/>
  <c r="U230" i="1" s="1"/>
  <c r="V230" i="1" s="1"/>
  <c r="H230" i="1"/>
  <c r="B231" i="1" s="1"/>
  <c r="X230" i="1" l="1"/>
  <c r="Y230" i="1" s="1"/>
  <c r="F231" i="1"/>
  <c r="I231" i="1" s="1"/>
  <c r="J231" i="1" s="1"/>
  <c r="E231" i="1"/>
  <c r="D231" i="1" s="1"/>
  <c r="H231" i="1" s="1"/>
  <c r="B232" i="1" s="1"/>
  <c r="L231" i="1"/>
  <c r="G231" i="1"/>
  <c r="T231" i="1" l="1"/>
  <c r="M231" i="1"/>
  <c r="S231" i="1"/>
  <c r="O231" i="1"/>
  <c r="N231" i="1"/>
  <c r="Q231" i="1"/>
  <c r="U231" i="1"/>
  <c r="L232" i="1"/>
  <c r="E232" i="1"/>
  <c r="D232" i="1" s="1"/>
  <c r="F232" i="1"/>
  <c r="I232" i="1" s="1"/>
  <c r="J232" i="1" s="1"/>
  <c r="G232" i="1"/>
  <c r="H232" i="1"/>
  <c r="B233" i="1" s="1"/>
  <c r="L233" i="1" l="1"/>
  <c r="G233" i="1"/>
  <c r="F233" i="1"/>
  <c r="I233" i="1" s="1"/>
  <c r="J233" i="1" s="1"/>
  <c r="E233" i="1"/>
  <c r="D233" i="1" s="1"/>
  <c r="V231" i="1"/>
  <c r="X231" i="1"/>
  <c r="Y231" i="1" s="1"/>
  <c r="N232" i="1"/>
  <c r="O232" i="1"/>
  <c r="T232" i="1"/>
  <c r="Q232" i="1"/>
  <c r="M232" i="1"/>
  <c r="S232" i="1"/>
  <c r="H233" i="1"/>
  <c r="B234" i="1" s="1"/>
  <c r="G234" i="1" l="1"/>
  <c r="L234" i="1"/>
  <c r="F234" i="1"/>
  <c r="I234" i="1" s="1"/>
  <c r="J234" i="1" s="1"/>
  <c r="E234" i="1"/>
  <c r="D234" i="1" s="1"/>
  <c r="H234" i="1" s="1"/>
  <c r="B235" i="1" s="1"/>
  <c r="U232" i="1"/>
  <c r="O233" i="1"/>
  <c r="S233" i="1"/>
  <c r="Q233" i="1"/>
  <c r="T233" i="1"/>
  <c r="M233" i="1"/>
  <c r="N233" i="1"/>
  <c r="U233" i="1" s="1"/>
  <c r="X233" i="1" l="1"/>
  <c r="Y233" i="1" s="1"/>
  <c r="V233" i="1"/>
  <c r="F235" i="1"/>
  <c r="I235" i="1" s="1"/>
  <c r="J235" i="1" s="1"/>
  <c r="G235" i="1"/>
  <c r="E235" i="1"/>
  <c r="D235" i="1" s="1"/>
  <c r="H235" i="1"/>
  <c r="B236" i="1" s="1"/>
  <c r="L235" i="1"/>
  <c r="V232" i="1"/>
  <c r="X232" i="1"/>
  <c r="Y232" i="1" s="1"/>
  <c r="S234" i="1"/>
  <c r="O234" i="1"/>
  <c r="M234" i="1"/>
  <c r="T234" i="1"/>
  <c r="Q234" i="1"/>
  <c r="N234" i="1"/>
  <c r="U234" i="1" l="1"/>
  <c r="V234" i="1"/>
  <c r="X234" i="1"/>
  <c r="Y234" i="1" s="1"/>
  <c r="O235" i="1"/>
  <c r="S235" i="1"/>
  <c r="Q235" i="1"/>
  <c r="N235" i="1"/>
  <c r="T235" i="1"/>
  <c r="M235" i="1"/>
  <c r="U235" i="1" s="1"/>
  <c r="G236" i="1"/>
  <c r="F236" i="1"/>
  <c r="I236" i="1" s="1"/>
  <c r="J236" i="1" s="1"/>
  <c r="E236" i="1"/>
  <c r="D236" i="1" s="1"/>
  <c r="H236" i="1" s="1"/>
  <c r="B237" i="1" s="1"/>
  <c r="L236" i="1"/>
  <c r="L237" i="1" l="1"/>
  <c r="G237" i="1"/>
  <c r="F237" i="1"/>
  <c r="I237" i="1" s="1"/>
  <c r="J237" i="1" s="1"/>
  <c r="E237" i="1"/>
  <c r="D237" i="1" s="1"/>
  <c r="H237" i="1" s="1"/>
  <c r="B238" i="1" s="1"/>
  <c r="E238" i="1" s="1"/>
  <c r="D238" i="1" s="1"/>
  <c r="N236" i="1"/>
  <c r="Q236" i="1"/>
  <c r="M236" i="1"/>
  <c r="T236" i="1"/>
  <c r="O236" i="1"/>
  <c r="S236" i="1"/>
  <c r="U236" i="1" s="1"/>
  <c r="V235" i="1"/>
  <c r="X235" i="1"/>
  <c r="Y235" i="1" s="1"/>
  <c r="F238" i="1"/>
  <c r="I238" i="1" s="1"/>
  <c r="J238" i="1" s="1"/>
  <c r="G238" i="1"/>
  <c r="L238" i="1"/>
  <c r="S238" i="1" s="1"/>
  <c r="H238" i="1" l="1"/>
  <c r="B239" i="1" s="1"/>
  <c r="X236" i="1"/>
  <c r="Y236" i="1" s="1"/>
  <c r="V236" i="1"/>
  <c r="G239" i="1"/>
  <c r="F239" i="1"/>
  <c r="I239" i="1" s="1"/>
  <c r="J239" i="1" s="1"/>
  <c r="L239" i="1"/>
  <c r="M239" i="1" s="1"/>
  <c r="E239" i="1"/>
  <c r="D239" i="1" s="1"/>
  <c r="H239" i="1" s="1"/>
  <c r="B240" i="1" s="1"/>
  <c r="N238" i="1"/>
  <c r="T238" i="1"/>
  <c r="Q238" i="1"/>
  <c r="O238" i="1"/>
  <c r="M238" i="1"/>
  <c r="U238" i="1" s="1"/>
  <c r="M237" i="1"/>
  <c r="Q237" i="1"/>
  <c r="O237" i="1"/>
  <c r="T237" i="1"/>
  <c r="N237" i="1"/>
  <c r="S237" i="1"/>
  <c r="N239" i="1"/>
  <c r="O239" i="1" l="1"/>
  <c r="T239" i="1"/>
  <c r="Q239" i="1"/>
  <c r="S239" i="1"/>
  <c r="X238" i="1"/>
  <c r="Y238" i="1" s="1"/>
  <c r="V238" i="1"/>
  <c r="L240" i="1"/>
  <c r="M240" i="1" s="1"/>
  <c r="F240" i="1"/>
  <c r="I240" i="1" s="1"/>
  <c r="J240" i="1" s="1"/>
  <c r="E240" i="1"/>
  <c r="D240" i="1" s="1"/>
  <c r="H240" i="1" s="1"/>
  <c r="B241" i="1" s="1"/>
  <c r="G240" i="1"/>
  <c r="U237" i="1"/>
  <c r="T240" i="1"/>
  <c r="Q240" i="1"/>
  <c r="S240" i="1"/>
  <c r="N240" i="1"/>
  <c r="O240" i="1"/>
  <c r="U240" i="1" l="1"/>
  <c r="U239" i="1"/>
  <c r="X237" i="1"/>
  <c r="Y237" i="1" s="1"/>
  <c r="V237" i="1"/>
  <c r="L241" i="1"/>
  <c r="F241" i="1"/>
  <c r="I241" i="1" s="1"/>
  <c r="J241" i="1" s="1"/>
  <c r="E241" i="1"/>
  <c r="D241" i="1" s="1"/>
  <c r="G241" i="1"/>
  <c r="V240" i="1"/>
  <c r="X240" i="1"/>
  <c r="Y240" i="1" s="1"/>
  <c r="V239" i="1" l="1"/>
  <c r="X239" i="1"/>
  <c r="Y239" i="1" s="1"/>
  <c r="H241" i="1"/>
  <c r="B242" i="1" s="1"/>
  <c r="L242" i="1"/>
  <c r="F242" i="1"/>
  <c r="I242" i="1" s="1"/>
  <c r="J242" i="1" s="1"/>
  <c r="E242" i="1"/>
  <c r="D242" i="1" s="1"/>
  <c r="H242" i="1" s="1"/>
  <c r="B243" i="1" s="1"/>
  <c r="G242" i="1"/>
  <c r="Q241" i="1"/>
  <c r="S241" i="1"/>
  <c r="N241" i="1"/>
  <c r="O241" i="1"/>
  <c r="T241" i="1"/>
  <c r="M241" i="1"/>
  <c r="U241" i="1" s="1"/>
  <c r="V241" i="1" l="1"/>
  <c r="X241" i="1"/>
  <c r="Y241" i="1" s="1"/>
  <c r="E243" i="1"/>
  <c r="D243" i="1" s="1"/>
  <c r="L243" i="1"/>
  <c r="F243" i="1"/>
  <c r="I243" i="1" s="1"/>
  <c r="J243" i="1" s="1"/>
  <c r="G243" i="1"/>
  <c r="S242" i="1"/>
  <c r="Q242" i="1"/>
  <c r="O242" i="1"/>
  <c r="M242" i="1"/>
  <c r="T242" i="1"/>
  <c r="N242" i="1"/>
  <c r="U242" i="1"/>
  <c r="V242" i="1" l="1"/>
  <c r="X242" i="1"/>
  <c r="Y242" i="1" s="1"/>
  <c r="N243" i="1"/>
  <c r="S243" i="1"/>
  <c r="Q243" i="1"/>
  <c r="O243" i="1"/>
  <c r="T243" i="1"/>
  <c r="M243" i="1"/>
  <c r="U243" i="1" s="1"/>
  <c r="H243" i="1"/>
  <c r="B244" i="1" s="1"/>
  <c r="E244" i="1" l="1"/>
  <c r="D244" i="1" s="1"/>
  <c r="L244" i="1"/>
  <c r="G244" i="1"/>
  <c r="F244" i="1"/>
  <c r="I244" i="1" s="1"/>
  <c r="J244" i="1" s="1"/>
  <c r="X243" i="1"/>
  <c r="Y243" i="1" s="1"/>
  <c r="V243" i="1"/>
  <c r="H244" i="1" l="1"/>
  <c r="B245" i="1" s="1"/>
  <c r="E245" i="1" s="1"/>
  <c r="D245" i="1" s="1"/>
  <c r="G245" i="1"/>
  <c r="F245" i="1"/>
  <c r="I245" i="1" s="1"/>
  <c r="J245" i="1" s="1"/>
  <c r="Q244" i="1"/>
  <c r="M244" i="1"/>
  <c r="T244" i="1"/>
  <c r="O244" i="1"/>
  <c r="N244" i="1"/>
  <c r="S244" i="1"/>
  <c r="U244" i="1"/>
  <c r="L245" i="1" l="1"/>
  <c r="V244" i="1"/>
  <c r="X244" i="1"/>
  <c r="Y244" i="1" s="1"/>
  <c r="T245" i="1"/>
  <c r="N245" i="1"/>
  <c r="S245" i="1"/>
  <c r="M245" i="1"/>
  <c r="Q245" i="1"/>
  <c r="O245" i="1"/>
  <c r="H245" i="1"/>
  <c r="B246" i="1" s="1"/>
  <c r="U245" i="1" l="1"/>
  <c r="X245" i="1" s="1"/>
  <c r="Y245" i="1" s="1"/>
  <c r="L246" i="1"/>
  <c r="F246" i="1"/>
  <c r="I246" i="1" s="1"/>
  <c r="J246" i="1" s="1"/>
  <c r="E246" i="1"/>
  <c r="D246" i="1" s="1"/>
  <c r="G246" i="1"/>
  <c r="V245" i="1" l="1"/>
  <c r="H246" i="1"/>
  <c r="B247" i="1" s="1"/>
  <c r="Q246" i="1"/>
  <c r="S246" i="1"/>
  <c r="O246" i="1"/>
  <c r="M246" i="1"/>
  <c r="N246" i="1"/>
  <c r="T246" i="1"/>
  <c r="U246" i="1" s="1"/>
  <c r="X246" i="1" l="1"/>
  <c r="Y246" i="1" s="1"/>
  <c r="V246" i="1"/>
  <c r="G247" i="1"/>
  <c r="L247" i="1"/>
  <c r="F247" i="1"/>
  <c r="I247" i="1" s="1"/>
  <c r="J247" i="1" s="1"/>
  <c r="E247" i="1"/>
  <c r="D247" i="1" s="1"/>
  <c r="H247" i="1" l="1"/>
  <c r="B248" i="1" s="1"/>
  <c r="G248" i="1" s="1"/>
  <c r="L248" i="1"/>
  <c r="F248" i="1"/>
  <c r="I248" i="1" s="1"/>
  <c r="J248" i="1" s="1"/>
  <c r="E248" i="1"/>
  <c r="D248" i="1" s="1"/>
  <c r="O247" i="1"/>
  <c r="T247" i="1"/>
  <c r="S247" i="1"/>
  <c r="Q247" i="1"/>
  <c r="N247" i="1"/>
  <c r="M247" i="1"/>
  <c r="U247" i="1" l="1"/>
  <c r="H248" i="1"/>
  <c r="B249" i="1" s="1"/>
  <c r="V247" i="1"/>
  <c r="X247" i="1"/>
  <c r="Y247" i="1" s="1"/>
  <c r="L249" i="1"/>
  <c r="E249" i="1"/>
  <c r="D249" i="1" s="1"/>
  <c r="F249" i="1"/>
  <c r="I249" i="1" s="1"/>
  <c r="J249" i="1" s="1"/>
  <c r="G249" i="1"/>
  <c r="O248" i="1"/>
  <c r="S248" i="1"/>
  <c r="T248" i="1"/>
  <c r="Q248" i="1"/>
  <c r="N248" i="1"/>
  <c r="M248" i="1"/>
  <c r="H249" i="1" l="1"/>
  <c r="B250" i="1" s="1"/>
  <c r="U248" i="1"/>
  <c r="V248" i="1"/>
  <c r="X248" i="1"/>
  <c r="Y248" i="1" s="1"/>
  <c r="L250" i="1"/>
  <c r="E250" i="1"/>
  <c r="D250" i="1" s="1"/>
  <c r="G250" i="1"/>
  <c r="F250" i="1"/>
  <c r="I250" i="1" s="1"/>
  <c r="J250" i="1" s="1"/>
  <c r="M249" i="1"/>
  <c r="T249" i="1"/>
  <c r="Q249" i="1"/>
  <c r="O249" i="1"/>
  <c r="N249" i="1"/>
  <c r="S249" i="1"/>
  <c r="U249" i="1" l="1"/>
  <c r="H250" i="1"/>
  <c r="B251" i="1" s="1"/>
  <c r="X249" i="1"/>
  <c r="Y249" i="1" s="1"/>
  <c r="V249" i="1"/>
  <c r="G251" i="1"/>
  <c r="L251" i="1"/>
  <c r="E251" i="1"/>
  <c r="D251" i="1" s="1"/>
  <c r="F251" i="1"/>
  <c r="I251" i="1" s="1"/>
  <c r="J251" i="1" s="1"/>
  <c r="Q250" i="1"/>
  <c r="N250" i="1"/>
  <c r="M250" i="1"/>
  <c r="S250" i="1"/>
  <c r="T250" i="1"/>
  <c r="O250" i="1"/>
  <c r="U250" i="1"/>
  <c r="H251" i="1" l="1"/>
  <c r="B252" i="1" s="1"/>
  <c r="X250" i="1"/>
  <c r="Y250" i="1" s="1"/>
  <c r="V250" i="1"/>
  <c r="S251" i="1"/>
  <c r="Q251" i="1"/>
  <c r="O251" i="1"/>
  <c r="N251" i="1"/>
  <c r="T251" i="1"/>
  <c r="M251" i="1"/>
  <c r="U251" i="1" s="1"/>
  <c r="G252" i="1"/>
  <c r="L252" i="1"/>
  <c r="F252" i="1"/>
  <c r="I252" i="1" s="1"/>
  <c r="J252" i="1" s="1"/>
  <c r="E252" i="1"/>
  <c r="D252" i="1" s="1"/>
  <c r="H252" i="1" l="1"/>
  <c r="B253" i="1" s="1"/>
  <c r="G253" i="1" s="1"/>
  <c r="F253" i="1"/>
  <c r="I253" i="1" s="1"/>
  <c r="J253" i="1" s="1"/>
  <c r="V251" i="1"/>
  <c r="X251" i="1"/>
  <c r="Y251" i="1" s="1"/>
  <c r="T252" i="1"/>
  <c r="Q252" i="1"/>
  <c r="N252" i="1"/>
  <c r="M252" i="1"/>
  <c r="O252" i="1"/>
  <c r="U252" i="1" s="1"/>
  <c r="S252" i="1"/>
  <c r="L253" i="1"/>
  <c r="O253" i="1" s="1"/>
  <c r="N253" i="1"/>
  <c r="M253" i="1"/>
  <c r="S253" i="1" l="1"/>
  <c r="E253" i="1"/>
  <c r="D253" i="1" s="1"/>
  <c r="H253" i="1" s="1"/>
  <c r="B254" i="1" s="1"/>
  <c r="T253" i="1"/>
  <c r="V252" i="1"/>
  <c r="X252" i="1"/>
  <c r="Y252" i="1" s="1"/>
  <c r="Q253" i="1"/>
  <c r="U253" i="1"/>
  <c r="V253" i="1" s="1"/>
  <c r="G254" i="1" l="1"/>
  <c r="E254" i="1"/>
  <c r="D254" i="1" s="1"/>
  <c r="L254" i="1"/>
  <c r="F254" i="1"/>
  <c r="I254" i="1" s="1"/>
  <c r="J254" i="1" s="1"/>
  <c r="N254" i="1"/>
  <c r="M254" i="1"/>
  <c r="T254" i="1"/>
  <c r="O254" i="1"/>
  <c r="Q254" i="1"/>
  <c r="S254" i="1"/>
  <c r="H254" i="1"/>
  <c r="B255" i="1" s="1"/>
  <c r="X253" i="1"/>
  <c r="Y253" i="1" s="1"/>
  <c r="L255" i="1" l="1"/>
  <c r="G255" i="1"/>
  <c r="F255" i="1"/>
  <c r="I255" i="1" s="1"/>
  <c r="J255" i="1" s="1"/>
  <c r="E255" i="1"/>
  <c r="D255" i="1" s="1"/>
  <c r="U254" i="1"/>
  <c r="H255" i="1" l="1"/>
  <c r="B256" i="1" s="1"/>
  <c r="E256" i="1"/>
  <c r="D256" i="1" s="1"/>
  <c r="G256" i="1"/>
  <c r="F256" i="1"/>
  <c r="I256" i="1" s="1"/>
  <c r="J256" i="1" s="1"/>
  <c r="L256" i="1"/>
  <c r="X254" i="1"/>
  <c r="Y254" i="1" s="1"/>
  <c r="V254" i="1"/>
  <c r="T255" i="1"/>
  <c r="N255" i="1"/>
  <c r="M255" i="1"/>
  <c r="S255" i="1"/>
  <c r="O255" i="1"/>
  <c r="U255" i="1" s="1"/>
  <c r="Q255" i="1"/>
  <c r="X255" i="1" l="1"/>
  <c r="Y255" i="1" s="1"/>
  <c r="V255" i="1"/>
  <c r="M256" i="1"/>
  <c r="O256" i="1"/>
  <c r="N256" i="1"/>
  <c r="Q256" i="1"/>
  <c r="S256" i="1"/>
  <c r="T256" i="1"/>
  <c r="H256" i="1"/>
  <c r="B257" i="1" s="1"/>
  <c r="G257" i="1" l="1"/>
  <c r="E257" i="1"/>
  <c r="D257" i="1" s="1"/>
  <c r="L257" i="1"/>
  <c r="F257" i="1"/>
  <c r="I257" i="1" s="1"/>
  <c r="J257" i="1" s="1"/>
  <c r="U256" i="1"/>
  <c r="V256" i="1" l="1"/>
  <c r="X256" i="1"/>
  <c r="Y256" i="1" s="1"/>
  <c r="T257" i="1"/>
  <c r="N257" i="1"/>
  <c r="M257" i="1"/>
  <c r="S257" i="1"/>
  <c r="Q257" i="1"/>
  <c r="O257" i="1"/>
  <c r="U257" i="1" s="1"/>
  <c r="H257" i="1"/>
  <c r="B258" i="1" s="1"/>
  <c r="V257" i="1" l="1"/>
  <c r="X257" i="1"/>
  <c r="Y257" i="1" s="1"/>
  <c r="E258" i="1"/>
  <c r="D258" i="1" s="1"/>
  <c r="G258" i="1"/>
  <c r="L258" i="1"/>
  <c r="F258" i="1"/>
  <c r="I258" i="1" s="1"/>
  <c r="J258" i="1" s="1"/>
  <c r="H258" i="1" l="1"/>
  <c r="B259" i="1" s="1"/>
  <c r="M258" i="1"/>
  <c r="N258" i="1"/>
  <c r="Q258" i="1"/>
  <c r="O258" i="1"/>
  <c r="T258" i="1"/>
  <c r="S258" i="1"/>
  <c r="U258" i="1" s="1"/>
  <c r="V258" i="1" l="1"/>
  <c r="X258" i="1"/>
  <c r="Y258" i="1" s="1"/>
  <c r="L259" i="1"/>
  <c r="E259" i="1"/>
  <c r="D259" i="1" s="1"/>
  <c r="F259" i="1"/>
  <c r="I259" i="1" s="1"/>
  <c r="J259" i="1" s="1"/>
  <c r="G259" i="1"/>
  <c r="H259" i="1" l="1"/>
  <c r="B260" i="1" s="1"/>
  <c r="G260" i="1"/>
  <c r="E260" i="1"/>
  <c r="D260" i="1" s="1"/>
  <c r="L260" i="1"/>
  <c r="F260" i="1"/>
  <c r="I260" i="1" s="1"/>
  <c r="J260" i="1" s="1"/>
  <c r="Q259" i="1"/>
  <c r="O259" i="1"/>
  <c r="N259" i="1"/>
  <c r="T259" i="1"/>
  <c r="S259" i="1"/>
  <c r="M259" i="1"/>
  <c r="U259" i="1" l="1"/>
  <c r="X259" i="1" s="1"/>
  <c r="Y259" i="1" s="1"/>
  <c r="H260" i="1"/>
  <c r="B261" i="1" s="1"/>
  <c r="V259" i="1"/>
  <c r="O260" i="1"/>
  <c r="T260" i="1"/>
  <c r="M260" i="1"/>
  <c r="S260" i="1"/>
  <c r="Q260" i="1"/>
  <c r="N260" i="1"/>
  <c r="U260" i="1" l="1"/>
  <c r="V260" i="1"/>
  <c r="X260" i="1"/>
  <c r="Y260" i="1" s="1"/>
  <c r="E261" i="1"/>
  <c r="D261" i="1" s="1"/>
  <c r="F261" i="1"/>
  <c r="I261" i="1" s="1"/>
  <c r="J261" i="1" s="1"/>
  <c r="L261" i="1"/>
  <c r="G261" i="1"/>
  <c r="H261" i="1" l="1"/>
  <c r="B262" i="1" s="1"/>
  <c r="L262" i="1" s="1"/>
  <c r="F262" i="1"/>
  <c r="I262" i="1" s="1"/>
  <c r="J262" i="1" s="1"/>
  <c r="E262" i="1"/>
  <c r="D262" i="1" s="1"/>
  <c r="G262" i="1"/>
  <c r="M261" i="1"/>
  <c r="N261" i="1"/>
  <c r="Q261" i="1"/>
  <c r="O261" i="1"/>
  <c r="S261" i="1"/>
  <c r="T261" i="1"/>
  <c r="U261" i="1"/>
  <c r="H262" i="1" l="1"/>
  <c r="B263" i="1" s="1"/>
  <c r="X261" i="1"/>
  <c r="Y261" i="1" s="1"/>
  <c r="V261" i="1"/>
  <c r="G263" i="1"/>
  <c r="F263" i="1"/>
  <c r="I263" i="1" s="1"/>
  <c r="J263" i="1" s="1"/>
  <c r="E263" i="1"/>
  <c r="D263" i="1" s="1"/>
  <c r="L263" i="1"/>
  <c r="T262" i="1"/>
  <c r="N262" i="1"/>
  <c r="Q262" i="1"/>
  <c r="S262" i="1"/>
  <c r="O262" i="1"/>
  <c r="M262" i="1"/>
  <c r="H263" i="1" l="1"/>
  <c r="B264" i="1" s="1"/>
  <c r="U262" i="1"/>
  <c r="X262" i="1" s="1"/>
  <c r="Y262" i="1" s="1"/>
  <c r="N263" i="1"/>
  <c r="T263" i="1"/>
  <c r="O263" i="1"/>
  <c r="Q263" i="1"/>
  <c r="M263" i="1"/>
  <c r="S263" i="1"/>
  <c r="U263" i="1" s="1"/>
  <c r="F264" i="1"/>
  <c r="I264" i="1" s="1"/>
  <c r="J264" i="1" s="1"/>
  <c r="G264" i="1"/>
  <c r="E264" i="1"/>
  <c r="D264" i="1" s="1"/>
  <c r="H264" i="1" s="1"/>
  <c r="B265" i="1" s="1"/>
  <c r="L264" i="1"/>
  <c r="V262" i="1" l="1"/>
  <c r="X263" i="1"/>
  <c r="Y263" i="1" s="1"/>
  <c r="V263" i="1"/>
  <c r="S264" i="1"/>
  <c r="Q264" i="1"/>
  <c r="T264" i="1"/>
  <c r="N264" i="1"/>
  <c r="M264" i="1"/>
  <c r="O264" i="1"/>
  <c r="U264" i="1" s="1"/>
  <c r="G265" i="1"/>
  <c r="E265" i="1"/>
  <c r="D265" i="1" s="1"/>
  <c r="L265" i="1"/>
  <c r="F265" i="1"/>
  <c r="I265" i="1" s="1"/>
  <c r="J265" i="1" s="1"/>
  <c r="H265" i="1" l="1"/>
  <c r="B266" i="1" s="1"/>
  <c r="L266" i="1" s="1"/>
  <c r="G266" i="1"/>
  <c r="F266" i="1"/>
  <c r="I266" i="1" s="1"/>
  <c r="J266" i="1" s="1"/>
  <c r="T265" i="1"/>
  <c r="O265" i="1"/>
  <c r="M265" i="1"/>
  <c r="Q265" i="1"/>
  <c r="S265" i="1"/>
  <c r="N265" i="1"/>
  <c r="V264" i="1"/>
  <c r="X264" i="1"/>
  <c r="Y264" i="1" s="1"/>
  <c r="U265" i="1" l="1"/>
  <c r="E266" i="1"/>
  <c r="D266" i="1" s="1"/>
  <c r="V265" i="1"/>
  <c r="X265" i="1"/>
  <c r="Y265" i="1" s="1"/>
  <c r="H266" i="1"/>
  <c r="B267" i="1" s="1"/>
  <c r="S266" i="1"/>
  <c r="T266" i="1"/>
  <c r="N266" i="1"/>
  <c r="M266" i="1"/>
  <c r="Q266" i="1"/>
  <c r="O266" i="1"/>
  <c r="U266" i="1" l="1"/>
  <c r="V266" i="1" s="1"/>
  <c r="X266" i="1"/>
  <c r="Y266" i="1" s="1"/>
  <c r="L267" i="1"/>
  <c r="F267" i="1"/>
  <c r="I267" i="1" s="1"/>
  <c r="J267" i="1" s="1"/>
  <c r="E267" i="1"/>
  <c r="D267" i="1" s="1"/>
  <c r="H267" i="1" s="1"/>
  <c r="B268" i="1" s="1"/>
  <c r="G267" i="1"/>
  <c r="N267" i="1" l="1"/>
  <c r="O267" i="1"/>
  <c r="S267" i="1"/>
  <c r="T267" i="1"/>
  <c r="Q267" i="1"/>
  <c r="M267" i="1"/>
  <c r="U267" i="1" s="1"/>
  <c r="L268" i="1"/>
  <c r="F268" i="1"/>
  <c r="I268" i="1" s="1"/>
  <c r="J268" i="1" s="1"/>
  <c r="G268" i="1"/>
  <c r="E268" i="1"/>
  <c r="D268" i="1" s="1"/>
  <c r="H268" i="1" s="1"/>
  <c r="B269" i="1" s="1"/>
  <c r="Q268" i="1" l="1"/>
  <c r="M268" i="1"/>
  <c r="N268" i="1"/>
  <c r="S268" i="1"/>
  <c r="T268" i="1"/>
  <c r="O268" i="1"/>
  <c r="U268" i="1" s="1"/>
  <c r="G269" i="1"/>
  <c r="F269" i="1"/>
  <c r="I269" i="1" s="1"/>
  <c r="J269" i="1" s="1"/>
  <c r="E269" i="1"/>
  <c r="D269" i="1" s="1"/>
  <c r="L269" i="1"/>
  <c r="V267" i="1"/>
  <c r="X267" i="1"/>
  <c r="Y267" i="1" s="1"/>
  <c r="H269" i="1" l="1"/>
  <c r="B270" i="1" s="1"/>
  <c r="L270" i="1" s="1"/>
  <c r="G270" i="1"/>
  <c r="F270" i="1"/>
  <c r="I270" i="1" s="1"/>
  <c r="J270" i="1" s="1"/>
  <c r="E270" i="1"/>
  <c r="D270" i="1" s="1"/>
  <c r="N269" i="1"/>
  <c r="O269" i="1"/>
  <c r="S269" i="1"/>
  <c r="T269" i="1"/>
  <c r="Q269" i="1"/>
  <c r="M269" i="1"/>
  <c r="U269" i="1" s="1"/>
  <c r="X268" i="1"/>
  <c r="Y268" i="1" s="1"/>
  <c r="V268" i="1"/>
  <c r="H270" i="1" l="1"/>
  <c r="B271" i="1" s="1"/>
  <c r="G271" i="1"/>
  <c r="E271" i="1"/>
  <c r="D271" i="1" s="1"/>
  <c r="F271" i="1"/>
  <c r="I271" i="1" s="1"/>
  <c r="J271" i="1" s="1"/>
  <c r="L271" i="1"/>
  <c r="X269" i="1"/>
  <c r="Y269" i="1" s="1"/>
  <c r="V269" i="1"/>
  <c r="O270" i="1"/>
  <c r="S270" i="1"/>
  <c r="T270" i="1"/>
  <c r="N270" i="1"/>
  <c r="Q270" i="1"/>
  <c r="M270" i="1"/>
  <c r="U270" i="1" l="1"/>
  <c r="H271" i="1"/>
  <c r="B272" i="1" s="1"/>
  <c r="V270" i="1"/>
  <c r="X270" i="1"/>
  <c r="Y270" i="1" s="1"/>
  <c r="F272" i="1"/>
  <c r="I272" i="1" s="1"/>
  <c r="J272" i="1" s="1"/>
  <c r="G272" i="1"/>
  <c r="E272" i="1"/>
  <c r="D272" i="1" s="1"/>
  <c r="H272" i="1" s="1"/>
  <c r="B273" i="1" s="1"/>
  <c r="L272" i="1"/>
  <c r="N271" i="1"/>
  <c r="O271" i="1"/>
  <c r="M271" i="1"/>
  <c r="S271" i="1"/>
  <c r="T271" i="1"/>
  <c r="Q271" i="1"/>
  <c r="U271" i="1" s="1"/>
  <c r="X271" i="1" l="1"/>
  <c r="Y271" i="1" s="1"/>
  <c r="V271" i="1"/>
  <c r="Q272" i="1"/>
  <c r="O272" i="1"/>
  <c r="S272" i="1"/>
  <c r="T272" i="1"/>
  <c r="M272" i="1"/>
  <c r="N272" i="1"/>
  <c r="G273" i="1"/>
  <c r="L273" i="1"/>
  <c r="E273" i="1"/>
  <c r="D273" i="1" s="1"/>
  <c r="F273" i="1"/>
  <c r="I273" i="1" s="1"/>
  <c r="J273" i="1" s="1"/>
  <c r="U272" i="1" l="1"/>
  <c r="O273" i="1"/>
  <c r="T273" i="1"/>
  <c r="M273" i="1"/>
  <c r="Q273" i="1"/>
  <c r="N273" i="1"/>
  <c r="S273" i="1"/>
  <c r="U273" i="1"/>
  <c r="H273" i="1"/>
  <c r="B274" i="1" s="1"/>
  <c r="X272" i="1"/>
  <c r="Y272" i="1" s="1"/>
  <c r="V272" i="1"/>
  <c r="X273" i="1" l="1"/>
  <c r="Y273" i="1" s="1"/>
  <c r="V273" i="1"/>
  <c r="E274" i="1"/>
  <c r="D274" i="1" s="1"/>
  <c r="F274" i="1"/>
  <c r="I274" i="1" s="1"/>
  <c r="J274" i="1" s="1"/>
  <c r="G274" i="1"/>
  <c r="L274" i="1"/>
  <c r="H274" i="1"/>
  <c r="B275" i="1" s="1"/>
  <c r="Q274" i="1" l="1"/>
  <c r="S274" i="1"/>
  <c r="M274" i="1"/>
  <c r="T274" i="1"/>
  <c r="O274" i="1"/>
  <c r="N274" i="1"/>
  <c r="F275" i="1"/>
  <c r="I275" i="1" s="1"/>
  <c r="J275" i="1" s="1"/>
  <c r="E275" i="1"/>
  <c r="D275" i="1" s="1"/>
  <c r="G275" i="1"/>
  <c r="L275" i="1"/>
  <c r="U274" i="1" l="1"/>
  <c r="H275" i="1"/>
  <c r="B276" i="1" s="1"/>
  <c r="S275" i="1"/>
  <c r="O275" i="1"/>
  <c r="T275" i="1"/>
  <c r="M275" i="1"/>
  <c r="Q275" i="1"/>
  <c r="N275" i="1"/>
  <c r="E276" i="1"/>
  <c r="D276" i="1" s="1"/>
  <c r="L276" i="1"/>
  <c r="G276" i="1"/>
  <c r="F276" i="1"/>
  <c r="I276" i="1" s="1"/>
  <c r="J276" i="1" s="1"/>
  <c r="X274" i="1"/>
  <c r="Y274" i="1" s="1"/>
  <c r="V274" i="1"/>
  <c r="U275" i="1" l="1"/>
  <c r="Q276" i="1"/>
  <c r="N276" i="1"/>
  <c r="T276" i="1"/>
  <c r="O276" i="1"/>
  <c r="S276" i="1"/>
  <c r="M276" i="1"/>
  <c r="U276" i="1" s="1"/>
  <c r="H276" i="1"/>
  <c r="B277" i="1" s="1"/>
  <c r="V275" i="1"/>
  <c r="X275" i="1"/>
  <c r="Y275" i="1" s="1"/>
  <c r="G277" i="1" l="1"/>
  <c r="F277" i="1"/>
  <c r="I277" i="1" s="1"/>
  <c r="J277" i="1" s="1"/>
  <c r="E277" i="1"/>
  <c r="D277" i="1" s="1"/>
  <c r="L277" i="1"/>
  <c r="V276" i="1"/>
  <c r="X276" i="1"/>
  <c r="Y276" i="1" s="1"/>
  <c r="H277" i="1" l="1"/>
  <c r="B278" i="1" s="1"/>
  <c r="F278" i="1"/>
  <c r="I278" i="1" s="1"/>
  <c r="J278" i="1" s="1"/>
  <c r="L278" i="1"/>
  <c r="E278" i="1"/>
  <c r="D278" i="1" s="1"/>
  <c r="G278" i="1"/>
  <c r="M277" i="1"/>
  <c r="N277" i="1"/>
  <c r="T277" i="1"/>
  <c r="O277" i="1"/>
  <c r="Q277" i="1"/>
  <c r="S277" i="1"/>
  <c r="U277" i="1"/>
  <c r="H278" i="1" l="1"/>
  <c r="B279" i="1" s="1"/>
  <c r="S278" i="1"/>
  <c r="Q278" i="1"/>
  <c r="O278" i="1"/>
  <c r="T278" i="1"/>
  <c r="M278" i="1"/>
  <c r="N278" i="1"/>
  <c r="V277" i="1"/>
  <c r="X277" i="1"/>
  <c r="Y277" i="1" s="1"/>
  <c r="F279" i="1"/>
  <c r="I279" i="1" s="1"/>
  <c r="J279" i="1" s="1"/>
  <c r="E279" i="1"/>
  <c r="D279" i="1" s="1"/>
  <c r="L279" i="1"/>
  <c r="G279" i="1"/>
  <c r="U278" i="1" l="1"/>
  <c r="H279" i="1"/>
  <c r="B280" i="1" s="1"/>
  <c r="F280" i="1"/>
  <c r="I280" i="1" s="1"/>
  <c r="J280" i="1" s="1"/>
  <c r="E280" i="1"/>
  <c r="D280" i="1" s="1"/>
  <c r="L280" i="1"/>
  <c r="G280" i="1"/>
  <c r="O279" i="1"/>
  <c r="N279" i="1"/>
  <c r="T279" i="1"/>
  <c r="Q279" i="1"/>
  <c r="M279" i="1"/>
  <c r="U279" i="1" s="1"/>
  <c r="S279" i="1"/>
  <c r="X278" i="1"/>
  <c r="Y278" i="1" s="1"/>
  <c r="V278" i="1"/>
  <c r="H280" i="1" l="1"/>
  <c r="B281" i="1" s="1"/>
  <c r="X279" i="1"/>
  <c r="Y279" i="1" s="1"/>
  <c r="V279" i="1"/>
  <c r="G281" i="1"/>
  <c r="E281" i="1"/>
  <c r="D281" i="1" s="1"/>
  <c r="L281" i="1"/>
  <c r="F281" i="1"/>
  <c r="I281" i="1" s="1"/>
  <c r="J281" i="1" s="1"/>
  <c r="T280" i="1"/>
  <c r="M280" i="1"/>
  <c r="Q280" i="1"/>
  <c r="N280" i="1"/>
  <c r="O280" i="1"/>
  <c r="S280" i="1"/>
  <c r="U280" i="1" s="1"/>
  <c r="H281" i="1" l="1"/>
  <c r="B282" i="1" s="1"/>
  <c r="X280" i="1"/>
  <c r="Y280" i="1" s="1"/>
  <c r="V280" i="1"/>
  <c r="O281" i="1"/>
  <c r="M281" i="1"/>
  <c r="Q281" i="1"/>
  <c r="T281" i="1"/>
  <c r="S281" i="1"/>
  <c r="N281" i="1"/>
  <c r="U281" i="1"/>
  <c r="X281" i="1" l="1"/>
  <c r="Y281" i="1" s="1"/>
  <c r="V281" i="1"/>
  <c r="F282" i="1"/>
  <c r="I282" i="1" s="1"/>
  <c r="J282" i="1" s="1"/>
  <c r="L282" i="1"/>
  <c r="G282" i="1"/>
  <c r="E282" i="1"/>
  <c r="D282" i="1" s="1"/>
  <c r="H282" i="1" s="1"/>
  <c r="B283" i="1" s="1"/>
  <c r="S282" i="1" l="1"/>
  <c r="Q282" i="1"/>
  <c r="O282" i="1"/>
  <c r="N282" i="1"/>
  <c r="M282" i="1"/>
  <c r="T282" i="1"/>
  <c r="F283" i="1"/>
  <c r="I283" i="1" s="1"/>
  <c r="J283" i="1" s="1"/>
  <c r="E283" i="1"/>
  <c r="D283" i="1" s="1"/>
  <c r="G283" i="1"/>
  <c r="L283" i="1"/>
  <c r="U282" i="1" l="1"/>
  <c r="H283" i="1"/>
  <c r="B284" i="1" s="1"/>
  <c r="Q283" i="1"/>
  <c r="T283" i="1"/>
  <c r="O283" i="1"/>
  <c r="S283" i="1"/>
  <c r="M283" i="1"/>
  <c r="N283" i="1"/>
  <c r="F284" i="1"/>
  <c r="I284" i="1" s="1"/>
  <c r="J284" i="1" s="1"/>
  <c r="E284" i="1"/>
  <c r="D284" i="1" s="1"/>
  <c r="G284" i="1"/>
  <c r="L284" i="1"/>
  <c r="H284" i="1"/>
  <c r="B285" i="1" s="1"/>
  <c r="X282" i="1"/>
  <c r="Y282" i="1" s="1"/>
  <c r="V282" i="1"/>
  <c r="U283" i="1" l="1"/>
  <c r="L285" i="1"/>
  <c r="E285" i="1"/>
  <c r="D285" i="1" s="1"/>
  <c r="G285" i="1"/>
  <c r="F285" i="1"/>
  <c r="I285" i="1" s="1"/>
  <c r="J285" i="1" s="1"/>
  <c r="T284" i="1"/>
  <c r="Q284" i="1"/>
  <c r="O284" i="1"/>
  <c r="S284" i="1"/>
  <c r="M284" i="1"/>
  <c r="N284" i="1"/>
  <c r="U284" i="1" s="1"/>
  <c r="X283" i="1"/>
  <c r="Y283" i="1" s="1"/>
  <c r="V283" i="1"/>
  <c r="X284" i="1" l="1"/>
  <c r="Y284" i="1" s="1"/>
  <c r="V284" i="1"/>
  <c r="H285" i="1"/>
  <c r="B286" i="1" s="1"/>
  <c r="S285" i="1"/>
  <c r="T285" i="1"/>
  <c r="M285" i="1"/>
  <c r="Q285" i="1"/>
  <c r="O285" i="1"/>
  <c r="N285" i="1"/>
  <c r="U285" i="1" l="1"/>
  <c r="G286" i="1"/>
  <c r="E286" i="1"/>
  <c r="D286" i="1" s="1"/>
  <c r="L286" i="1"/>
  <c r="F286" i="1"/>
  <c r="I286" i="1" s="1"/>
  <c r="J286" i="1" s="1"/>
  <c r="H286" i="1" l="1"/>
  <c r="B287" i="1" s="1"/>
  <c r="N286" i="1"/>
  <c r="O286" i="1"/>
  <c r="T286" i="1"/>
  <c r="M286" i="1"/>
  <c r="Q286" i="1"/>
  <c r="S286" i="1"/>
  <c r="X285" i="1"/>
  <c r="Y285" i="1" s="1"/>
  <c r="V285" i="1"/>
  <c r="F287" i="1" l="1"/>
  <c r="I287" i="1" s="1"/>
  <c r="J287" i="1" s="1"/>
  <c r="L287" i="1"/>
  <c r="E287" i="1"/>
  <c r="D287" i="1" s="1"/>
  <c r="G287" i="1"/>
  <c r="U286" i="1"/>
  <c r="H287" i="1" l="1"/>
  <c r="B288" i="1" s="1"/>
  <c r="T287" i="1"/>
  <c r="O287" i="1"/>
  <c r="N287" i="1"/>
  <c r="S287" i="1"/>
  <c r="M287" i="1"/>
  <c r="Q287" i="1"/>
  <c r="X286" i="1"/>
  <c r="Y286" i="1" s="1"/>
  <c r="V286" i="1"/>
  <c r="U287" i="1" l="1"/>
  <c r="E288" i="1"/>
  <c r="D288" i="1" s="1"/>
  <c r="L288" i="1"/>
  <c r="F288" i="1"/>
  <c r="I288" i="1" s="1"/>
  <c r="J288" i="1" s="1"/>
  <c r="G288" i="1"/>
  <c r="X287" i="1"/>
  <c r="Y287" i="1" s="1"/>
  <c r="V287" i="1"/>
  <c r="H288" i="1" l="1"/>
  <c r="B289" i="1" s="1"/>
  <c r="S288" i="1"/>
  <c r="M288" i="1"/>
  <c r="Q288" i="1"/>
  <c r="T288" i="1"/>
  <c r="O288" i="1"/>
  <c r="N288" i="1"/>
  <c r="U288" i="1" l="1"/>
  <c r="F289" i="1"/>
  <c r="I289" i="1" s="1"/>
  <c r="J289" i="1" s="1"/>
  <c r="E289" i="1"/>
  <c r="D289" i="1" s="1"/>
  <c r="L289" i="1"/>
  <c r="G289" i="1"/>
  <c r="H289" i="1" l="1"/>
  <c r="B290" i="1" s="1"/>
  <c r="T289" i="1"/>
  <c r="M289" i="1"/>
  <c r="Q289" i="1"/>
  <c r="O289" i="1"/>
  <c r="N289" i="1"/>
  <c r="S289" i="1"/>
  <c r="V288" i="1"/>
  <c r="X288" i="1"/>
  <c r="Y288" i="1" s="1"/>
  <c r="F290" i="1" l="1"/>
  <c r="I290" i="1" s="1"/>
  <c r="J290" i="1" s="1"/>
  <c r="L290" i="1"/>
  <c r="E290" i="1"/>
  <c r="D290" i="1" s="1"/>
  <c r="G290" i="1"/>
  <c r="U289" i="1"/>
  <c r="H290" i="1" l="1"/>
  <c r="B291" i="1" s="1"/>
  <c r="O290" i="1"/>
  <c r="T290" i="1"/>
  <c r="N290" i="1"/>
  <c r="M290" i="1"/>
  <c r="Q290" i="1"/>
  <c r="S290" i="1"/>
  <c r="G291" i="1"/>
  <c r="E291" i="1"/>
  <c r="D291" i="1" s="1"/>
  <c r="F291" i="1"/>
  <c r="I291" i="1" s="1"/>
  <c r="J291" i="1" s="1"/>
  <c r="L291" i="1"/>
  <c r="X289" i="1"/>
  <c r="Y289" i="1" s="1"/>
  <c r="V289" i="1"/>
  <c r="H291" i="1" l="1"/>
  <c r="B292" i="1" s="1"/>
  <c r="U290" i="1"/>
  <c r="T291" i="1"/>
  <c r="S291" i="1"/>
  <c r="O291" i="1"/>
  <c r="M291" i="1"/>
  <c r="Q291" i="1"/>
  <c r="N291" i="1"/>
  <c r="F292" i="1"/>
  <c r="I292" i="1" s="1"/>
  <c r="J292" i="1" s="1"/>
  <c r="X290" i="1" l="1"/>
  <c r="Y290" i="1" s="1"/>
  <c r="V290" i="1"/>
  <c r="G292" i="1"/>
  <c r="L292" i="1"/>
  <c r="E292" i="1"/>
  <c r="D292" i="1" s="1"/>
  <c r="H292" i="1" s="1"/>
  <c r="B293" i="1" s="1"/>
  <c r="E293" i="1" s="1"/>
  <c r="D293" i="1" s="1"/>
  <c r="U291" i="1"/>
  <c r="L293" i="1"/>
  <c r="F293" i="1"/>
  <c r="I293" i="1" s="1"/>
  <c r="J293" i="1" s="1"/>
  <c r="G293" i="1" l="1"/>
  <c r="S292" i="1"/>
  <c r="T292" i="1"/>
  <c r="M292" i="1"/>
  <c r="N292" i="1"/>
  <c r="O292" i="1"/>
  <c r="Q292" i="1"/>
  <c r="X291" i="1"/>
  <c r="Y291" i="1" s="1"/>
  <c r="V291" i="1"/>
  <c r="H293" i="1"/>
  <c r="B294" i="1" s="1"/>
  <c r="N293" i="1"/>
  <c r="S293" i="1"/>
  <c r="M293" i="1"/>
  <c r="O293" i="1"/>
  <c r="T293" i="1"/>
  <c r="Q293" i="1"/>
  <c r="U292" i="1" l="1"/>
  <c r="U293" i="1"/>
  <c r="X293" i="1" s="1"/>
  <c r="Y293" i="1" s="1"/>
  <c r="E294" i="1"/>
  <c r="D294" i="1" s="1"/>
  <c r="F294" i="1"/>
  <c r="I294" i="1" s="1"/>
  <c r="J294" i="1" s="1"/>
  <c r="L294" i="1"/>
  <c r="G294" i="1"/>
  <c r="X292" i="1" l="1"/>
  <c r="Y292" i="1" s="1"/>
  <c r="V292" i="1"/>
  <c r="V293" i="1"/>
  <c r="M294" i="1"/>
  <c r="O294" i="1"/>
  <c r="T294" i="1"/>
  <c r="Q294" i="1"/>
  <c r="N294" i="1"/>
  <c r="S294" i="1"/>
  <c r="H294" i="1"/>
  <c r="B295" i="1" s="1"/>
  <c r="U294" i="1" l="1"/>
  <c r="X294" i="1" s="1"/>
  <c r="Y294" i="1" s="1"/>
  <c r="E295" i="1"/>
  <c r="D295" i="1" s="1"/>
  <c r="L295" i="1"/>
  <c r="F295" i="1"/>
  <c r="I295" i="1" s="1"/>
  <c r="J295" i="1" s="1"/>
  <c r="G295" i="1"/>
  <c r="V294" i="1" l="1"/>
  <c r="H295" i="1"/>
  <c r="B296" i="1" s="1"/>
  <c r="Q295" i="1"/>
  <c r="N295" i="1"/>
  <c r="T295" i="1"/>
  <c r="S295" i="1"/>
  <c r="O295" i="1"/>
  <c r="M295" i="1"/>
  <c r="U295" i="1" l="1"/>
  <c r="X295" i="1" s="1"/>
  <c r="Y295" i="1" s="1"/>
  <c r="E296" i="1"/>
  <c r="D296" i="1" s="1"/>
  <c r="G296" i="1"/>
  <c r="F296" i="1"/>
  <c r="I296" i="1" s="1"/>
  <c r="J296" i="1" s="1"/>
  <c r="L296" i="1"/>
  <c r="V295" i="1" l="1"/>
  <c r="H296" i="1"/>
  <c r="B297" i="1" s="1"/>
  <c r="G297" i="1" s="1"/>
  <c r="M296" i="1"/>
  <c r="O296" i="1"/>
  <c r="Q296" i="1"/>
  <c r="N296" i="1"/>
  <c r="S296" i="1"/>
  <c r="T296" i="1"/>
  <c r="U296" i="1" l="1"/>
  <c r="X296" i="1" s="1"/>
  <c r="Y296" i="1" s="1"/>
  <c r="F297" i="1"/>
  <c r="I297" i="1" s="1"/>
  <c r="J297" i="1" s="1"/>
  <c r="L297" i="1"/>
  <c r="E297" i="1"/>
  <c r="D297" i="1" s="1"/>
  <c r="V296" i="1" l="1"/>
  <c r="H297" i="1"/>
  <c r="B298" i="1" s="1"/>
  <c r="E298" i="1" s="1"/>
  <c r="D298" i="1" s="1"/>
  <c r="S297" i="1"/>
  <c r="N297" i="1"/>
  <c r="T297" i="1"/>
  <c r="Q297" i="1"/>
  <c r="M297" i="1"/>
  <c r="O297" i="1"/>
  <c r="L298" i="1"/>
  <c r="M298" i="1" s="1"/>
  <c r="F298" i="1"/>
  <c r="G298" i="1"/>
  <c r="Q298" i="1"/>
  <c r="O298" i="1"/>
  <c r="N298" i="1"/>
  <c r="T298" i="1"/>
  <c r="S298" i="1"/>
  <c r="U297" i="1" l="1"/>
  <c r="X297" i="1" s="1"/>
  <c r="Y297" i="1" s="1"/>
  <c r="U298" i="1"/>
  <c r="H298" i="1"/>
  <c r="B299" i="1" s="1"/>
  <c r="I298" i="1"/>
  <c r="J298" i="1" s="1"/>
  <c r="V297" i="1"/>
  <c r="V298" i="1"/>
  <c r="F299" i="1"/>
  <c r="I299" i="1" s="1"/>
  <c r="J299" i="1" s="1"/>
  <c r="E299" i="1"/>
  <c r="D299" i="1" s="1"/>
  <c r="G299" i="1"/>
  <c r="L299" i="1"/>
  <c r="X298" i="1" l="1"/>
  <c r="Y298" i="1" s="1"/>
  <c r="H299" i="1"/>
  <c r="B300" i="1" s="1"/>
  <c r="O299" i="1"/>
  <c r="Q299" i="1"/>
  <c r="S299" i="1"/>
  <c r="T299" i="1"/>
  <c r="M299" i="1"/>
  <c r="N299" i="1"/>
  <c r="U299" i="1" l="1"/>
  <c r="X299" i="1" s="1"/>
  <c r="Y299" i="1" s="1"/>
  <c r="G300" i="1"/>
  <c r="E300" i="1"/>
  <c r="D300" i="1" s="1"/>
  <c r="L300" i="1"/>
  <c r="F300" i="1"/>
  <c r="I300" i="1" s="1"/>
  <c r="J300" i="1" s="1"/>
  <c r="V299" i="1" l="1"/>
  <c r="H300" i="1"/>
  <c r="B301" i="1" s="1"/>
  <c r="L301" i="1" s="1"/>
  <c r="O300" i="1"/>
  <c r="N300" i="1"/>
  <c r="M300" i="1"/>
  <c r="Q300" i="1"/>
  <c r="S300" i="1"/>
  <c r="T300" i="1"/>
  <c r="U300" i="1" l="1"/>
  <c r="X300" i="1" s="1"/>
  <c r="Y300" i="1" s="1"/>
  <c r="G301" i="1"/>
  <c r="E301" i="1"/>
  <c r="D301" i="1" s="1"/>
  <c r="F301" i="1"/>
  <c r="I301" i="1" s="1"/>
  <c r="J301" i="1" s="1"/>
  <c r="O301" i="1"/>
  <c r="T301" i="1"/>
  <c r="Q301" i="1"/>
  <c r="M301" i="1"/>
  <c r="N301" i="1"/>
  <c r="S301" i="1"/>
  <c r="V300" i="1" l="1"/>
  <c r="U301" i="1"/>
  <c r="X301" i="1" s="1"/>
  <c r="Y301" i="1" s="1"/>
  <c r="H301" i="1"/>
  <c r="B302" i="1" s="1"/>
  <c r="F302" i="1" s="1"/>
  <c r="I302" i="1" s="1"/>
  <c r="J302" i="1" s="1"/>
  <c r="V301" i="1"/>
  <c r="E302" i="1" l="1"/>
  <c r="D302" i="1" s="1"/>
  <c r="H302" i="1" s="1"/>
  <c r="B303" i="1" s="1"/>
  <c r="L303" i="1" s="1"/>
  <c r="O303" i="1" s="1"/>
  <c r="G302" i="1"/>
  <c r="L302" i="1"/>
  <c r="T302" i="1" s="1"/>
  <c r="F303" i="1" l="1"/>
  <c r="I303" i="1" s="1"/>
  <c r="J303" i="1" s="1"/>
  <c r="T303" i="1"/>
  <c r="Q303" i="1"/>
  <c r="G303" i="1"/>
  <c r="S303" i="1"/>
  <c r="M303" i="1"/>
  <c r="E303" i="1"/>
  <c r="D303" i="1" s="1"/>
  <c r="N302" i="1"/>
  <c r="Q302" i="1"/>
  <c r="S302" i="1"/>
  <c r="O302" i="1"/>
  <c r="M302" i="1"/>
  <c r="N303" i="1"/>
  <c r="U303" i="1" s="1"/>
  <c r="V303" i="1" s="1"/>
  <c r="U302" i="1" l="1"/>
  <c r="X302" i="1" s="1"/>
  <c r="Y302" i="1" s="1"/>
  <c r="H303" i="1"/>
  <c r="B304" i="1" s="1"/>
  <c r="G304" i="1" s="1"/>
  <c r="X303" i="1"/>
  <c r="Y303" i="1" s="1"/>
  <c r="E304" i="1"/>
  <c r="D304" i="1" s="1"/>
  <c r="F304" i="1" l="1"/>
  <c r="I304" i="1" s="1"/>
  <c r="J304" i="1" s="1"/>
  <c r="V302" i="1"/>
  <c r="L304" i="1"/>
  <c r="M304" i="1" s="1"/>
  <c r="H304" i="1"/>
  <c r="B305" i="1" s="1"/>
  <c r="E305" i="1" s="1"/>
  <c r="D305" i="1" s="1"/>
  <c r="O304" i="1"/>
  <c r="T304" i="1"/>
  <c r="N304" i="1"/>
  <c r="Q304" i="1"/>
  <c r="S304" i="1"/>
  <c r="U304" i="1" s="1"/>
  <c r="G305" i="1"/>
  <c r="F305" i="1"/>
  <c r="L305" i="1"/>
  <c r="Q305" i="1" s="1"/>
  <c r="X304" i="1" l="1"/>
  <c r="Y304" i="1" s="1"/>
  <c r="V304" i="1"/>
  <c r="M305" i="1"/>
  <c r="H305" i="1"/>
  <c r="B306" i="1" s="1"/>
  <c r="I305" i="1"/>
  <c r="J305" i="1" s="1"/>
  <c r="O305" i="1"/>
  <c r="N305" i="1"/>
  <c r="S305" i="1"/>
  <c r="T305" i="1"/>
  <c r="E306" i="1"/>
  <c r="D306" i="1" s="1"/>
  <c r="F306" i="1"/>
  <c r="I306" i="1" s="1"/>
  <c r="J306" i="1" s="1"/>
  <c r="G306" i="1"/>
  <c r="L306" i="1"/>
  <c r="U305" i="1" l="1"/>
  <c r="X305" i="1" s="1"/>
  <c r="Y305" i="1" s="1"/>
  <c r="O306" i="1"/>
  <c r="M306" i="1"/>
  <c r="N306" i="1"/>
  <c r="S306" i="1"/>
  <c r="T306" i="1"/>
  <c r="Q306" i="1"/>
  <c r="H306" i="1"/>
  <c r="B307" i="1" s="1"/>
  <c r="L307" i="1" s="1"/>
  <c r="G307" i="1"/>
  <c r="F307" i="1"/>
  <c r="I307" i="1" s="1"/>
  <c r="J307" i="1" s="1"/>
  <c r="V305" i="1" l="1"/>
  <c r="E307" i="1"/>
  <c r="D307" i="1" s="1"/>
  <c r="U306" i="1"/>
  <c r="H307" i="1"/>
  <c r="B308" i="1" s="1"/>
  <c r="E308" i="1" s="1"/>
  <c r="D308" i="1" s="1"/>
  <c r="S307" i="1"/>
  <c r="T307" i="1"/>
  <c r="O307" i="1"/>
  <c r="Q307" i="1"/>
  <c r="N307" i="1"/>
  <c r="M307" i="1"/>
  <c r="U307" i="1" l="1"/>
  <c r="X307" i="1" s="1"/>
  <c r="Y307" i="1" s="1"/>
  <c r="V306" i="1"/>
  <c r="X306" i="1"/>
  <c r="Y306" i="1" s="1"/>
  <c r="F308" i="1"/>
  <c r="I308" i="1" s="1"/>
  <c r="J308" i="1" s="1"/>
  <c r="L308" i="1"/>
  <c r="G308" i="1"/>
  <c r="V307" i="1"/>
  <c r="H308" i="1"/>
  <c r="B309" i="1" s="1"/>
  <c r="M308" i="1" l="1"/>
  <c r="O308" i="1"/>
  <c r="Q308" i="1"/>
  <c r="S308" i="1"/>
  <c r="N308" i="1"/>
  <c r="T308" i="1"/>
  <c r="L309" i="1"/>
  <c r="G309" i="1"/>
  <c r="F309" i="1"/>
  <c r="I309" i="1" s="1"/>
  <c r="J309" i="1" s="1"/>
  <c r="E309" i="1"/>
  <c r="D309" i="1" s="1"/>
  <c r="U308" i="1" l="1"/>
  <c r="X308" i="1" s="1"/>
  <c r="Y308" i="1" s="1"/>
  <c r="H309" i="1"/>
  <c r="B310" i="1" s="1"/>
  <c r="N309" i="1"/>
  <c r="M309" i="1"/>
  <c r="Q309" i="1"/>
  <c r="O309" i="1"/>
  <c r="S309" i="1"/>
  <c r="T309" i="1"/>
  <c r="V308" i="1" l="1"/>
  <c r="U309" i="1"/>
  <c r="X309" i="1" s="1"/>
  <c r="Y309" i="1" s="1"/>
  <c r="F310" i="1"/>
  <c r="I310" i="1" s="1"/>
  <c r="J310" i="1" s="1"/>
  <c r="E310" i="1"/>
  <c r="D310" i="1" s="1"/>
  <c r="L310" i="1"/>
  <c r="G310" i="1"/>
  <c r="V309" i="1" l="1"/>
  <c r="H310" i="1"/>
  <c r="B311" i="1" s="1"/>
  <c r="M310" i="1"/>
  <c r="Q310" i="1"/>
  <c r="N310" i="1"/>
  <c r="T310" i="1"/>
  <c r="S310" i="1"/>
  <c r="O310" i="1"/>
  <c r="U310" i="1" l="1"/>
  <c r="L311" i="1"/>
  <c r="E311" i="1"/>
  <c r="D311" i="1" s="1"/>
  <c r="G311" i="1"/>
  <c r="F311" i="1"/>
  <c r="V310" i="1" l="1"/>
  <c r="X310" i="1"/>
  <c r="Y310" i="1" s="1"/>
  <c r="H311" i="1"/>
  <c r="B312" i="1" s="1"/>
  <c r="L312" i="1" s="1"/>
  <c r="I311" i="1"/>
  <c r="J311" i="1" s="1"/>
  <c r="S311" i="1"/>
  <c r="N311" i="1"/>
  <c r="Q311" i="1"/>
  <c r="O311" i="1"/>
  <c r="M311" i="1"/>
  <c r="T311" i="1"/>
  <c r="F312" i="1" l="1"/>
  <c r="I312" i="1" s="1"/>
  <c r="J312" i="1" s="1"/>
  <c r="G312" i="1"/>
  <c r="E312" i="1"/>
  <c r="D312" i="1" s="1"/>
  <c r="H312" i="1" s="1"/>
  <c r="B313" i="1" s="1"/>
  <c r="U311" i="1"/>
  <c r="X311" i="1" s="1"/>
  <c r="Y311" i="1" s="1"/>
  <c r="S312" i="1"/>
  <c r="Q312" i="1"/>
  <c r="M312" i="1"/>
  <c r="O312" i="1"/>
  <c r="T312" i="1"/>
  <c r="N312" i="1"/>
  <c r="E313" i="1" l="1"/>
  <c r="D313" i="1" s="1"/>
  <c r="G313" i="1"/>
  <c r="F313" i="1"/>
  <c r="I313" i="1" s="1"/>
  <c r="J313" i="1" s="1"/>
  <c r="V311" i="1"/>
  <c r="L313" i="1"/>
  <c r="U312" i="1"/>
  <c r="X312" i="1" s="1"/>
  <c r="Y312" i="1" s="1"/>
  <c r="T313" i="1"/>
  <c r="O313" i="1"/>
  <c r="Q313" i="1"/>
  <c r="N313" i="1"/>
  <c r="S313" i="1"/>
  <c r="M313" i="1"/>
  <c r="H313" i="1" l="1"/>
  <c r="B314" i="1" s="1"/>
  <c r="F314" i="1" s="1"/>
  <c r="I314" i="1" s="1"/>
  <c r="J314" i="1" s="1"/>
  <c r="U313" i="1"/>
  <c r="X313" i="1" s="1"/>
  <c r="Y313" i="1" s="1"/>
  <c r="V312" i="1"/>
  <c r="E314" i="1"/>
  <c r="D314" i="1" s="1"/>
  <c r="H314" i="1" s="1"/>
  <c r="B315" i="1" s="1"/>
  <c r="G314" i="1"/>
  <c r="L314" i="1"/>
  <c r="V313" i="1"/>
  <c r="T314" i="1" l="1"/>
  <c r="Q314" i="1"/>
  <c r="S314" i="1"/>
  <c r="O314" i="1"/>
  <c r="N314" i="1"/>
  <c r="M314" i="1"/>
  <c r="L315" i="1"/>
  <c r="E315" i="1"/>
  <c r="D315" i="1" s="1"/>
  <c r="F315" i="1"/>
  <c r="I315" i="1" s="1"/>
  <c r="J315" i="1" s="1"/>
  <c r="G315" i="1"/>
  <c r="U314" i="1" l="1"/>
  <c r="X314" i="1" s="1"/>
  <c r="Y314" i="1" s="1"/>
  <c r="H315" i="1"/>
  <c r="B316" i="1" s="1"/>
  <c r="S315" i="1"/>
  <c r="M315" i="1"/>
  <c r="N315" i="1"/>
  <c r="O315" i="1"/>
  <c r="Q315" i="1"/>
  <c r="T315" i="1"/>
  <c r="V314" i="1" l="1"/>
  <c r="U315" i="1"/>
  <c r="X315" i="1" s="1"/>
  <c r="Y315" i="1" s="1"/>
  <c r="G316" i="1"/>
  <c r="F316" i="1"/>
  <c r="I316" i="1" s="1"/>
  <c r="J316" i="1" s="1"/>
  <c r="L316" i="1"/>
  <c r="E316" i="1"/>
  <c r="D316" i="1" s="1"/>
  <c r="V315" i="1" l="1"/>
  <c r="H316" i="1"/>
  <c r="B317" i="1" s="1"/>
  <c r="L317" i="1" s="1"/>
  <c r="M316" i="1"/>
  <c r="Q316" i="1"/>
  <c r="O316" i="1"/>
  <c r="T316" i="1"/>
  <c r="S316" i="1"/>
  <c r="N316" i="1"/>
  <c r="U316" i="1" l="1"/>
  <c r="X316" i="1" s="1"/>
  <c r="Y316" i="1" s="1"/>
  <c r="E317" i="1"/>
  <c r="D317" i="1" s="1"/>
  <c r="G317" i="1"/>
  <c r="F317" i="1"/>
  <c r="I317" i="1" s="1"/>
  <c r="J317" i="1" s="1"/>
  <c r="V316" i="1"/>
  <c r="O317" i="1"/>
  <c r="N317" i="1"/>
  <c r="T317" i="1"/>
  <c r="S317" i="1"/>
  <c r="Q317" i="1"/>
  <c r="M317" i="1"/>
  <c r="H317" i="1" l="1"/>
  <c r="B318" i="1" s="1"/>
  <c r="F318" i="1" s="1"/>
  <c r="I318" i="1" s="1"/>
  <c r="J318" i="1" s="1"/>
  <c r="U317" i="1"/>
  <c r="X317" i="1" s="1"/>
  <c r="Y317" i="1" s="1"/>
  <c r="L318" i="1"/>
  <c r="Q318" i="1" s="1"/>
  <c r="E318" i="1"/>
  <c r="D318" i="1" s="1"/>
  <c r="H318" i="1" s="1"/>
  <c r="B319" i="1" s="1"/>
  <c r="V317" i="1"/>
  <c r="M318" i="1" l="1"/>
  <c r="G318" i="1"/>
  <c r="S318" i="1"/>
  <c r="N318" i="1"/>
  <c r="O318" i="1"/>
  <c r="T318" i="1"/>
  <c r="E319" i="1"/>
  <c r="D319" i="1" s="1"/>
  <c r="L319" i="1"/>
  <c r="F319" i="1"/>
  <c r="I319" i="1" s="1"/>
  <c r="J319" i="1" s="1"/>
  <c r="G319" i="1"/>
  <c r="U318" i="1" l="1"/>
  <c r="M319" i="1"/>
  <c r="Q319" i="1"/>
  <c r="S319" i="1"/>
  <c r="O319" i="1"/>
  <c r="N319" i="1"/>
  <c r="T319" i="1"/>
  <c r="H319" i="1"/>
  <c r="B320" i="1" s="1"/>
  <c r="V318" i="1" l="1"/>
  <c r="X318" i="1"/>
  <c r="Y318" i="1" s="1"/>
  <c r="U319" i="1"/>
  <c r="X319" i="1" s="1"/>
  <c r="Y319" i="1" s="1"/>
  <c r="F320" i="1"/>
  <c r="I320" i="1" s="1"/>
  <c r="J320" i="1" s="1"/>
  <c r="L320" i="1"/>
  <c r="E320" i="1"/>
  <c r="D320" i="1" s="1"/>
  <c r="G320" i="1"/>
  <c r="V319" i="1"/>
  <c r="T320" i="1" l="1"/>
  <c r="S320" i="1"/>
  <c r="M320" i="1"/>
  <c r="N320" i="1"/>
  <c r="Q320" i="1"/>
  <c r="O320" i="1"/>
  <c r="H320" i="1"/>
  <c r="B321" i="1" s="1"/>
  <c r="U320" i="1" l="1"/>
  <c r="X320" i="1" s="1"/>
  <c r="Y320" i="1" s="1"/>
  <c r="E321" i="1"/>
  <c r="D321" i="1" s="1"/>
  <c r="L321" i="1"/>
  <c r="G321" i="1"/>
  <c r="F321" i="1"/>
  <c r="I321" i="1" s="1"/>
  <c r="J321" i="1" s="1"/>
  <c r="V320" i="1" l="1"/>
  <c r="M321" i="1"/>
  <c r="S321" i="1"/>
  <c r="T321" i="1"/>
  <c r="N321" i="1"/>
  <c r="Q321" i="1"/>
  <c r="O321" i="1"/>
  <c r="H321" i="1"/>
  <c r="B322" i="1" s="1"/>
  <c r="U321" i="1" l="1"/>
  <c r="X321" i="1" s="1"/>
  <c r="Y321" i="1" s="1"/>
  <c r="E322" i="1"/>
  <c r="D322" i="1" s="1"/>
  <c r="F322" i="1"/>
  <c r="I322" i="1" s="1"/>
  <c r="J322" i="1" s="1"/>
  <c r="G322" i="1"/>
  <c r="L322" i="1"/>
  <c r="V321" i="1" l="1"/>
  <c r="H322" i="1"/>
  <c r="B323" i="1" s="1"/>
  <c r="F323" i="1" s="1"/>
  <c r="I323" i="1" s="1"/>
  <c r="J323" i="1" s="1"/>
  <c r="Q322" i="1"/>
  <c r="S322" i="1"/>
  <c r="M322" i="1"/>
  <c r="N322" i="1"/>
  <c r="O322" i="1"/>
  <c r="T322" i="1"/>
  <c r="U322" i="1" l="1"/>
  <c r="X322" i="1" s="1"/>
  <c r="Y322" i="1" s="1"/>
  <c r="L323" i="1"/>
  <c r="E323" i="1"/>
  <c r="G323" i="1"/>
  <c r="V322" i="1" l="1"/>
  <c r="D323" i="1"/>
  <c r="H323" i="1" s="1"/>
  <c r="B324" i="1" s="1"/>
  <c r="M323" i="1"/>
  <c r="T323" i="1"/>
  <c r="Q323" i="1"/>
  <c r="O323" i="1"/>
  <c r="S323" i="1"/>
  <c r="N323" i="1" l="1"/>
  <c r="U323" i="1" s="1"/>
  <c r="X323" i="1" s="1"/>
  <c r="Y323" i="1" s="1"/>
  <c r="G324" i="1"/>
  <c r="E324" i="1"/>
  <c r="D324" i="1" s="1"/>
  <c r="L324" i="1"/>
  <c r="F324" i="1"/>
  <c r="V323" i="1" l="1"/>
  <c r="H324" i="1"/>
  <c r="B325" i="1" s="1"/>
  <c r="I324" i="1"/>
  <c r="J324" i="1" s="1"/>
  <c r="F325" i="1"/>
  <c r="I325" i="1" s="1"/>
  <c r="J325" i="1" s="1"/>
  <c r="L325" i="1"/>
  <c r="E325" i="1"/>
  <c r="D325" i="1" s="1"/>
  <c r="G325" i="1"/>
  <c r="S324" i="1"/>
  <c r="O324" i="1"/>
  <c r="N324" i="1"/>
  <c r="M324" i="1"/>
  <c r="Q324" i="1"/>
  <c r="T324" i="1"/>
  <c r="H325" i="1" l="1"/>
  <c r="B326" i="1" s="1"/>
  <c r="F326" i="1" s="1"/>
  <c r="I326" i="1" s="1"/>
  <c r="J326" i="1" s="1"/>
  <c r="U324" i="1"/>
  <c r="X324" i="1" s="1"/>
  <c r="Y324" i="1" s="1"/>
  <c r="Q325" i="1"/>
  <c r="S325" i="1"/>
  <c r="T325" i="1"/>
  <c r="N325" i="1"/>
  <c r="M325" i="1"/>
  <c r="O325" i="1"/>
  <c r="V324" i="1" l="1"/>
  <c r="E326" i="1"/>
  <c r="D326" i="1" s="1"/>
  <c r="H326" i="1" s="1"/>
  <c r="B327" i="1" s="1"/>
  <c r="L326" i="1"/>
  <c r="T326" i="1" s="1"/>
  <c r="G326" i="1"/>
  <c r="U325" i="1"/>
  <c r="X325" i="1" s="1"/>
  <c r="Y325" i="1" s="1"/>
  <c r="S326" i="1"/>
  <c r="M326" i="1"/>
  <c r="Q326" i="1"/>
  <c r="N326" i="1"/>
  <c r="O326" i="1"/>
  <c r="E327" i="1"/>
  <c r="D327" i="1" s="1"/>
  <c r="L327" i="1"/>
  <c r="G327" i="1"/>
  <c r="F327" i="1"/>
  <c r="I327" i="1" s="1"/>
  <c r="J327" i="1" s="1"/>
  <c r="V325" i="1" l="1"/>
  <c r="U326" i="1"/>
  <c r="X326" i="1" s="1"/>
  <c r="Y326" i="1" s="1"/>
  <c r="H327" i="1"/>
  <c r="B328" i="1" s="1"/>
  <c r="E328" i="1" s="1"/>
  <c r="D328" i="1" s="1"/>
  <c r="N327" i="1"/>
  <c r="M327" i="1"/>
  <c r="Q327" i="1"/>
  <c r="O327" i="1"/>
  <c r="S327" i="1"/>
  <c r="T327" i="1"/>
  <c r="V326" i="1" l="1"/>
  <c r="U327" i="1"/>
  <c r="X327" i="1" s="1"/>
  <c r="Y327" i="1" s="1"/>
  <c r="L328" i="1"/>
  <c r="G328" i="1"/>
  <c r="F328" i="1"/>
  <c r="I328" i="1" s="1"/>
  <c r="J328" i="1" s="1"/>
  <c r="V327" i="1"/>
  <c r="S328" i="1"/>
  <c r="T328" i="1"/>
  <c r="M328" i="1"/>
  <c r="Q328" i="1"/>
  <c r="O328" i="1"/>
  <c r="N328" i="1"/>
  <c r="H328" i="1" l="1"/>
  <c r="B329" i="1" s="1"/>
  <c r="U328" i="1"/>
  <c r="X328" i="1" s="1"/>
  <c r="Y328" i="1" s="1"/>
  <c r="E329" i="1"/>
  <c r="D329" i="1" s="1"/>
  <c r="F329" i="1"/>
  <c r="I329" i="1" s="1"/>
  <c r="J329" i="1" s="1"/>
  <c r="L329" i="1"/>
  <c r="G329" i="1"/>
  <c r="V328" i="1" l="1"/>
  <c r="H329" i="1"/>
  <c r="B330" i="1" s="1"/>
  <c r="T329" i="1"/>
  <c r="M329" i="1"/>
  <c r="O329" i="1"/>
  <c r="N329" i="1"/>
  <c r="Q329" i="1"/>
  <c r="S329" i="1"/>
  <c r="U329" i="1" l="1"/>
  <c r="X329" i="1" s="1"/>
  <c r="Y329" i="1" s="1"/>
  <c r="F330" i="1"/>
  <c r="I330" i="1" s="1"/>
  <c r="J330" i="1" s="1"/>
  <c r="G330" i="1"/>
  <c r="E330" i="1"/>
  <c r="D330" i="1" s="1"/>
  <c r="L330" i="1"/>
  <c r="V329" i="1" l="1"/>
  <c r="H330" i="1"/>
  <c r="B331" i="1" s="1"/>
  <c r="Q330" i="1"/>
  <c r="T330" i="1"/>
  <c r="M330" i="1"/>
  <c r="S330" i="1"/>
  <c r="N330" i="1"/>
  <c r="O330" i="1"/>
  <c r="U330" i="1" l="1"/>
  <c r="X330" i="1" s="1"/>
  <c r="Y330" i="1" s="1"/>
  <c r="G331" i="1"/>
  <c r="L331" i="1"/>
  <c r="F331" i="1"/>
  <c r="I331" i="1" s="1"/>
  <c r="J331" i="1" s="1"/>
  <c r="E331" i="1"/>
  <c r="D331" i="1" s="1"/>
  <c r="V330" i="1" l="1"/>
  <c r="H331" i="1"/>
  <c r="B332" i="1" s="1"/>
  <c r="O331" i="1"/>
  <c r="Q331" i="1"/>
  <c r="S331" i="1"/>
  <c r="T331" i="1"/>
  <c r="M331" i="1"/>
  <c r="N331" i="1"/>
  <c r="U331" i="1" l="1"/>
  <c r="X331" i="1" s="1"/>
  <c r="Y331" i="1" s="1"/>
  <c r="G332" i="1"/>
  <c r="L332" i="1"/>
  <c r="E332" i="1"/>
  <c r="D332" i="1" s="1"/>
  <c r="F332" i="1"/>
  <c r="I332" i="1" s="1"/>
  <c r="J332" i="1" s="1"/>
  <c r="V331" i="1" l="1"/>
  <c r="H332" i="1"/>
  <c r="B333" i="1" s="1"/>
  <c r="E333" i="1" s="1"/>
  <c r="D333" i="1" s="1"/>
  <c r="M332" i="1"/>
  <c r="O332" i="1"/>
  <c r="N332" i="1"/>
  <c r="S332" i="1"/>
  <c r="Q332" i="1"/>
  <c r="T332" i="1"/>
  <c r="F333" i="1" l="1"/>
  <c r="I333" i="1" s="1"/>
  <c r="J333" i="1" s="1"/>
  <c r="U332" i="1"/>
  <c r="X332" i="1" s="1"/>
  <c r="Y332" i="1" s="1"/>
  <c r="L333" i="1"/>
  <c r="G333" i="1"/>
  <c r="H333" i="1"/>
  <c r="B334" i="1" s="1"/>
  <c r="F334" i="1" s="1"/>
  <c r="I334" i="1" s="1"/>
  <c r="J334" i="1" s="1"/>
  <c r="V332" i="1" l="1"/>
  <c r="T333" i="1"/>
  <c r="N333" i="1"/>
  <c r="S333" i="1"/>
  <c r="Q333" i="1"/>
  <c r="O333" i="1"/>
  <c r="M333" i="1"/>
  <c r="G334" i="1"/>
  <c r="L334" i="1"/>
  <c r="E334" i="1"/>
  <c r="D334" i="1" s="1"/>
  <c r="H334" i="1" s="1"/>
  <c r="B335" i="1" s="1"/>
  <c r="U333" i="1" l="1"/>
  <c r="V333" i="1" s="1"/>
  <c r="O334" i="1"/>
  <c r="S334" i="1"/>
  <c r="T334" i="1"/>
  <c r="N334" i="1"/>
  <c r="M334" i="1"/>
  <c r="Q334" i="1"/>
  <c r="E335" i="1"/>
  <c r="D335" i="1" s="1"/>
  <c r="L335" i="1"/>
  <c r="G335" i="1"/>
  <c r="F335" i="1"/>
  <c r="I335" i="1" s="1"/>
  <c r="J335" i="1" s="1"/>
  <c r="X333" i="1" l="1"/>
  <c r="Y333" i="1" s="1"/>
  <c r="U334" i="1"/>
  <c r="X334" i="1" s="1"/>
  <c r="Y334" i="1" s="1"/>
  <c r="H335" i="1"/>
  <c r="B336" i="1" s="1"/>
  <c r="M335" i="1"/>
  <c r="Q335" i="1"/>
  <c r="N335" i="1"/>
  <c r="O335" i="1"/>
  <c r="S335" i="1"/>
  <c r="T335" i="1"/>
  <c r="V334" i="1" l="1"/>
  <c r="U335" i="1"/>
  <c r="E336" i="1"/>
  <c r="D336" i="1" s="1"/>
  <c r="L336" i="1"/>
  <c r="G336" i="1"/>
  <c r="F336" i="1"/>
  <c r="I336" i="1" s="1"/>
  <c r="J336" i="1" s="1"/>
  <c r="V335" i="1" l="1"/>
  <c r="X335" i="1"/>
  <c r="Y335" i="1" s="1"/>
  <c r="H336" i="1"/>
  <c r="B337" i="1" s="1"/>
  <c r="G337" i="1" s="1"/>
  <c r="M336" i="1"/>
  <c r="Q336" i="1"/>
  <c r="S336" i="1"/>
  <c r="O336" i="1"/>
  <c r="N336" i="1"/>
  <c r="T336" i="1"/>
  <c r="U336" i="1" l="1"/>
  <c r="X336" i="1" s="1"/>
  <c r="Y336" i="1" s="1"/>
  <c r="F337" i="1"/>
  <c r="I337" i="1" s="1"/>
  <c r="J337" i="1" s="1"/>
  <c r="L337" i="1"/>
  <c r="E337" i="1"/>
  <c r="D337" i="1" s="1"/>
  <c r="Q337" i="1"/>
  <c r="V336" i="1" l="1"/>
  <c r="O337" i="1"/>
  <c r="M337" i="1"/>
  <c r="T337" i="1"/>
  <c r="N337" i="1"/>
  <c r="S337" i="1"/>
  <c r="H337" i="1"/>
  <c r="B338" i="1" s="1"/>
  <c r="L338" i="1" s="1"/>
  <c r="U337" i="1" l="1"/>
  <c r="X337" i="1" s="1"/>
  <c r="Y337" i="1" s="1"/>
  <c r="F338" i="1"/>
  <c r="I338" i="1" s="1"/>
  <c r="J338" i="1" s="1"/>
  <c r="G338" i="1"/>
  <c r="E338" i="1"/>
  <c r="D338" i="1" s="1"/>
  <c r="M338" i="1"/>
  <c r="S338" i="1"/>
  <c r="O338" i="1"/>
  <c r="T338" i="1"/>
  <c r="Q338" i="1"/>
  <c r="V337" i="1" l="1"/>
  <c r="H338" i="1"/>
  <c r="B339" i="1" s="1"/>
  <c r="L339" i="1" s="1"/>
  <c r="N338" i="1"/>
  <c r="E339" i="1"/>
  <c r="D339" i="1" s="1"/>
  <c r="F339" i="1"/>
  <c r="I339" i="1" s="1"/>
  <c r="J339" i="1" s="1"/>
  <c r="G339" i="1"/>
  <c r="U338" i="1" l="1"/>
  <c r="H339" i="1"/>
  <c r="B340" i="1" s="1"/>
  <c r="F340" i="1" s="1"/>
  <c r="I340" i="1" s="1"/>
  <c r="J340" i="1" s="1"/>
  <c r="T339" i="1"/>
  <c r="M339" i="1"/>
  <c r="N339" i="1"/>
  <c r="O339" i="1"/>
  <c r="Q339" i="1"/>
  <c r="S339" i="1"/>
  <c r="V338" i="1" l="1"/>
  <c r="X338" i="1"/>
  <c r="Y338" i="1" s="1"/>
  <c r="U339" i="1"/>
  <c r="X339" i="1" s="1"/>
  <c r="Y339" i="1" s="1"/>
  <c r="G340" i="1"/>
  <c r="L340" i="1"/>
  <c r="E340" i="1"/>
  <c r="D340" i="1" s="1"/>
  <c r="H340" i="1" s="1"/>
  <c r="B341" i="1" s="1"/>
  <c r="V339" i="1"/>
  <c r="T340" i="1" l="1"/>
  <c r="M340" i="1"/>
  <c r="N340" i="1"/>
  <c r="Q340" i="1"/>
  <c r="S340" i="1"/>
  <c r="O340" i="1"/>
  <c r="E341" i="1"/>
  <c r="D341" i="1" s="1"/>
  <c r="F341" i="1"/>
  <c r="I341" i="1" s="1"/>
  <c r="J341" i="1" s="1"/>
  <c r="G341" i="1"/>
  <c r="L341" i="1"/>
  <c r="U340" i="1" l="1"/>
  <c r="X340" i="1" s="1"/>
  <c r="Y340" i="1" s="1"/>
  <c r="H341" i="1"/>
  <c r="B342" i="1" s="1"/>
  <c r="Q341" i="1"/>
  <c r="S341" i="1"/>
  <c r="N341" i="1"/>
  <c r="M341" i="1"/>
  <c r="O341" i="1"/>
  <c r="T341" i="1"/>
  <c r="V340" i="1" l="1"/>
  <c r="U341" i="1"/>
  <c r="X341" i="1" s="1"/>
  <c r="Y341" i="1" s="1"/>
  <c r="L342" i="1"/>
  <c r="G342" i="1"/>
  <c r="F342" i="1"/>
  <c r="I342" i="1" s="1"/>
  <c r="J342" i="1" s="1"/>
  <c r="E342" i="1"/>
  <c r="D342" i="1" s="1"/>
  <c r="V341" i="1" l="1"/>
  <c r="H342" i="1"/>
  <c r="B343" i="1" s="1"/>
  <c r="S342" i="1"/>
  <c r="N342" i="1"/>
  <c r="Q342" i="1"/>
  <c r="M342" i="1"/>
  <c r="T342" i="1"/>
  <c r="O342" i="1"/>
  <c r="U342" i="1" l="1"/>
  <c r="X342" i="1" s="1"/>
  <c r="Y342" i="1" s="1"/>
  <c r="E343" i="1"/>
  <c r="D343" i="1" s="1"/>
  <c r="F343" i="1"/>
  <c r="I343" i="1" s="1"/>
  <c r="J343" i="1" s="1"/>
  <c r="L343" i="1"/>
  <c r="G343" i="1"/>
  <c r="V342" i="1" l="1"/>
  <c r="H343" i="1"/>
  <c r="B344" i="1" s="1"/>
  <c r="N343" i="1"/>
  <c r="Q343" i="1"/>
  <c r="M343" i="1"/>
  <c r="T343" i="1"/>
  <c r="S343" i="1"/>
  <c r="O343" i="1"/>
  <c r="U343" i="1" l="1"/>
  <c r="X343" i="1" s="1"/>
  <c r="Y343" i="1" s="1"/>
  <c r="E344" i="1"/>
  <c r="D344" i="1" s="1"/>
  <c r="G344" i="1"/>
  <c r="L344" i="1"/>
  <c r="F344" i="1"/>
  <c r="I344" i="1" s="1"/>
  <c r="J344" i="1" s="1"/>
  <c r="B7" i="1"/>
  <c r="V343" i="1" l="1"/>
  <c r="H344" i="1"/>
  <c r="B345" i="1" s="1"/>
  <c r="G345" i="1" s="1"/>
  <c r="T344" i="1"/>
  <c r="Q344" i="1"/>
  <c r="S344" i="1"/>
  <c r="N344" i="1"/>
  <c r="M344" i="1"/>
  <c r="O344" i="1"/>
  <c r="U344" i="1" l="1"/>
  <c r="X344" i="1" s="1"/>
  <c r="Y344" i="1" s="1"/>
  <c r="F345" i="1"/>
  <c r="I345" i="1" s="1"/>
  <c r="J345" i="1" s="1"/>
  <c r="E345" i="1"/>
  <c r="D345" i="1" s="1"/>
  <c r="L345" i="1"/>
  <c r="V344" i="1" l="1"/>
  <c r="H345" i="1"/>
  <c r="B346" i="1" s="1"/>
  <c r="T345" i="1"/>
  <c r="M345" i="1"/>
  <c r="Q345" i="1"/>
  <c r="O345" i="1"/>
  <c r="S345" i="1"/>
  <c r="N345" i="1"/>
  <c r="E346" i="1"/>
  <c r="D346" i="1" s="1"/>
  <c r="G346" i="1"/>
  <c r="F346" i="1"/>
  <c r="I346" i="1" s="1"/>
  <c r="J346" i="1" s="1"/>
  <c r="L346" i="1"/>
  <c r="U345" i="1" l="1"/>
  <c r="X345" i="1" s="1"/>
  <c r="Y345" i="1" s="1"/>
  <c r="H346" i="1"/>
  <c r="B347" i="1" s="1"/>
  <c r="G347" i="1" s="1"/>
  <c r="S346" i="1"/>
  <c r="Q346" i="1"/>
  <c r="M346" i="1"/>
  <c r="O346" i="1"/>
  <c r="T346" i="1"/>
  <c r="N346" i="1"/>
  <c r="V345" i="1" l="1"/>
  <c r="U346" i="1"/>
  <c r="X346" i="1" s="1"/>
  <c r="Y346" i="1" s="1"/>
  <c r="F347" i="1"/>
  <c r="I347" i="1" s="1"/>
  <c r="J347" i="1" s="1"/>
  <c r="E347" i="1"/>
  <c r="D347" i="1" s="1"/>
  <c r="L347" i="1"/>
  <c r="O347" i="1" s="1"/>
  <c r="V346" i="1"/>
  <c r="N347" i="1" l="1"/>
  <c r="H347" i="1"/>
  <c r="B348" i="1" s="1"/>
  <c r="F348" i="1" s="1"/>
  <c r="I348" i="1" s="1"/>
  <c r="J348" i="1" s="1"/>
  <c r="T347" i="1"/>
  <c r="M347" i="1"/>
  <c r="S347" i="1"/>
  <c r="Q347" i="1"/>
  <c r="E348" i="1" l="1"/>
  <c r="D348" i="1" s="1"/>
  <c r="H348" i="1" s="1"/>
  <c r="B349" i="1" s="1"/>
  <c r="L348" i="1"/>
  <c r="G348" i="1"/>
  <c r="U347" i="1"/>
  <c r="X347" i="1" s="1"/>
  <c r="Y347" i="1" s="1"/>
  <c r="S348" i="1"/>
  <c r="T348" i="1"/>
  <c r="M348" i="1"/>
  <c r="N348" i="1"/>
  <c r="O348" i="1"/>
  <c r="Q348" i="1"/>
  <c r="E349" i="1"/>
  <c r="D349" i="1" s="1"/>
  <c r="F349" i="1"/>
  <c r="I349" i="1" s="1"/>
  <c r="J349" i="1" s="1"/>
  <c r="L349" i="1"/>
  <c r="G349" i="1"/>
  <c r="V347" i="1" l="1"/>
  <c r="U348" i="1"/>
  <c r="X348" i="1" s="1"/>
  <c r="Y348" i="1" s="1"/>
  <c r="H349" i="1"/>
  <c r="B350" i="1" s="1"/>
  <c r="E350" i="1" s="1"/>
  <c r="D350" i="1" s="1"/>
  <c r="N349" i="1"/>
  <c r="T349" i="1"/>
  <c r="O349" i="1"/>
  <c r="M349" i="1"/>
  <c r="Q349" i="1"/>
  <c r="S349" i="1"/>
  <c r="V348" i="1" l="1"/>
  <c r="U349" i="1"/>
  <c r="X349" i="1" s="1"/>
  <c r="Y349" i="1" s="1"/>
  <c r="F350" i="1"/>
  <c r="I350" i="1" s="1"/>
  <c r="J350" i="1" s="1"/>
  <c r="L350" i="1"/>
  <c r="G350" i="1"/>
  <c r="V349" i="1"/>
  <c r="H350" i="1"/>
  <c r="B351" i="1" s="1"/>
  <c r="S350" i="1"/>
  <c r="M350" i="1" l="1"/>
  <c r="T350" i="1"/>
  <c r="O350" i="1"/>
  <c r="Q350" i="1"/>
  <c r="N350" i="1"/>
  <c r="G351" i="1"/>
  <c r="L351" i="1"/>
  <c r="F351" i="1"/>
  <c r="I351" i="1" s="1"/>
  <c r="J351" i="1" s="1"/>
  <c r="E351" i="1"/>
  <c r="D351" i="1" s="1"/>
  <c r="U350" i="1" l="1"/>
  <c r="X350" i="1" s="1"/>
  <c r="Y350" i="1" s="1"/>
  <c r="H351" i="1"/>
  <c r="B352" i="1" s="1"/>
  <c r="T351" i="1"/>
  <c r="O351" i="1"/>
  <c r="N351" i="1"/>
  <c r="S351" i="1"/>
  <c r="Q351" i="1"/>
  <c r="M351" i="1"/>
  <c r="U351" i="1" l="1"/>
  <c r="X351" i="1" s="1"/>
  <c r="Y351" i="1" s="1"/>
  <c r="V350" i="1"/>
  <c r="L352" i="1"/>
  <c r="E352" i="1"/>
  <c r="D352" i="1" s="1"/>
  <c r="G352" i="1"/>
  <c r="F352" i="1"/>
  <c r="I352" i="1" s="1"/>
  <c r="J352" i="1" s="1"/>
  <c r="V351" i="1" l="1"/>
  <c r="H352" i="1"/>
  <c r="B353" i="1" s="1"/>
  <c r="E353" i="1" s="1"/>
  <c r="D353" i="1" s="1"/>
  <c r="Q352" i="1"/>
  <c r="O352" i="1"/>
  <c r="M352" i="1"/>
  <c r="N352" i="1"/>
  <c r="T352" i="1"/>
  <c r="S352" i="1"/>
  <c r="U352" i="1" l="1"/>
  <c r="X352" i="1" s="1"/>
  <c r="Y352" i="1" s="1"/>
  <c r="G353" i="1"/>
  <c r="F353" i="1"/>
  <c r="L353" i="1"/>
  <c r="V352" i="1"/>
  <c r="H353" i="1" l="1"/>
  <c r="B354" i="1" s="1"/>
  <c r="G354" i="1" s="1"/>
  <c r="I353" i="1"/>
  <c r="J353" i="1" s="1"/>
  <c r="T353" i="1"/>
  <c r="S353" i="1"/>
  <c r="N353" i="1"/>
  <c r="O353" i="1"/>
  <c r="M353" i="1"/>
  <c r="Q353" i="1"/>
  <c r="E354" i="1"/>
  <c r="D354" i="1" s="1"/>
  <c r="L354" i="1"/>
  <c r="F354" i="1" l="1"/>
  <c r="I354" i="1" s="1"/>
  <c r="J354" i="1" s="1"/>
  <c r="U353" i="1"/>
  <c r="X353" i="1" s="1"/>
  <c r="Y353" i="1" s="1"/>
  <c r="T354" i="1"/>
  <c r="M354" i="1"/>
  <c r="S354" i="1"/>
  <c r="O354" i="1"/>
  <c r="N354" i="1"/>
  <c r="Q354" i="1"/>
  <c r="V353" i="1"/>
  <c r="H354" i="1"/>
  <c r="B355" i="1" s="1"/>
  <c r="L355" i="1" s="1"/>
  <c r="U354" i="1" l="1"/>
  <c r="X354" i="1" s="1"/>
  <c r="Y354" i="1" s="1"/>
  <c r="E355" i="1"/>
  <c r="D355" i="1" s="1"/>
  <c r="F355" i="1"/>
  <c r="I355" i="1" s="1"/>
  <c r="J355" i="1" s="1"/>
  <c r="V354" i="1"/>
  <c r="G355" i="1"/>
  <c r="N355" i="1"/>
  <c r="Q355" i="1"/>
  <c r="S355" i="1"/>
  <c r="O355" i="1"/>
  <c r="T355" i="1"/>
  <c r="M355" i="1"/>
  <c r="H355" i="1" l="1"/>
  <c r="B356" i="1" s="1"/>
  <c r="L356" i="1" s="1"/>
  <c r="U355" i="1"/>
  <c r="X355" i="1" s="1"/>
  <c r="Y355" i="1" s="1"/>
  <c r="G356" i="1"/>
  <c r="T356" i="1"/>
  <c r="O356" i="1"/>
  <c r="M356" i="1"/>
  <c r="N356" i="1"/>
  <c r="Q356" i="1"/>
  <c r="S356" i="1"/>
  <c r="V355" i="1" l="1"/>
  <c r="E356" i="1"/>
  <c r="D356" i="1" s="1"/>
  <c r="F356" i="1"/>
  <c r="I356" i="1" s="1"/>
  <c r="J356" i="1" s="1"/>
  <c r="U356" i="1"/>
  <c r="V356" i="1" s="1"/>
  <c r="X356" i="1" l="1"/>
  <c r="Y356" i="1" s="1"/>
  <c r="H356" i="1"/>
  <c r="B357" i="1" s="1"/>
  <c r="E357" i="1" l="1"/>
  <c r="D357" i="1" s="1"/>
  <c r="F357" i="1"/>
  <c r="I357" i="1" s="1"/>
  <c r="J357" i="1" s="1"/>
  <c r="G357" i="1"/>
  <c r="L357" i="1"/>
  <c r="Q357" i="1" l="1"/>
  <c r="M357" i="1"/>
  <c r="O357" i="1"/>
  <c r="T357" i="1"/>
  <c r="S357" i="1"/>
  <c r="N357" i="1"/>
  <c r="U357" i="1" s="1"/>
  <c r="H357" i="1"/>
  <c r="B358" i="1" s="1"/>
  <c r="G358" i="1" l="1"/>
  <c r="E358" i="1"/>
  <c r="D358" i="1" s="1"/>
  <c r="F358" i="1"/>
  <c r="I358" i="1" s="1"/>
  <c r="J358" i="1" s="1"/>
  <c r="L358" i="1"/>
  <c r="V357" i="1"/>
  <c r="X357" i="1"/>
  <c r="Y357" i="1" s="1"/>
  <c r="H358" i="1" l="1"/>
  <c r="B359" i="1" s="1"/>
  <c r="L359" i="1" s="1"/>
  <c r="N358" i="1"/>
  <c r="M358" i="1"/>
  <c r="Q358" i="1"/>
  <c r="S358" i="1"/>
  <c r="O358" i="1"/>
  <c r="T358" i="1"/>
  <c r="U358" i="1" l="1"/>
  <c r="F359" i="1"/>
  <c r="I359" i="1" s="1"/>
  <c r="J359" i="1" s="1"/>
  <c r="G359" i="1"/>
  <c r="E359" i="1"/>
  <c r="D359" i="1" s="1"/>
  <c r="X358" i="1"/>
  <c r="Y358" i="1" s="1"/>
  <c r="V358" i="1"/>
  <c r="M359" i="1"/>
  <c r="Q359" i="1"/>
  <c r="O359" i="1"/>
  <c r="S359" i="1"/>
  <c r="N359" i="1"/>
  <c r="T359" i="1"/>
  <c r="U359" i="1" l="1"/>
  <c r="X359" i="1" s="1"/>
  <c r="Y359" i="1" s="1"/>
  <c r="H359" i="1"/>
  <c r="B360" i="1" s="1"/>
  <c r="V359" i="1"/>
  <c r="F360" i="1"/>
  <c r="I360" i="1" s="1"/>
  <c r="J360" i="1" s="1"/>
  <c r="E360" i="1"/>
  <c r="D360" i="1" s="1"/>
  <c r="G360" i="1"/>
  <c r="L360" i="1"/>
  <c r="H360" i="1" l="1"/>
  <c r="B361" i="1" s="1"/>
  <c r="G361" i="1" s="1"/>
  <c r="N360" i="1"/>
  <c r="S360" i="1"/>
  <c r="T360" i="1"/>
  <c r="O360" i="1"/>
  <c r="M360" i="1"/>
  <c r="Q360" i="1"/>
  <c r="F361" i="1" l="1"/>
  <c r="I361" i="1" s="1"/>
  <c r="J361" i="1" s="1"/>
  <c r="L361" i="1"/>
  <c r="M361" i="1" s="1"/>
  <c r="E361" i="1"/>
  <c r="D361" i="1" s="1"/>
  <c r="H361" i="1" s="1"/>
  <c r="B362" i="1" s="1"/>
  <c r="Q361" i="1"/>
  <c r="T361" i="1"/>
  <c r="U360" i="1"/>
  <c r="N361" i="1" l="1"/>
  <c r="O361" i="1"/>
  <c r="S361" i="1"/>
  <c r="U361" i="1"/>
  <c r="X361" i="1" s="1"/>
  <c r="Y361" i="1" s="1"/>
  <c r="E362" i="1"/>
  <c r="D362" i="1" s="1"/>
  <c r="L362" i="1"/>
  <c r="G362" i="1"/>
  <c r="F362" i="1"/>
  <c r="I362" i="1" s="1"/>
  <c r="J362" i="1" s="1"/>
  <c r="X360" i="1"/>
  <c r="Y360" i="1" s="1"/>
  <c r="V360" i="1"/>
  <c r="V361" i="1" l="1"/>
  <c r="O362" i="1"/>
  <c r="N362" i="1"/>
  <c r="Q362" i="1"/>
  <c r="S362" i="1"/>
  <c r="M362" i="1"/>
  <c r="T362" i="1"/>
  <c r="H362" i="1"/>
  <c r="B363" i="1" s="1"/>
  <c r="U362" i="1" l="1"/>
  <c r="X362" i="1" s="1"/>
  <c r="Y362" i="1" s="1"/>
  <c r="L363" i="1"/>
  <c r="G363" i="1"/>
  <c r="F363" i="1"/>
  <c r="I363" i="1" s="1"/>
  <c r="J363" i="1" s="1"/>
  <c r="E363" i="1"/>
  <c r="D363" i="1" s="1"/>
  <c r="V362" i="1" l="1"/>
  <c r="H363" i="1"/>
  <c r="B364" i="1" s="1"/>
  <c r="F364" i="1" s="1"/>
  <c r="I364" i="1" s="1"/>
  <c r="J364" i="1" s="1"/>
  <c r="M363" i="1"/>
  <c r="T363" i="1"/>
  <c r="S363" i="1"/>
  <c r="O363" i="1"/>
  <c r="Q363" i="1"/>
  <c r="N363" i="1"/>
  <c r="G364" i="1" l="1"/>
  <c r="L364" i="1"/>
  <c r="U363" i="1"/>
  <c r="E364" i="1"/>
  <c r="D364" i="1" s="1"/>
  <c r="H364" i="1" s="1"/>
  <c r="B365" i="1" s="1"/>
  <c r="V363" i="1"/>
  <c r="X363" i="1"/>
  <c r="Y363" i="1" s="1"/>
  <c r="M364" i="1"/>
  <c r="Q364" i="1"/>
  <c r="S364" i="1"/>
  <c r="T364" i="1"/>
  <c r="O364" i="1"/>
  <c r="N364" i="1"/>
  <c r="L365" i="1" l="1"/>
  <c r="G365" i="1"/>
  <c r="F365" i="1"/>
  <c r="I365" i="1" s="1"/>
  <c r="J365" i="1" s="1"/>
  <c r="E365" i="1"/>
  <c r="D365" i="1" s="1"/>
  <c r="U364" i="1"/>
  <c r="V364" i="1" s="1"/>
  <c r="T365" i="1"/>
  <c r="M365" i="1"/>
  <c r="O365" i="1"/>
  <c r="N365" i="1"/>
  <c r="Q365" i="1"/>
  <c r="S365" i="1"/>
  <c r="H365" i="1" l="1"/>
  <c r="B366" i="1" s="1"/>
  <c r="X364" i="1"/>
  <c r="Y364" i="1" s="1"/>
  <c r="U365" i="1"/>
  <c r="E366" i="1" l="1"/>
  <c r="D366" i="1" s="1"/>
  <c r="L366" i="1"/>
  <c r="G366" i="1"/>
  <c r="F366" i="1"/>
  <c r="I366" i="1" s="1"/>
  <c r="J366" i="1" s="1"/>
  <c r="V365" i="1"/>
  <c r="X365" i="1"/>
  <c r="Y365" i="1" s="1"/>
  <c r="S366" i="1" l="1"/>
  <c r="Q366" i="1"/>
  <c r="O366" i="1"/>
  <c r="N366" i="1"/>
  <c r="T366" i="1"/>
  <c r="M366" i="1"/>
  <c r="H366" i="1"/>
  <c r="B367" i="1" s="1"/>
  <c r="L367" i="1" l="1"/>
  <c r="E367" i="1"/>
  <c r="D367" i="1" s="1"/>
  <c r="G367" i="1"/>
  <c r="F367" i="1"/>
  <c r="I367" i="1" s="1"/>
  <c r="J367" i="1" s="1"/>
  <c r="U366" i="1"/>
  <c r="X366" i="1" l="1"/>
  <c r="Y366" i="1" s="1"/>
  <c r="V366" i="1"/>
  <c r="H367" i="1"/>
  <c r="B368" i="1" s="1"/>
  <c r="O367" i="1"/>
  <c r="M367" i="1"/>
  <c r="S367" i="1"/>
  <c r="T367" i="1"/>
  <c r="N367" i="1"/>
  <c r="Q367" i="1"/>
  <c r="U367" i="1" l="1"/>
  <c r="V367" i="1"/>
  <c r="X367" i="1"/>
  <c r="Y367" i="1" s="1"/>
  <c r="E368" i="1"/>
  <c r="D368" i="1" s="1"/>
  <c r="G368" i="1"/>
  <c r="F368" i="1"/>
  <c r="I368" i="1" s="1"/>
  <c r="J368" i="1" s="1"/>
  <c r="L368" i="1"/>
  <c r="H368" i="1" l="1"/>
  <c r="B369" i="1" s="1"/>
  <c r="E369" i="1"/>
  <c r="D369" i="1" s="1"/>
  <c r="L369" i="1"/>
  <c r="F369" i="1"/>
  <c r="I369" i="1" s="1"/>
  <c r="J369" i="1" s="1"/>
  <c r="G369" i="1"/>
  <c r="H369" i="1"/>
  <c r="B370" i="1" s="1"/>
  <c r="T368" i="1"/>
  <c r="O368" i="1"/>
  <c r="S368" i="1"/>
  <c r="Q368" i="1"/>
  <c r="M368" i="1"/>
  <c r="N368" i="1"/>
  <c r="U368" i="1" l="1"/>
  <c r="V368" i="1"/>
  <c r="X368" i="1"/>
  <c r="Y368" i="1" s="1"/>
  <c r="L370" i="1"/>
  <c r="E370" i="1"/>
  <c r="D370" i="1" s="1"/>
  <c r="F370" i="1"/>
  <c r="I370" i="1" s="1"/>
  <c r="J370" i="1" s="1"/>
  <c r="G370" i="1"/>
  <c r="M369" i="1"/>
  <c r="O369" i="1"/>
  <c r="S369" i="1"/>
  <c r="N369" i="1"/>
  <c r="T369" i="1"/>
  <c r="Q369" i="1"/>
  <c r="U369" i="1" s="1"/>
  <c r="X369" i="1" l="1"/>
  <c r="Y369" i="1" s="1"/>
  <c r="V369" i="1"/>
  <c r="H370" i="1"/>
  <c r="B371" i="1" s="1"/>
  <c r="O370" i="1"/>
  <c r="M370" i="1"/>
  <c r="T370" i="1"/>
  <c r="Q370" i="1"/>
  <c r="S370" i="1"/>
  <c r="N370" i="1"/>
  <c r="U370" i="1"/>
  <c r="X370" i="1" s="1"/>
  <c r="Y370" i="1" s="1"/>
  <c r="V370" i="1" l="1"/>
  <c r="F371" i="1"/>
  <c r="I371" i="1" s="1"/>
  <c r="J371" i="1" s="1"/>
  <c r="E371" i="1"/>
  <c r="D371" i="1" s="1"/>
  <c r="G371" i="1"/>
  <c r="L371" i="1"/>
  <c r="H371" i="1"/>
  <c r="B372" i="1" s="1"/>
  <c r="O371" i="1" l="1"/>
  <c r="N371" i="1"/>
  <c r="T371" i="1"/>
  <c r="M371" i="1"/>
  <c r="Q371" i="1"/>
  <c r="S371" i="1"/>
  <c r="U371" i="1"/>
  <c r="L372" i="1"/>
  <c r="G372" i="1"/>
  <c r="F372" i="1"/>
  <c r="I372" i="1" s="1"/>
  <c r="J372" i="1" s="1"/>
  <c r="E372" i="1"/>
  <c r="D372" i="1" s="1"/>
  <c r="H372" i="1" l="1"/>
  <c r="B373" i="1" s="1"/>
  <c r="L373" i="1"/>
  <c r="G373" i="1"/>
  <c r="E373" i="1"/>
  <c r="D373" i="1" s="1"/>
  <c r="F373" i="1"/>
  <c r="I373" i="1" s="1"/>
  <c r="J373" i="1" s="1"/>
  <c r="N372" i="1"/>
  <c r="M372" i="1"/>
  <c r="O372" i="1"/>
  <c r="Q372" i="1"/>
  <c r="S372" i="1"/>
  <c r="T372" i="1"/>
  <c r="U372" i="1"/>
  <c r="X371" i="1"/>
  <c r="Y371" i="1" s="1"/>
  <c r="V371" i="1"/>
  <c r="V372" i="1" l="1"/>
  <c r="X372" i="1"/>
  <c r="Y372" i="1" s="1"/>
  <c r="H373" i="1"/>
  <c r="B374" i="1" s="1"/>
  <c r="M373" i="1"/>
  <c r="S373" i="1"/>
  <c r="N373" i="1"/>
  <c r="T373" i="1"/>
  <c r="Q373" i="1"/>
  <c r="O373" i="1"/>
  <c r="U373" i="1" s="1"/>
  <c r="X373" i="1" l="1"/>
  <c r="Y373" i="1" s="1"/>
  <c r="V373" i="1"/>
  <c r="L374" i="1"/>
  <c r="G374" i="1"/>
  <c r="F374" i="1"/>
  <c r="I374" i="1" s="1"/>
  <c r="J374" i="1" s="1"/>
  <c r="E374" i="1"/>
  <c r="D374" i="1" s="1"/>
  <c r="H374" i="1" l="1"/>
  <c r="B375" i="1" s="1"/>
  <c r="S374" i="1"/>
  <c r="N374" i="1"/>
  <c r="Q374" i="1"/>
  <c r="M374" i="1"/>
  <c r="O374" i="1"/>
  <c r="T374" i="1"/>
  <c r="E375" i="1" l="1"/>
  <c r="D375" i="1" s="1"/>
  <c r="F375" i="1"/>
  <c r="I375" i="1" s="1"/>
  <c r="J375" i="1" s="1"/>
  <c r="L375" i="1"/>
  <c r="G375" i="1"/>
  <c r="U374" i="1"/>
  <c r="S375" i="1" l="1"/>
  <c r="Q375" i="1"/>
  <c r="T375" i="1"/>
  <c r="M375" i="1"/>
  <c r="O375" i="1"/>
  <c r="N375" i="1"/>
  <c r="H375" i="1"/>
  <c r="B376" i="1" s="1"/>
  <c r="X374" i="1"/>
  <c r="Y374" i="1" s="1"/>
  <c r="V374" i="1"/>
  <c r="U375" i="1" l="1"/>
  <c r="F376" i="1"/>
  <c r="I376" i="1" s="1"/>
  <c r="L376" i="1"/>
  <c r="G376" i="1"/>
  <c r="E376" i="1"/>
  <c r="D376" i="1" s="1"/>
  <c r="H376" i="1" s="1"/>
  <c r="S376" i="1" l="1"/>
  <c r="S13" i="1" s="1"/>
  <c r="S12" i="1" s="1"/>
  <c r="M376" i="1"/>
  <c r="O376" i="1"/>
  <c r="O13" i="1" s="1"/>
  <c r="O12" i="1" s="1"/>
  <c r="Q376" i="1"/>
  <c r="Q13" i="1" s="1"/>
  <c r="Q12" i="1" s="1"/>
  <c r="T376" i="1"/>
  <c r="T13" i="1" s="1"/>
  <c r="L13" i="1"/>
  <c r="L12" i="1" s="1"/>
  <c r="N376" i="1"/>
  <c r="N13" i="1" s="1"/>
  <c r="N12" i="1" s="1"/>
  <c r="J376" i="1"/>
  <c r="X375" i="1"/>
  <c r="Y375" i="1" s="1"/>
  <c r="V375" i="1"/>
  <c r="M13" i="1" l="1"/>
  <c r="U376" i="1"/>
  <c r="T10" i="1" l="1"/>
  <c r="M12" i="1"/>
  <c r="T11" i="1" s="1"/>
  <c r="W3" i="1" s="1"/>
  <c r="V3" i="1"/>
  <c r="X3" i="1" s="1"/>
  <c r="X376" i="1"/>
  <c r="V376" i="1"/>
  <c r="V13" i="1" s="1"/>
  <c r="Q7" i="1"/>
  <c r="W2" i="1"/>
  <c r="W5" i="1"/>
  <c r="W8" i="1"/>
  <c r="W10" i="1"/>
  <c r="W9" i="1"/>
  <c r="W4" i="1"/>
  <c r="W6" i="1"/>
  <c r="W7" i="1"/>
  <c r="W305" i="1" l="1"/>
  <c r="W20" i="1"/>
  <c r="W37" i="1"/>
  <c r="W199" i="1"/>
  <c r="W227" i="1"/>
  <c r="W152" i="1"/>
  <c r="W88" i="1"/>
  <c r="W42" i="1"/>
  <c r="W191" i="1"/>
  <c r="W93" i="1"/>
  <c r="W72" i="1"/>
  <c r="W215" i="1"/>
  <c r="W261" i="1"/>
  <c r="W19" i="1"/>
  <c r="W339" i="1"/>
  <c r="W124" i="1"/>
  <c r="W326" i="1"/>
  <c r="W119" i="1"/>
  <c r="W350" i="1"/>
  <c r="W263" i="1"/>
  <c r="W137" i="1"/>
  <c r="W341" i="1"/>
  <c r="W374" i="1"/>
  <c r="W196" i="1"/>
  <c r="W310" i="1"/>
  <c r="W218" i="1"/>
  <c r="W376" i="1"/>
  <c r="W323" i="1"/>
  <c r="W153" i="1"/>
  <c r="W238" i="1"/>
  <c r="W86" i="1"/>
  <c r="W70" i="1"/>
  <c r="W104" i="1"/>
  <c r="W84" i="1"/>
  <c r="W241" i="1"/>
  <c r="W288" i="1"/>
  <c r="W117" i="1"/>
  <c r="W173" i="1"/>
  <c r="W105" i="1"/>
  <c r="W201" i="1"/>
  <c r="W78" i="1"/>
  <c r="W287" i="1"/>
  <c r="W210" i="1"/>
  <c r="W143" i="1"/>
  <c r="W279" i="1"/>
  <c r="W118" i="1"/>
  <c r="W52" i="1"/>
  <c r="W138" i="1"/>
  <c r="W111" i="1"/>
  <c r="W269" i="1"/>
  <c r="W235" i="1"/>
  <c r="W89" i="1"/>
  <c r="W337" i="1"/>
  <c r="W270" i="1"/>
  <c r="W224" i="1"/>
  <c r="W369" i="1"/>
  <c r="W343" i="1"/>
  <c r="W28" i="1"/>
  <c r="W365" i="1"/>
  <c r="W334" i="1"/>
  <c r="W234" i="1"/>
  <c r="W316" i="1"/>
  <c r="W301" i="1"/>
  <c r="W128" i="1"/>
  <c r="W46" i="1"/>
  <c r="W267" i="1"/>
  <c r="W135" i="1"/>
  <c r="W166" i="1"/>
  <c r="W214" i="1"/>
  <c r="W355" i="1"/>
  <c r="W367" i="1"/>
  <c r="W44" i="1"/>
  <c r="W43" i="1"/>
  <c r="W202" i="1"/>
  <c r="W250" i="1"/>
  <c r="W354" i="1"/>
  <c r="W186" i="1"/>
  <c r="W38" i="1"/>
  <c r="W351" i="1"/>
  <c r="W94" i="1"/>
  <c r="W136" i="1"/>
  <c r="W75" i="1"/>
  <c r="W308" i="1"/>
  <c r="W332" i="1"/>
  <c r="W133" i="1"/>
  <c r="W211" i="1"/>
  <c r="W123" i="1"/>
  <c r="W132" i="1"/>
  <c r="W222" i="1"/>
  <c r="W242" i="1"/>
  <c r="W372" i="1"/>
  <c r="W298" i="1"/>
  <c r="W231" i="1"/>
  <c r="W160" i="1"/>
  <c r="W356" i="1"/>
  <c r="W212" i="1"/>
  <c r="W290" i="1"/>
  <c r="W134" i="1"/>
  <c r="W126" i="1"/>
  <c r="W106" i="1"/>
  <c r="W36" i="1"/>
  <c r="W260" i="1"/>
  <c r="W319" i="1"/>
  <c r="W45" i="1"/>
  <c r="W85" i="1"/>
  <c r="W159" i="1"/>
  <c r="W53" i="1"/>
  <c r="W245" i="1"/>
  <c r="W273" i="1"/>
  <c r="W340" i="1"/>
  <c r="W110" i="1"/>
  <c r="W275" i="1"/>
  <c r="W284" i="1"/>
  <c r="W154" i="1"/>
  <c r="W54" i="1"/>
  <c r="W276" i="1"/>
  <c r="W182" i="1"/>
  <c r="W264" i="1"/>
  <c r="W27" i="1"/>
  <c r="W257" i="1"/>
  <c r="W243" i="1"/>
  <c r="W320" i="1"/>
  <c r="W255" i="1"/>
  <c r="W259" i="1"/>
  <c r="W112" i="1"/>
  <c r="W373" i="1"/>
  <c r="W254" i="1"/>
  <c r="W203" i="1"/>
  <c r="W151" i="1"/>
  <c r="W24" i="1"/>
  <c r="W272" i="1"/>
  <c r="W31" i="1"/>
  <c r="W248" i="1"/>
  <c r="W103" i="1"/>
  <c r="W92" i="1"/>
  <c r="W328" i="1"/>
  <c r="W236" i="1"/>
  <c r="W187" i="1"/>
  <c r="W294" i="1"/>
  <c r="W345" i="1"/>
  <c r="W114" i="1"/>
  <c r="W185" i="1"/>
  <c r="W172" i="1"/>
  <c r="W321" i="1"/>
  <c r="W291" i="1"/>
  <c r="W213" i="1"/>
  <c r="W330" i="1"/>
  <c r="W158" i="1"/>
  <c r="W357" i="1"/>
  <c r="W371" i="1"/>
  <c r="W309" i="1"/>
  <c r="W76" i="1"/>
  <c r="W195" i="1"/>
  <c r="W91" i="1"/>
  <c r="W61" i="1"/>
  <c r="W35" i="1"/>
  <c r="W229" i="1"/>
  <c r="W353" i="1"/>
  <c r="W184" i="1"/>
  <c r="W317" i="1"/>
  <c r="W200" i="1"/>
  <c r="W23" i="1"/>
  <c r="W130" i="1"/>
  <c r="W162" i="1"/>
  <c r="W55" i="1"/>
  <c r="W62" i="1"/>
  <c r="W18" i="1"/>
  <c r="W325" i="1"/>
  <c r="W299" i="1"/>
  <c r="W108" i="1"/>
  <c r="W63" i="1"/>
  <c r="W113" i="1"/>
  <c r="W59" i="1"/>
  <c r="W100" i="1"/>
  <c r="W144" i="1"/>
  <c r="W127" i="1"/>
  <c r="W216" i="1"/>
  <c r="W297" i="1"/>
  <c r="W265" i="1"/>
  <c r="W96" i="1"/>
  <c r="W209" i="1"/>
  <c r="W120" i="1"/>
  <c r="W324" i="1"/>
  <c r="W156" i="1"/>
  <c r="W125" i="1"/>
  <c r="W304" i="1"/>
  <c r="W225" i="1"/>
  <c r="W312" i="1"/>
  <c r="W48" i="1"/>
  <c r="W33" i="1"/>
  <c r="W247" i="1"/>
  <c r="W26" i="1"/>
  <c r="W253" i="1"/>
  <c r="W122" i="1"/>
  <c r="W25" i="1"/>
  <c r="W252" i="1"/>
  <c r="W361" i="1"/>
  <c r="W57" i="1"/>
  <c r="W366" i="1"/>
  <c r="W97" i="1"/>
  <c r="W82" i="1"/>
  <c r="W249" i="1"/>
  <c r="W375" i="1"/>
  <c r="W280" i="1"/>
  <c r="W176" i="1"/>
  <c r="W183" i="1"/>
  <c r="W21" i="1"/>
  <c r="W333" i="1"/>
  <c r="W303" i="1"/>
  <c r="W102" i="1"/>
  <c r="W145" i="1"/>
  <c r="W34" i="1"/>
  <c r="W60" i="1"/>
  <c r="W300" i="1"/>
  <c r="W348" i="1"/>
  <c r="W360" i="1"/>
  <c r="W256" i="1"/>
  <c r="W129" i="1"/>
  <c r="W40" i="1"/>
  <c r="W346" i="1"/>
  <c r="W311" i="1"/>
  <c r="W140" i="1"/>
  <c r="W73" i="1"/>
  <c r="W121" i="1"/>
  <c r="W226" i="1"/>
  <c r="W116" i="1"/>
  <c r="W90" i="1"/>
  <c r="W29" i="1"/>
  <c r="W171" i="1"/>
  <c r="W41" i="1"/>
  <c r="W281" i="1"/>
  <c r="W266" i="1"/>
  <c r="W168" i="1"/>
  <c r="W98" i="1"/>
  <c r="W220" i="1"/>
  <c r="W181" i="1"/>
  <c r="W22" i="1"/>
  <c r="W306" i="1"/>
  <c r="W161" i="1"/>
  <c r="W232" i="1"/>
  <c r="W347" i="1"/>
  <c r="W208" i="1"/>
  <c r="W219" i="1"/>
  <c r="W244" i="1"/>
  <c r="W193" i="1"/>
  <c r="W77" i="1"/>
  <c r="W262" i="1"/>
  <c r="W50" i="1"/>
  <c r="W204" i="1"/>
  <c r="W155" i="1"/>
  <c r="W313" i="1"/>
  <c r="W205" i="1"/>
  <c r="W327" i="1"/>
  <c r="W197" i="1"/>
  <c r="W289" i="1"/>
  <c r="W66" i="1"/>
  <c r="W79" i="1"/>
  <c r="W81" i="1"/>
  <c r="W147" i="1"/>
  <c r="W146" i="1"/>
  <c r="W362" i="1"/>
  <c r="W56" i="1"/>
  <c r="W51" i="1"/>
  <c r="W192" i="1"/>
  <c r="W251" i="1"/>
  <c r="W49" i="1"/>
  <c r="W363" i="1"/>
  <c r="W178" i="1"/>
  <c r="W336" i="1"/>
  <c r="W131" i="1"/>
  <c r="W194" i="1"/>
  <c r="W207" i="1"/>
  <c r="W30" i="1"/>
  <c r="W17" i="1"/>
  <c r="W71" i="1"/>
  <c r="W80" i="1"/>
  <c r="W307" i="1"/>
  <c r="W167" i="1"/>
  <c r="W342" i="1"/>
  <c r="W107" i="1"/>
  <c r="W292" i="1"/>
  <c r="W293" i="1"/>
  <c r="W69" i="1"/>
  <c r="W278" i="1"/>
  <c r="W277" i="1"/>
  <c r="W318" i="1"/>
  <c r="W99" i="1"/>
  <c r="W233" i="1"/>
  <c r="W149" i="1"/>
  <c r="W83" i="1"/>
  <c r="W74" i="1"/>
  <c r="W101" i="1"/>
  <c r="W223" i="1"/>
  <c r="W364" i="1"/>
  <c r="W169" i="1"/>
  <c r="W315" i="1"/>
  <c r="W189" i="1"/>
  <c r="W174" i="1"/>
  <c r="W95" i="1"/>
  <c r="W295" i="1"/>
  <c r="W32" i="1"/>
  <c r="W258" i="1"/>
  <c r="W87" i="1"/>
  <c r="W228" i="1"/>
  <c r="W302" i="1"/>
  <c r="W335" i="1"/>
  <c r="W109" i="1"/>
  <c r="W221" i="1"/>
  <c r="W286" i="1"/>
  <c r="W65" i="1"/>
  <c r="W217" i="1"/>
  <c r="W150" i="1"/>
  <c r="W170" i="1"/>
  <c r="W165" i="1"/>
  <c r="W344" i="1"/>
  <c r="W188" i="1"/>
  <c r="W314" i="1"/>
  <c r="W139" i="1"/>
  <c r="W64" i="1"/>
  <c r="W68" i="1"/>
  <c r="W296" i="1"/>
  <c r="W274" i="1"/>
  <c r="W370" i="1"/>
  <c r="W47" i="1"/>
  <c r="W39" i="1"/>
  <c r="W271" i="1"/>
  <c r="W198" i="1"/>
  <c r="W179" i="1"/>
  <c r="W282" i="1"/>
  <c r="W164" i="1"/>
  <c r="W230" i="1"/>
  <c r="W58" i="1"/>
  <c r="W180" i="1"/>
  <c r="W338" i="1"/>
  <c r="W190" i="1"/>
  <c r="W268" i="1"/>
  <c r="W115" i="1"/>
  <c r="W349" i="1"/>
  <c r="W358" i="1"/>
  <c r="W368" i="1"/>
  <c r="W331" i="1"/>
  <c r="W237" i="1"/>
  <c r="W239" i="1"/>
  <c r="W177" i="1"/>
  <c r="W142" i="1"/>
  <c r="W322" i="1"/>
  <c r="W246" i="1"/>
  <c r="W175" i="1"/>
  <c r="W67" i="1"/>
  <c r="W352" i="1"/>
  <c r="W240" i="1"/>
  <c r="W163" i="1"/>
  <c r="W206" i="1"/>
  <c r="W141" i="1"/>
  <c r="W283" i="1"/>
  <c r="W157" i="1"/>
  <c r="W359" i="1"/>
  <c r="W285" i="1"/>
  <c r="W148" i="1"/>
  <c r="W329" i="1"/>
  <c r="Y376" i="1"/>
  <c r="Y13" i="1" s="1"/>
  <c r="V6" i="1"/>
  <c r="X6" i="1" s="1"/>
  <c r="V7" i="1"/>
  <c r="X7" i="1" s="1"/>
  <c r="V8" i="1"/>
  <c r="X8" i="1" s="1"/>
  <c r="V12" i="1"/>
  <c r="V5" i="1"/>
  <c r="X5" i="1" s="1"/>
  <c r="V2" i="1"/>
  <c r="V10" i="1"/>
  <c r="X10" i="1" s="1"/>
  <c r="V4" i="1"/>
  <c r="X4" i="1" s="1"/>
  <c r="V9" i="1"/>
  <c r="X9" i="1" s="1"/>
  <c r="W11" i="1"/>
  <c r="X2" i="1" l="1"/>
  <c r="X11" i="1" s="1"/>
  <c r="V11" i="1"/>
</calcChain>
</file>

<file path=xl/sharedStrings.xml><?xml version="1.0" encoding="utf-8"?>
<sst xmlns="http://schemas.openxmlformats.org/spreadsheetml/2006/main" count="166" uniqueCount="160">
  <si>
    <t>WAC</t>
  </si>
  <si>
    <t>UPB</t>
  </si>
  <si>
    <t>SOFR</t>
  </si>
  <si>
    <t>Serv Fee</t>
  </si>
  <si>
    <t>Prepay</t>
  </si>
  <si>
    <t>Default</t>
  </si>
  <si>
    <t>Age</t>
  </si>
  <si>
    <t>Index</t>
  </si>
  <si>
    <t>Oterm</t>
  </si>
  <si>
    <t>Amort Term</t>
  </si>
  <si>
    <t>Prepayment</t>
  </si>
  <si>
    <t>Begin Balance</t>
  </si>
  <si>
    <t>Ending Balance</t>
  </si>
  <si>
    <t>Sched Prin</t>
  </si>
  <si>
    <t>Sched Interest</t>
  </si>
  <si>
    <t>Severity</t>
  </si>
  <si>
    <t>Servicing Fee</t>
  </si>
  <si>
    <t>Ancillary</t>
  </si>
  <si>
    <t>PandI Float</t>
  </si>
  <si>
    <t>CTS</t>
  </si>
  <si>
    <t>Additonal CTS</t>
  </si>
  <si>
    <t>PandI Float Days</t>
  </si>
  <si>
    <t>Int Lost</t>
  </si>
  <si>
    <t>Setup Costs</t>
  </si>
  <si>
    <t>Int Escrow</t>
  </si>
  <si>
    <t>Add CTS</t>
  </si>
  <si>
    <t>Disc</t>
  </si>
  <si>
    <t>Mult</t>
  </si>
  <si>
    <t>Price</t>
  </si>
  <si>
    <t>Flt Earn Rate</t>
  </si>
  <si>
    <t>Hedge Costs</t>
  </si>
  <si>
    <t>Discounted CF</t>
  </si>
  <si>
    <t>Total Servicing CF</t>
  </si>
  <si>
    <t>Base Cash Flows</t>
  </si>
  <si>
    <t>Assumptions</t>
  </si>
  <si>
    <t>Escrow Float Bal</t>
  </si>
  <si>
    <t>Mgn Call Reserve</t>
  </si>
  <si>
    <t>MV</t>
  </si>
  <si>
    <t>Loan Count</t>
  </si>
  <si>
    <t>Total Spend</t>
  </si>
  <si>
    <t>ROA</t>
  </si>
  <si>
    <t>ALB</t>
  </si>
  <si>
    <t>Px Decomposition</t>
  </si>
  <si>
    <t>Begin Bal</t>
  </si>
  <si>
    <t>Total Px</t>
  </si>
  <si>
    <t>Px %</t>
  </si>
  <si>
    <t>Pool varchar(25) DEFAULT NULL,</t>
  </si>
  <si>
    <t>LoanID varchar(50) DEFAULT NULL,</t>
  </si>
  <si>
    <t>Period varchar(25)  DEFAULT NULL,</t>
  </si>
  <si>
    <t>Channel varchar(2) DEFAULT NULL,</t>
  </si>
  <si>
    <t>Seller varchar(100) DEFAULT NULL,</t>
  </si>
  <si>
    <t>Servicer varchar(100) DEFAULT NULL,</t>
  </si>
  <si>
    <t>MasterServicer varchar(100) DEFAULT NULL,</t>
  </si>
  <si>
    <t>OrigRate decimal(8,4) DEFAULT NULL,</t>
  </si>
  <si>
    <t>CurRate decimal(8,4)  DEFAULT NULL,</t>
  </si>
  <si>
    <t>OrigUPB decimal(10,2) DEFAULT NULL,</t>
  </si>
  <si>
    <t>UPBIssue decimal(10,2) DEFAULT NULL,</t>
  </si>
  <si>
    <t>CurUPB decimal(10,2) DEFAULT NULL,</t>
  </si>
  <si>
    <t>OrigTerm int DEFAULT NULL,</t>
  </si>
  <si>
    <t>OrigDate int DEFAULT NULL,</t>
  </si>
  <si>
    <t>FstPayDt int DEFAULT NULL,</t>
  </si>
  <si>
    <t>Age int DEFAULT NULL,</t>
  </si>
  <si>
    <t>RemLegalTerm int DEFAULT NULL,</t>
  </si>
  <si>
    <t>RemTerm int DEFAULT NULL,</t>
  </si>
  <si>
    <t>MatDate int DEFAULT NULL,</t>
  </si>
  <si>
    <t>OrigLTV decimal(8,4)   DEFAULT NULL,</t>
  </si>
  <si>
    <t>OrigCLTV decimal(8,4)  DEFAULT NULL,</t>
  </si>
  <si>
    <t>Borrowers int DEFAULT NULL,</t>
  </si>
  <si>
    <t>DTI decimal(8,4)  DEFAULT NULL,</t>
  </si>
  <si>
    <t>CreditScoreOrig int DEFAULT NULL,</t>
  </si>
  <si>
    <t>CoCreditScoreOrig int DEFAULT NULL,</t>
  </si>
  <si>
    <t>FstTimeHomeBuy varchar(5) DEFAULT NULL,</t>
  </si>
  <si>
    <t>Purpose varchar(2) DEFAULT NULL,</t>
  </si>
  <si>
    <t>PropType varchar(2) DEFAULT NULL,</t>
  </si>
  <si>
    <t>Units int DEFAULT NULL,</t>
  </si>
  <si>
    <t>Occupancy varchar(3) DEFAULT NULL,</t>
  </si>
  <si>
    <t>State varchar(2) DEFAULT NULL,</t>
  </si>
  <si>
    <t>MSA varchar(5) DEFAULT NULL,</t>
  </si>
  <si>
    <t>Zip int DEFAULT NULL,</t>
  </si>
  <si>
    <t>MiIns float DEFAULT NULL,</t>
  </si>
  <si>
    <t>AmortType varchar(3) DEFAULT NULL,</t>
  </si>
  <si>
    <t>PrepayPen varchar(1) DEFAULT NULL,</t>
  </si>
  <si>
    <t>IO varchar(1) DEFAULT NULL,</t>
  </si>
  <si>
    <t>IOPrinDT int DEFAULT NULL,</t>
  </si>
  <si>
    <t>IOAmortTerm int DEFAULT NULL,</t>
  </si>
  <si>
    <t>DlqStatus varchar(2) DEFAULT NULL,</t>
  </si>
  <si>
    <t>Paystring varchar(48) DEFAULT NULL,</t>
  </si>
  <si>
    <t>ModFlag varchar(3) DEFAULT NULL,</t>
  </si>
  <si>
    <t>MtgencCaclInsur varchar(2) DEFAULT NULL,</t>
  </si>
  <si>
    <t>ZeroBalCode varchar(3) DEFAULT NULL,</t>
  </si>
  <si>
    <t>ZeroBalDt int DEFAULT NULL,</t>
  </si>
  <si>
    <t>UPBLiq decimal(10,2) DEFAULT NULL,</t>
  </si>
  <si>
    <t>RepurchDt int DEFAULT NULL,</t>
  </si>
  <si>
    <t>SchedPrinCur decimal(10,2) DEFAULT NULL,</t>
  </si>
  <si>
    <t>TotPrinCur decimal(10,2) DEFAULT NULL,</t>
  </si>
  <si>
    <t>UnschedPrinCur int DEFAULT NULL,</t>
  </si>
  <si>
    <t>LastPaidInstalDt int DEFAULT NULL,</t>
  </si>
  <si>
    <t>FC_Date int DEFAULT NULL,</t>
  </si>
  <si>
    <t>DispDt int DEFAULT NULL,</t>
  </si>
  <si>
    <t>FC_Costs decimal(10,2) DEFAULT NULL,</t>
  </si>
  <si>
    <t>PropPrevCost decimal(10,2) DEFAULT NULL,</t>
  </si>
  <si>
    <t>AssetRecovCost decimal(10,2) DEFAULT NULL,</t>
  </si>
  <si>
    <t>MiscHoldingExpCredit decimal(10,2) DEFAULT NULL,</t>
  </si>
  <si>
    <t>TaxesHoldProp decimal(10,2) DEFAULT NULL,</t>
  </si>
  <si>
    <t>NetSalesProceed decimal(10,2) DEFAULT NULL,</t>
  </si>
  <si>
    <t>CreditEnhanceProceeds decimal(10,2) DEFAULT NULL,</t>
  </si>
  <si>
    <t>RepurchWholeProceed decimal(10,2) DEFAULT NULL,</t>
  </si>
  <si>
    <t>OtherFCProceeds decimal(10,2) DEFAULT NULL,</t>
  </si>
  <si>
    <t>ModNonIntUPB decimal(10,2) DEFAULT NULL,</t>
  </si>
  <si>
    <t>PrincForgiveAmt decimal(10,2) DEFAULT NULL,</t>
  </si>
  <si>
    <t>OrigListStartDt int DEFAULT NULL,</t>
  </si>
  <si>
    <t>OrigListPx decimal(10,2) DEFAULT NULL,</t>
  </si>
  <si>
    <t>CurListStartDt int DEFAULT NULL,</t>
  </si>
  <si>
    <t>CurListPx int DEFAULT NULL,</t>
  </si>
  <si>
    <t>CreditScoreIss int DEFAULT NULL,</t>
  </si>
  <si>
    <t>CoCreditScoreIss int DEFAULT NULL,</t>
  </si>
  <si>
    <t>CreditScoreCur int DEFAULT NULL,</t>
  </si>
  <si>
    <t>CoCreditScoreCur int DEFAULT NULL,</t>
  </si>
  <si>
    <t>MtgeInsureType varchar(45) DEFAULT NULL,</t>
  </si>
  <si>
    <t>ServActivity varchar(45) DEFAULT NULL,</t>
  </si>
  <si>
    <t>CurPerModLoss decimal(10,2) DEFAULT NULL,</t>
  </si>
  <si>
    <t>CumPerModLoss decimal(10,2) DEFAULT NULL,</t>
  </si>
  <si>
    <t>CurCreditEventLoss decimal(10,2) DEFAULT NULL,</t>
  </si>
  <si>
    <t>CumCreditEventLoss decimal(10,2) DEFAULT NULL,</t>
  </si>
  <si>
    <t>SpeciaEligProgram varchar(45) DEFAULT NULL,</t>
  </si>
  <si>
    <t>FCPrinWriteOff decimal(10,2) DEFAULT NULL,</t>
  </si>
  <si>
    <t>ReloMtge varchar(1) DEFAULT NULL,</t>
  </si>
  <si>
    <t>ZeroBalChgDt int DEFAULT NULL,</t>
  </si>
  <si>
    <t>LoanHoldback varchar(1) DEFAULT NULL,</t>
  </si>
  <si>
    <t>LoanHoldbackDT int DEFAULT NULL,</t>
  </si>
  <si>
    <t>DlqAccurInt int DEFAULT NULL,</t>
  </si>
  <si>
    <t>PropvalMethod varchar(1) DEFAULT NULL,</t>
  </si>
  <si>
    <t>HighBal varchar(1) DEFAULT NULL,</t>
  </si>
  <si>
    <t>ARMPeriod varchar(1) DEFAULT NULL,</t>
  </si>
  <si>
    <t>ArmProduct varchar(100) DEFAULT NULL,</t>
  </si>
  <si>
    <t>FstPerCap int DEFAULT NULL,</t>
  </si>
  <si>
    <t>PerCapAdjFreq int DEFAULT NULL,</t>
  </si>
  <si>
    <t>PerCap int DEFAULT NULL,</t>
  </si>
  <si>
    <t>NextPayChngDt int DEFAULT NULL,</t>
  </si>
  <si>
    <t>Index varchar(100) DEFAULT NULL,</t>
  </si>
  <si>
    <t>ArmCapStrct varchar(10) DEFAULT NULL,</t>
  </si>
  <si>
    <t>FstIntRateCapPerc float DEFAULT NULL,</t>
  </si>
  <si>
    <t>PerIntRateCapPerc float DEFAULT NULL,</t>
  </si>
  <si>
    <t>LifeCap float DEFAULT NULL,</t>
  </si>
  <si>
    <t>MtgeMargin float DEFAULT NULL,</t>
  </si>
  <si>
    <t>BalloonInd varchar(1) DEFAULT NULL,</t>
  </si>
  <si>
    <t>ARMPlan varchar(4) DEFAULT NULL,</t>
  </si>
  <si>
    <t>BorrowerAsstPlan varchar(1) DEFAULT NULL,</t>
  </si>
  <si>
    <t>HLTVRefiOption varchar(1) DEFAULT NULL,</t>
  </si>
  <si>
    <t>DealName varchar(200) DEFAULT NULL,</t>
  </si>
  <si>
    <t>RepurchMakeWhole varchar(1) DEFAULT NULL,</t>
  </si>
  <si>
    <t>AltDelResol varchar(1) DEFAULT NULL,</t>
  </si>
  <si>
    <t>AltDelResCnt varchar(1) DEFAULT NULL,</t>
  </si>
  <si>
    <t>DeferralAmt decimal(10,2) DEFAULT NULL</t>
  </si>
  <si>
    <t>Absolute PX % Decomp</t>
  </si>
  <si>
    <t>Payment</t>
  </si>
  <si>
    <t>Esc Float</t>
  </si>
  <si>
    <t>Recap Rate</t>
  </si>
  <si>
    <t>Total Servicing CF Recapture</t>
  </si>
  <si>
    <t>Discounted CF (recpature)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</si>
</sst>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%"/>
    <numFmt numFmtId="166" formatCode="_(&quot;$&quot;* #,##0.0_);_(&quot;$&quot;* \(#,##0.0\);_(&quot;$&quot;* &quot;-&quot;?_);_(@_)"/>
    <numFmt numFmtId="167" formatCode="_(* #,##0_);_(* \(#,##0\);_(* &quot;-&quot;??_);_(@_)"/>
    <numFmt numFmtId="168" formatCode="_(&quot;$&quot;* #,##0.0_);_(&quot;$&quot;* \(#,##0.0\);_(&quot;$&quot;* &quot;-&quot;??_);_(@_)"/>
    <numFmt numFmtId="169" formatCode="0.000%"/>
    <numFmt numFmtId="170" formatCode="_(* #,##0.0_);_(* \(#,##0.0\);_(* &quot;-&quot;??_);_(@_)"/>
    <numFmt numFmtId="171" formatCode="_(* #,##0.000_);_(* \(#,##0.000\);_(* &quot;-&quot;??_);_(@_)"/>
    <numFmt numFmtId="173" formatCode="0_);\(0\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.8000000000000007"/>
      <color rgb="FF64D1A9"/>
      <name val="Courier New"/>
      <family val="3"/>
    </font>
    <font>
      <sz val="11"/>
      <color theme="0" tint="-0.149998474074526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C1E2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9">
    <xf numFmtId="0" fontId="0" fillId="0" borderId="0" xfId="0"/>
    <xf numFmtId="164" fontId="0" fillId="0" borderId="0" xfId="1" applyNumberFormat="1" applyFont="1"/>
    <xf numFmtId="165" fontId="0" fillId="0" borderId="0" xfId="2" applyNumberFormat="1" applyFont="1"/>
    <xf numFmtId="10" fontId="0" fillId="0" borderId="0" xfId="2" applyNumberFormat="1" applyFont="1"/>
    <xf numFmtId="8" fontId="0" fillId="0" borderId="0" xfId="0" applyNumberFormat="1"/>
    <xf numFmtId="6" fontId="0" fillId="0" borderId="0" xfId="0" applyNumberFormat="1"/>
    <xf numFmtId="164" fontId="0" fillId="0" borderId="0" xfId="0" applyNumberFormat="1"/>
    <xf numFmtId="9" fontId="0" fillId="0" borderId="0" xfId="2" applyFont="1"/>
    <xf numFmtId="166" fontId="0" fillId="0" borderId="0" xfId="0" applyNumberFormat="1"/>
    <xf numFmtId="10" fontId="0" fillId="0" borderId="0" xfId="0" applyNumberFormat="1"/>
    <xf numFmtId="0" fontId="2" fillId="0" borderId="0" xfId="0" applyFont="1" applyAlignment="1">
      <alignment horizontal="center"/>
    </xf>
    <xf numFmtId="167" fontId="0" fillId="0" borderId="0" xfId="3" applyNumberFormat="1" applyFont="1"/>
    <xf numFmtId="167" fontId="2" fillId="0" borderId="0" xfId="3" applyNumberFormat="1" applyFont="1" applyAlignment="1">
      <alignment horizontal="center"/>
    </xf>
    <xf numFmtId="44" fontId="0" fillId="0" borderId="0" xfId="0" applyNumberFormat="1"/>
    <xf numFmtId="165" fontId="0" fillId="0" borderId="0" xfId="0" applyNumberFormat="1"/>
    <xf numFmtId="168" fontId="0" fillId="0" borderId="0" xfId="0" applyNumberFormat="1"/>
    <xf numFmtId="169" fontId="0" fillId="0" borderId="0" xfId="2" applyNumberFormat="1" applyFont="1"/>
    <xf numFmtId="170" fontId="0" fillId="0" borderId="0" xfId="3" applyNumberFormat="1" applyFont="1"/>
    <xf numFmtId="2" fontId="0" fillId="0" borderId="0" xfId="0" applyNumberFormat="1"/>
    <xf numFmtId="0" fontId="2" fillId="4" borderId="0" xfId="0" applyFont="1" applyFill="1" applyAlignment="1">
      <alignment horizontal="center"/>
    </xf>
    <xf numFmtId="10" fontId="0" fillId="0" borderId="1" xfId="2" applyNumberFormat="1" applyFont="1" applyBorder="1"/>
    <xf numFmtId="0" fontId="0" fillId="0" borderId="0" xfId="0" applyAlignment="1">
      <alignment horizontal="center"/>
    </xf>
    <xf numFmtId="0" fontId="0" fillId="0" borderId="1" xfId="0" applyBorder="1"/>
    <xf numFmtId="165" fontId="0" fillId="0" borderId="1" xfId="2" applyNumberFormat="1" applyFont="1" applyBorder="1"/>
    <xf numFmtId="0" fontId="2" fillId="0" borderId="0" xfId="0" applyFont="1"/>
    <xf numFmtId="168" fontId="4" fillId="0" borderId="0" xfId="0" applyNumberFormat="1" applyFont="1"/>
    <xf numFmtId="169" fontId="4" fillId="0" borderId="0" xfId="2" applyNumberFormat="1" applyFont="1"/>
    <xf numFmtId="0" fontId="5" fillId="0" borderId="0" xfId="0" applyFont="1" applyAlignment="1">
      <alignment vertical="center"/>
    </xf>
    <xf numFmtId="0" fontId="5" fillId="5" borderId="0" xfId="0" applyFont="1" applyFill="1" applyAlignment="1">
      <alignment vertical="center"/>
    </xf>
    <xf numFmtId="167" fontId="6" fillId="0" borderId="0" xfId="3" applyNumberFormat="1" applyFont="1"/>
    <xf numFmtId="173" fontId="0" fillId="0" borderId="0" xfId="0" applyNumberFormat="1"/>
    <xf numFmtId="173" fontId="3" fillId="0" borderId="0" xfId="3" applyNumberFormat="1" applyFont="1"/>
    <xf numFmtId="10" fontId="0" fillId="0" borderId="0" xfId="2" applyNumberFormat="1" applyFont="1" applyBorder="1"/>
    <xf numFmtId="43" fontId="0" fillId="0" borderId="0" xfId="3" applyFont="1"/>
    <xf numFmtId="9" fontId="0" fillId="3" borderId="0" xfId="2" applyFont="1" applyFill="1"/>
    <xf numFmtId="10" fontId="2" fillId="0" borderId="0" xfId="2" applyNumberFormat="1" applyFont="1"/>
    <xf numFmtId="10" fontId="1" fillId="0" borderId="0" xfId="2" applyNumberFormat="1" applyFont="1"/>
    <xf numFmtId="164" fontId="1" fillId="0" borderId="0" xfId="1" applyNumberFormat="1" applyFont="1"/>
    <xf numFmtId="10" fontId="4" fillId="0" borderId="0" xfId="2" applyNumberFormat="1" applyFont="1"/>
    <xf numFmtId="0" fontId="3" fillId="0" borderId="0" xfId="0" applyFont="1"/>
    <xf numFmtId="0" fontId="2" fillId="3" borderId="0" xfId="0" applyFont="1" applyFill="1" applyAlignment="1">
      <alignment horizontal="center"/>
    </xf>
    <xf numFmtId="173" fontId="3" fillId="0" borderId="0" xfId="0" applyNumberFormat="1" applyFont="1"/>
    <xf numFmtId="10" fontId="3" fillId="0" borderId="0" xfId="0" applyNumberFormat="1" applyFont="1"/>
    <xf numFmtId="164" fontId="3" fillId="0" borderId="0" xfId="0" applyNumberFormat="1" applyFont="1"/>
    <xf numFmtId="44" fontId="3" fillId="0" borderId="0" xfId="0" applyNumberFormat="1" applyFont="1"/>
    <xf numFmtId="43" fontId="3" fillId="0" borderId="0" xfId="3" applyFont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0" fillId="0" borderId="5" xfId="0" applyBorder="1"/>
    <xf numFmtId="164" fontId="0" fillId="0" borderId="0" xfId="1" applyNumberFormat="1" applyFont="1" applyBorder="1"/>
    <xf numFmtId="0" fontId="0" fillId="0" borderId="0" xfId="0" applyBorder="1"/>
    <xf numFmtId="165" fontId="0" fillId="0" borderId="0" xfId="2" applyNumberFormat="1" applyFont="1" applyBorder="1"/>
    <xf numFmtId="10" fontId="0" fillId="0" borderId="6" xfId="2" applyNumberFormat="1" applyFont="1" applyBorder="1"/>
    <xf numFmtId="9" fontId="0" fillId="0" borderId="0" xfId="2" applyFont="1" applyBorder="1"/>
    <xf numFmtId="2" fontId="0" fillId="0" borderId="0" xfId="0" applyNumberFormat="1" applyBorder="1"/>
    <xf numFmtId="9" fontId="0" fillId="0" borderId="6" xfId="2" applyFont="1" applyBorder="1"/>
    <xf numFmtId="2" fontId="0" fillId="0" borderId="6" xfId="0" applyNumberFormat="1" applyBorder="1"/>
    <xf numFmtId="44" fontId="0" fillId="0" borderId="0" xfId="1" applyFont="1" applyBorder="1"/>
    <xf numFmtId="10" fontId="2" fillId="0" borderId="6" xfId="0" applyNumberFormat="1" applyFont="1" applyBorder="1"/>
    <xf numFmtId="171" fontId="0" fillId="0" borderId="0" xfId="3" applyNumberFormat="1" applyFont="1" applyBorder="1"/>
    <xf numFmtId="10" fontId="0" fillId="0" borderId="6" xfId="0" applyNumberFormat="1" applyBorder="1"/>
    <xf numFmtId="167" fontId="0" fillId="0" borderId="0" xfId="3" applyNumberFormat="1" applyFont="1" applyBorder="1"/>
    <xf numFmtId="44" fontId="0" fillId="0" borderId="0" xfId="0" applyNumberFormat="1" applyBorder="1"/>
    <xf numFmtId="164" fontId="0" fillId="0" borderId="6" xfId="0" applyNumberFormat="1" applyBorder="1"/>
    <xf numFmtId="0" fontId="0" fillId="0" borderId="7" xfId="0" applyBorder="1"/>
    <xf numFmtId="167" fontId="0" fillId="0" borderId="1" xfId="3" applyNumberFormat="1" applyFont="1" applyBorder="1"/>
    <xf numFmtId="10" fontId="0" fillId="0" borderId="8" xfId="2" applyNumberFormat="1" applyFont="1" applyBorder="1"/>
    <xf numFmtId="168" fontId="3" fillId="0" borderId="0" xfId="0" applyNumberFormat="1" applyFont="1"/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D32D-E3C8-41E6-9DCE-B024DF77BE9D}">
  <dimension ref="A1:AA376"/>
  <sheetViews>
    <sheetView tabSelected="1" workbookViewId="0">
      <selection activeCell="F7" sqref="F7"/>
    </sheetView>
  </sheetViews>
  <sheetFormatPr defaultRowHeight="15" x14ac:dyDescent="0.25"/>
  <cols>
    <col min="1" max="1" width="13.85546875" customWidth="1"/>
    <col min="2" max="2" width="16" customWidth="1"/>
    <col min="3" max="3" width="12.140625" customWidth="1"/>
    <col min="4" max="4" width="13.42578125" customWidth="1"/>
    <col min="5" max="5" width="13.85546875" bestFit="1" customWidth="1"/>
    <col min="6" max="6" width="14" customWidth="1"/>
    <col min="7" max="7" width="10.42578125" customWidth="1"/>
    <col min="8" max="8" width="15.42578125" customWidth="1"/>
    <col min="9" max="9" width="16.28515625" bestFit="1" customWidth="1"/>
    <col min="10" max="11" width="11.5703125" customWidth="1"/>
    <col min="12" max="12" width="12.42578125" customWidth="1"/>
    <col min="13" max="13" width="14" customWidth="1"/>
    <col min="14" max="15" width="12.42578125" customWidth="1"/>
    <col min="16" max="16" width="16.42578125" customWidth="1"/>
    <col min="17" max="17" width="15.28515625" bestFit="1" customWidth="1"/>
    <col min="18" max="18" width="10" style="11" customWidth="1"/>
    <col min="19" max="19" width="15.85546875" customWidth="1"/>
    <col min="20" max="20" width="14.42578125" style="15" bestFit="1" customWidth="1"/>
    <col min="21" max="21" width="19.42578125" bestFit="1" customWidth="1"/>
    <col min="22" max="22" width="17.7109375" customWidth="1"/>
    <col min="23" max="23" width="21.85546875" bestFit="1" customWidth="1"/>
    <col min="24" max="24" width="26.42578125" bestFit="1" customWidth="1"/>
    <col min="25" max="25" width="24.42578125" bestFit="1" customWidth="1"/>
    <col min="26" max="27" width="17.28515625" customWidth="1"/>
  </cols>
  <sheetData>
    <row r="1" spans="1:27" x14ac:dyDescent="0.25">
      <c r="A1" s="46" t="s">
        <v>34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8"/>
      <c r="U1" s="19"/>
      <c r="V1" s="19" t="s">
        <v>45</v>
      </c>
      <c r="W1" s="19" t="s">
        <v>154</v>
      </c>
      <c r="X1" s="19" t="s">
        <v>42</v>
      </c>
      <c r="Y1" s="19"/>
      <c r="Z1" s="19"/>
      <c r="AA1" s="19"/>
    </row>
    <row r="2" spans="1:27" x14ac:dyDescent="0.25">
      <c r="A2" s="49" t="s">
        <v>1</v>
      </c>
      <c r="B2" s="50">
        <v>200000000</v>
      </c>
      <c r="C2" s="50"/>
      <c r="D2" s="51"/>
      <c r="E2" s="51" t="s">
        <v>4</v>
      </c>
      <c r="F2" s="52">
        <v>0.05</v>
      </c>
      <c r="G2" s="51"/>
      <c r="H2" s="51" t="s">
        <v>17</v>
      </c>
      <c r="I2" s="51">
        <v>10</v>
      </c>
      <c r="J2" s="51"/>
      <c r="K2" s="51"/>
      <c r="L2" s="51"/>
      <c r="M2" s="51" t="s">
        <v>19</v>
      </c>
      <c r="N2" s="51">
        <v>70</v>
      </c>
      <c r="O2" s="51"/>
      <c r="P2" s="51" t="s">
        <v>2</v>
      </c>
      <c r="Q2" s="53">
        <v>4.5499999999999999E-2</v>
      </c>
      <c r="T2" s="3"/>
      <c r="U2" t="str">
        <f>L15</f>
        <v>Servicing Fee</v>
      </c>
      <c r="V2" s="2">
        <f>L13/T10</f>
        <v>0.94845115551380788</v>
      </c>
      <c r="W2" s="2">
        <f>L12/T11</f>
        <v>0.93286696920118539</v>
      </c>
      <c r="X2" s="3">
        <f t="shared" ref="X2:X10" si="0">V2*$Q$6</f>
        <v>1.1855639443922599E-2</v>
      </c>
      <c r="Y2" s="3"/>
      <c r="Z2" s="3"/>
      <c r="AA2" s="3"/>
    </row>
    <row r="3" spans="1:27" x14ac:dyDescent="0.25">
      <c r="A3" s="49" t="s">
        <v>0</v>
      </c>
      <c r="B3" s="32">
        <v>0.06</v>
      </c>
      <c r="C3" s="32"/>
      <c r="D3" s="51"/>
      <c r="E3" s="51" t="s">
        <v>5</v>
      </c>
      <c r="F3" s="52">
        <v>1E-3</v>
      </c>
      <c r="G3" s="51"/>
      <c r="H3" s="51" t="s">
        <v>21</v>
      </c>
      <c r="I3" s="51">
        <v>20</v>
      </c>
      <c r="J3" s="51"/>
      <c r="K3" s="51"/>
      <c r="L3" s="51"/>
      <c r="M3" s="51" t="s">
        <v>20</v>
      </c>
      <c r="N3" s="51">
        <v>0</v>
      </c>
      <c r="O3" s="51"/>
      <c r="P3" s="51" t="s">
        <v>29</v>
      </c>
      <c r="Q3" s="53">
        <v>0.03</v>
      </c>
      <c r="T3" s="38"/>
      <c r="U3" t="str">
        <f>M15</f>
        <v>Ancillary</v>
      </c>
      <c r="V3" s="2">
        <f>M13/T10</f>
        <v>3.0011069446924009E-5</v>
      </c>
      <c r="W3" s="2">
        <f>M12/T11</f>
        <v>2.9517951699127551E-5</v>
      </c>
      <c r="X3" s="3">
        <f t="shared" si="0"/>
        <v>3.7513836808655011E-7</v>
      </c>
      <c r="Y3" s="3"/>
      <c r="Z3" s="3"/>
      <c r="AA3" s="3"/>
    </row>
    <row r="4" spans="1:27" x14ac:dyDescent="0.25">
      <c r="A4" s="49" t="s">
        <v>3</v>
      </c>
      <c r="B4" s="32">
        <v>2.5000000000000001E-3</v>
      </c>
      <c r="C4" s="32"/>
      <c r="D4" s="51"/>
      <c r="E4" s="51" t="s">
        <v>15</v>
      </c>
      <c r="F4" s="54">
        <v>0.1</v>
      </c>
      <c r="G4" s="51"/>
      <c r="H4" s="51" t="s">
        <v>35</v>
      </c>
      <c r="I4" s="50">
        <v>1600</v>
      </c>
      <c r="J4" s="50"/>
      <c r="K4" s="50"/>
      <c r="L4" s="51"/>
      <c r="M4" s="51" t="s">
        <v>23</v>
      </c>
      <c r="N4" s="55">
        <v>10</v>
      </c>
      <c r="O4" s="51"/>
      <c r="P4" s="51" t="s">
        <v>26</v>
      </c>
      <c r="Q4" s="56">
        <v>0.1</v>
      </c>
      <c r="T4" s="38"/>
      <c r="U4" t="str">
        <f>N15</f>
        <v>PandI Float</v>
      </c>
      <c r="V4" s="2">
        <f>N13/T10</f>
        <v>6.7818518283680546E-2</v>
      </c>
      <c r="W4" s="2">
        <f>N12/T11</f>
        <v>6.6704178954517801E-2</v>
      </c>
      <c r="X4" s="3">
        <f t="shared" si="0"/>
        <v>8.4773147854600686E-4</v>
      </c>
      <c r="Y4" s="3"/>
      <c r="Z4" s="3"/>
      <c r="AA4" s="3"/>
    </row>
    <row r="5" spans="1:27" x14ac:dyDescent="0.25">
      <c r="A5" s="49" t="s">
        <v>6</v>
      </c>
      <c r="B5" s="51">
        <v>0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 t="s">
        <v>24</v>
      </c>
      <c r="N5" s="52">
        <v>0.01</v>
      </c>
      <c r="O5" s="51"/>
      <c r="P5" s="51" t="s">
        <v>27</v>
      </c>
      <c r="Q5" s="57">
        <v>5</v>
      </c>
      <c r="S5" s="8"/>
      <c r="T5" s="25"/>
      <c r="U5" t="str">
        <f>O15</f>
        <v>Esc Float</v>
      </c>
      <c r="V5" s="2">
        <f>O13/T10</f>
        <v>1.4405313334523522E-4</v>
      </c>
      <c r="W5" s="2">
        <f>O12/T11</f>
        <v>1.4168616815581222E-4</v>
      </c>
      <c r="X5" s="3">
        <f t="shared" si="0"/>
        <v>1.8006641668154403E-6</v>
      </c>
      <c r="Y5" s="3"/>
      <c r="Z5" s="3"/>
      <c r="AA5" s="3"/>
    </row>
    <row r="6" spans="1:27" x14ac:dyDescent="0.25">
      <c r="A6" s="49" t="s">
        <v>8</v>
      </c>
      <c r="B6" s="51">
        <v>360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 t="s">
        <v>22</v>
      </c>
      <c r="N6" s="51">
        <v>10</v>
      </c>
      <c r="O6" s="51"/>
      <c r="P6" s="51" t="s">
        <v>28</v>
      </c>
      <c r="Q6" s="53">
        <f>Q5*B4</f>
        <v>1.2500000000000001E-2</v>
      </c>
      <c r="R6" s="17"/>
      <c r="S6" s="3"/>
      <c r="T6" s="25"/>
      <c r="U6" t="str">
        <f>P15</f>
        <v>Setup Costs</v>
      </c>
      <c r="V6" s="2">
        <f>P13/T10</f>
        <v>-3.8567101883051978E-6</v>
      </c>
      <c r="W6" s="2">
        <f>P12/T11</f>
        <v>3.7933398294006556E-6</v>
      </c>
      <c r="X6" s="16">
        <f t="shared" si="0"/>
        <v>-4.8208877353814975E-8</v>
      </c>
      <c r="Y6" s="16"/>
      <c r="Z6" s="16"/>
      <c r="AA6" s="16"/>
    </row>
    <row r="7" spans="1:27" x14ac:dyDescent="0.25">
      <c r="A7" s="49" t="s">
        <v>9</v>
      </c>
      <c r="B7" s="51">
        <f>B6-B5</f>
        <v>360</v>
      </c>
      <c r="C7" s="51"/>
      <c r="D7" s="51"/>
      <c r="E7" s="51"/>
      <c r="F7" s="51"/>
      <c r="G7" s="51"/>
      <c r="H7" s="51"/>
      <c r="I7" s="58"/>
      <c r="J7" s="51"/>
      <c r="K7" s="51"/>
      <c r="L7" s="51"/>
      <c r="M7" s="51" t="s">
        <v>30</v>
      </c>
      <c r="N7" s="32">
        <v>1.4999999999999999E-2</v>
      </c>
      <c r="O7" s="51"/>
      <c r="P7" s="51" t="s">
        <v>40</v>
      </c>
      <c r="Q7" s="59">
        <f>IRR(U16:U376,0.01)*12</f>
        <v>0.10711578456922854</v>
      </c>
      <c r="R7" s="35"/>
      <c r="S7" s="36"/>
      <c r="T7" s="25"/>
      <c r="U7" t="str">
        <f>Q15</f>
        <v>CTS</v>
      </c>
      <c r="V7" s="2">
        <f>Q13/T10</f>
        <v>-2.1007748612846818E-4</v>
      </c>
      <c r="W7" s="2">
        <f>Q12/T11</f>
        <v>2.0662566189389296E-4</v>
      </c>
      <c r="X7" s="3">
        <f t="shared" si="0"/>
        <v>-2.6259685766058525E-6</v>
      </c>
      <c r="Y7" s="3"/>
      <c r="Z7" s="3"/>
      <c r="AA7" s="3"/>
    </row>
    <row r="8" spans="1:27" x14ac:dyDescent="0.25">
      <c r="A8" s="49" t="s">
        <v>38</v>
      </c>
      <c r="B8" s="60">
        <v>1</v>
      </c>
      <c r="C8" s="60"/>
      <c r="D8" s="51"/>
      <c r="E8" s="51"/>
      <c r="F8" s="51"/>
      <c r="G8" s="51"/>
      <c r="H8" s="51"/>
      <c r="I8" s="58"/>
      <c r="J8" s="51"/>
      <c r="K8" s="51"/>
      <c r="L8" s="51"/>
      <c r="M8" s="51" t="s">
        <v>157</v>
      </c>
      <c r="N8" s="54">
        <v>0.15</v>
      </c>
      <c r="O8" s="51"/>
      <c r="P8" s="51" t="s">
        <v>36</v>
      </c>
      <c r="Q8" s="61">
        <v>0.05</v>
      </c>
      <c r="R8" s="3"/>
      <c r="T8" s="25"/>
      <c r="U8" t="str">
        <f>R15</f>
        <v>Add CTS</v>
      </c>
      <c r="V8" s="2">
        <f>R13/T10</f>
        <v>0</v>
      </c>
      <c r="W8" s="2">
        <f>R12/T11</f>
        <v>0</v>
      </c>
      <c r="X8" s="3">
        <f t="shared" si="0"/>
        <v>0</v>
      </c>
      <c r="Y8" s="3"/>
      <c r="Z8" s="3"/>
      <c r="AA8" s="3"/>
    </row>
    <row r="9" spans="1:27" x14ac:dyDescent="0.25">
      <c r="A9" s="49" t="s">
        <v>41</v>
      </c>
      <c r="B9" s="62">
        <v>350000</v>
      </c>
      <c r="C9" s="62"/>
      <c r="D9" s="51"/>
      <c r="E9" s="51"/>
      <c r="F9" s="51"/>
      <c r="G9" s="51"/>
      <c r="H9" s="51"/>
      <c r="I9" s="63"/>
      <c r="J9" s="51"/>
      <c r="K9" s="51"/>
      <c r="L9" s="51"/>
      <c r="M9" s="51"/>
      <c r="N9" s="51"/>
      <c r="O9" s="51"/>
      <c r="P9" s="51" t="s">
        <v>39</v>
      </c>
      <c r="Q9" s="64">
        <f>Q6*B2</f>
        <v>2500000</v>
      </c>
      <c r="T9" s="26"/>
      <c r="U9" t="str">
        <f>S15</f>
        <v>Int Escrow</v>
      </c>
      <c r="V9" s="2">
        <f>S13/T10</f>
        <v>-4.8017711115078414E-5</v>
      </c>
      <c r="W9" s="2">
        <f>S12/T11</f>
        <v>4.7228722718604075E-5</v>
      </c>
      <c r="X9" s="3">
        <f t="shared" si="0"/>
        <v>-6.0022138893848018E-7</v>
      </c>
      <c r="Y9" s="3"/>
      <c r="Z9" s="3"/>
      <c r="AA9" s="3"/>
    </row>
    <row r="10" spans="1:27" x14ac:dyDescent="0.25">
      <c r="A10" s="49"/>
      <c r="B10" s="62"/>
      <c r="C10" s="62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64">
        <f>Q6*200000000</f>
        <v>2500000</v>
      </c>
      <c r="T10" s="43">
        <f>SUM(L13:T13)</f>
        <v>2571454.656347651</v>
      </c>
      <c r="U10" s="22" t="str">
        <f>T15</f>
        <v>Int Lost</v>
      </c>
      <c r="V10" s="23">
        <f>T13/T10</f>
        <v>-1.6181786092848569E-2</v>
      </c>
      <c r="W10" s="23">
        <f>T12/T11</f>
        <v>0</v>
      </c>
      <c r="X10" s="20">
        <f t="shared" si="0"/>
        <v>-2.0227232616060713E-4</v>
      </c>
      <c r="Y10" s="32"/>
      <c r="Z10" s="32"/>
      <c r="AA10" s="32"/>
    </row>
    <row r="11" spans="1:27" x14ac:dyDescent="0.25">
      <c r="A11" s="65"/>
      <c r="B11" s="66"/>
      <c r="C11" s="66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67">
        <v>0.1027</v>
      </c>
      <c r="T11" s="68">
        <f>SUM(L12:T12)</f>
        <v>2614412.5804483383</v>
      </c>
      <c r="U11" s="24" t="s">
        <v>44</v>
      </c>
      <c r="V11" s="2">
        <f>SUM(V2:V10)</f>
        <v>1</v>
      </c>
      <c r="W11" s="14">
        <f>SUM(W2:W10)</f>
        <v>1</v>
      </c>
      <c r="X11" s="9">
        <f>SUM(X2:X10)</f>
        <v>1.2500000000000004E-2</v>
      </c>
      <c r="Y11" s="9"/>
      <c r="Z11" s="9"/>
      <c r="AA11" s="9"/>
    </row>
    <row r="12" spans="1:27" x14ac:dyDescent="0.25">
      <c r="B12" s="11"/>
      <c r="C12" s="11"/>
      <c r="I12" s="39"/>
      <c r="J12" s="39"/>
      <c r="K12" s="39"/>
      <c r="L12" s="31">
        <f>ABS(L13)</f>
        <v>2438899.1401642915</v>
      </c>
      <c r="M12" s="31">
        <f t="shared" ref="M12:S12" si="1">ABS(M13)</f>
        <v>77.172104271265468</v>
      </c>
      <c r="N12" s="31">
        <f t="shared" si="1"/>
        <v>174392.24462716863</v>
      </c>
      <c r="O12" s="31">
        <f t="shared" si="1"/>
        <v>370.42610050207418</v>
      </c>
      <c r="P12" s="31">
        <f t="shared" si="1"/>
        <v>9.9173553719008272</v>
      </c>
      <c r="Q12" s="31">
        <f t="shared" si="1"/>
        <v>540.20472989885855</v>
      </c>
      <c r="R12" s="31">
        <f t="shared" si="1"/>
        <v>0</v>
      </c>
      <c r="S12" s="31">
        <f t="shared" si="1"/>
        <v>123.47536683402474</v>
      </c>
      <c r="T12" s="31"/>
      <c r="U12" s="18"/>
      <c r="V12" s="2">
        <f>J13/T10</f>
        <v>0</v>
      </c>
      <c r="W12" s="5"/>
    </row>
    <row r="13" spans="1:27" x14ac:dyDescent="0.25">
      <c r="F13" s="13"/>
      <c r="I13" s="30"/>
      <c r="J13" s="30"/>
      <c r="L13" s="41">
        <f>NPV($Q$4/12,L17:L376)</f>
        <v>2438899.1401642915</v>
      </c>
      <c r="M13" s="41">
        <f>NPV($Q$4/12,M17:M376)</f>
        <v>77.172104271265468</v>
      </c>
      <c r="N13" s="41">
        <f>NPV($Q$4/12,N17:N376)</f>
        <v>174392.24462716863</v>
      </c>
      <c r="O13" s="41">
        <f>NPV($Q$4/12,O17:O376)</f>
        <v>370.42610050207418</v>
      </c>
      <c r="P13" s="41">
        <f>-NPV($Q$4/12,P17:P376)</f>
        <v>-9.9173553719008272</v>
      </c>
      <c r="Q13" s="41">
        <f>-NPV($Q$4/12,Q17:Q376)</f>
        <v>-540.20472989885855</v>
      </c>
      <c r="R13" s="41">
        <f>-NPV($Q$4/12,R17:R376)</f>
        <v>0</v>
      </c>
      <c r="S13" s="41">
        <f>-NPV($Q$4/12,S17:S376)</f>
        <v>-123.47536683402474</v>
      </c>
      <c r="T13" s="41">
        <f>-NPV($Q$4/12,T17:T376)</f>
        <v>-41610.729196477114</v>
      </c>
      <c r="U13" s="42"/>
      <c r="V13" s="43">
        <f>SUM(V17:V376)</f>
        <v>2571454.656347652</v>
      </c>
      <c r="W13" s="44"/>
      <c r="X13" s="45"/>
      <c r="Y13" s="43">
        <f>SUM(Y17:Y376)</f>
        <v>2665078.7970397258</v>
      </c>
      <c r="Z13" s="33"/>
      <c r="AA13" s="14"/>
    </row>
    <row r="14" spans="1:27" x14ac:dyDescent="0.25">
      <c r="D14" s="6"/>
      <c r="L14" s="40" t="s">
        <v>33</v>
      </c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34"/>
      <c r="Y14" s="34"/>
      <c r="Z14" s="7"/>
      <c r="AA14" s="7"/>
    </row>
    <row r="15" spans="1:27" x14ac:dyDescent="0.25">
      <c r="A15" t="s">
        <v>7</v>
      </c>
      <c r="B15" t="s">
        <v>11</v>
      </c>
      <c r="C15" t="s">
        <v>155</v>
      </c>
      <c r="D15" t="s">
        <v>13</v>
      </c>
      <c r="E15" t="s">
        <v>14</v>
      </c>
      <c r="F15" t="s">
        <v>10</v>
      </c>
      <c r="G15" t="s">
        <v>5</v>
      </c>
      <c r="H15" t="s">
        <v>12</v>
      </c>
      <c r="L15" s="10" t="s">
        <v>16</v>
      </c>
      <c r="M15" s="10" t="s">
        <v>17</v>
      </c>
      <c r="N15" s="10" t="s">
        <v>18</v>
      </c>
      <c r="O15" s="10" t="s">
        <v>156</v>
      </c>
      <c r="P15" s="10" t="s">
        <v>23</v>
      </c>
      <c r="Q15" s="10" t="s">
        <v>19</v>
      </c>
      <c r="R15" s="12" t="s">
        <v>25</v>
      </c>
      <c r="S15" s="10" t="s">
        <v>24</v>
      </c>
      <c r="T15" s="15" t="s">
        <v>22</v>
      </c>
      <c r="U15" s="10" t="s">
        <v>32</v>
      </c>
      <c r="V15" s="10" t="s">
        <v>31</v>
      </c>
      <c r="W15" s="10" t="s">
        <v>37</v>
      </c>
      <c r="X15" s="10" t="s">
        <v>158</v>
      </c>
      <c r="Y15" s="10" t="s">
        <v>159</v>
      </c>
      <c r="Z15" s="10"/>
      <c r="AA15" s="10"/>
    </row>
    <row r="16" spans="1:27" x14ac:dyDescent="0.25">
      <c r="A16">
        <v>0</v>
      </c>
      <c r="D16" s="4"/>
      <c r="E16" s="13"/>
      <c r="I16" s="11"/>
      <c r="J16" s="11"/>
      <c r="K16" s="11"/>
      <c r="U16" s="6">
        <f>-$Q$6*$B$2</f>
        <v>-2500000</v>
      </c>
      <c r="V16" s="6"/>
      <c r="W16" s="1"/>
      <c r="X16" s="6">
        <f>-$Q$6*$B$2</f>
        <v>-2500000</v>
      </c>
      <c r="Z16" s="6"/>
      <c r="AA16" s="6"/>
    </row>
    <row r="17" spans="1:27" x14ac:dyDescent="0.25">
      <c r="A17">
        <v>1</v>
      </c>
      <c r="B17" s="6">
        <f>B2</f>
        <v>200000000</v>
      </c>
      <c r="C17" s="6">
        <f>-PMT($B$3/12,$B$6,$B$2)</f>
        <v>1199101.0503055046</v>
      </c>
      <c r="D17" s="1">
        <f>C17-E17</f>
        <v>199101.05030550458</v>
      </c>
      <c r="E17" s="5">
        <f>$B17*$B$3/12</f>
        <v>1000000</v>
      </c>
      <c r="F17" s="1">
        <f>(1-(1-$K17)^(1/12))*B17</f>
        <v>853063.75551212893</v>
      </c>
      <c r="G17" s="1">
        <f t="shared" ref="G17:G80" si="2">(1-(1-$F$3)^(1/12))*B17*$F$4</f>
        <v>1667.4310439523942</v>
      </c>
      <c r="H17" s="6">
        <f>B17-D17-F17-G17</f>
        <v>198946167.76313841</v>
      </c>
      <c r="I17" s="29">
        <f>F17*$Q$6</f>
        <v>10663.296943901612</v>
      </c>
      <c r="J17" s="29">
        <f>$N$8*I17</f>
        <v>1599.4945415852419</v>
      </c>
      <c r="K17" s="7">
        <f>$F$2</f>
        <v>0.05</v>
      </c>
      <c r="L17" s="6">
        <f>B17*$B$4/12</f>
        <v>41666.666666666664</v>
      </c>
      <c r="M17" s="6">
        <f t="shared" ref="M17:M80" si="3">IF(L17&gt;0,$I$2/12,0)*$B$8</f>
        <v>0.83333333333333337</v>
      </c>
      <c r="N17" s="6">
        <f t="shared" ref="N17:N80" si="4">IF(L17&gt;0,SUM(D17:F17)*(13/360)*$Q$3,0)</f>
        <v>2223.1785396357691</v>
      </c>
      <c r="O17" s="6">
        <f t="shared" ref="O17:O80" si="5">IF(L17&gt;0,$I$4*$Q$3/12,0)*$B$8</f>
        <v>4</v>
      </c>
      <c r="P17" s="1">
        <f>N4*B8</f>
        <v>10</v>
      </c>
      <c r="Q17" s="1">
        <f t="shared" ref="Q17:Q80" si="6">IF(L17&gt;0,$N$2/12,0)*$B$8</f>
        <v>5.833333333333333</v>
      </c>
      <c r="R17" s="15">
        <f>$N$3/12</f>
        <v>0</v>
      </c>
      <c r="S17" s="15">
        <f t="shared" ref="S17:S80" si="7">IF(L17&gt;0,$I$4*$N$5/12,0)</f>
        <v>1.3333333333333333</v>
      </c>
      <c r="T17" s="15">
        <f t="shared" ref="T17:T80" si="8">IF(L17&gt;0,F17*$B$4*($N$6/30),0)/$B$8</f>
        <v>710.88646292677413</v>
      </c>
      <c r="U17" s="6">
        <f t="shared" ref="U17:U80" si="9">SUM(L17:O17)-SUM(P17:T17)</f>
        <v>43166.625410042325</v>
      </c>
      <c r="V17" s="6">
        <f t="shared" ref="V17:V80" si="10">U17/(1+$Q$4/12)^A17</f>
        <v>42809.876439711399</v>
      </c>
      <c r="W17" s="6">
        <f>$V$13-(SUM($V$17:V17))</f>
        <v>2528644.7799079404</v>
      </c>
      <c r="X17" s="37">
        <f>U17+J17</f>
        <v>44766.119951627566</v>
      </c>
      <c r="Y17" s="11">
        <f>X17/(1+$Q$4/12)^A17</f>
        <v>44396.152018143046</v>
      </c>
      <c r="Z17" s="1"/>
      <c r="AA17" s="1"/>
    </row>
    <row r="18" spans="1:27" x14ac:dyDescent="0.25">
      <c r="A18">
        <v>2</v>
      </c>
      <c r="B18" s="6">
        <f>H17</f>
        <v>198946167.76313841</v>
      </c>
      <c r="C18" s="6">
        <f t="shared" ref="C18:C81" si="11">-PMT($B$3/12,$B$6,$B$2)</f>
        <v>1199101.0503055046</v>
      </c>
      <c r="D18" s="1">
        <f t="shared" ref="D18:D81" si="12">C18-E18</f>
        <v>204370.21148981259</v>
      </c>
      <c r="E18" s="5">
        <f>$B18*$B$3/12</f>
        <v>994730.838815692</v>
      </c>
      <c r="F18" s="1">
        <f t="shared" ref="F18:F81" si="13">(1-(1-$K18)^(1/12))*B18</f>
        <v>848568.82508384448</v>
      </c>
      <c r="G18" s="1">
        <f t="shared" si="2"/>
        <v>1658.6450810180904</v>
      </c>
      <c r="H18" s="6">
        <f t="shared" ref="H18:H81" si="14">IF(B18-D18-F18&lt;0,0,B18-D18-F18)</f>
        <v>197893228.72656474</v>
      </c>
      <c r="I18" s="29">
        <f t="shared" ref="I18:I81" si="15">F18*$Q$6</f>
        <v>10607.110313548057</v>
      </c>
      <c r="J18" s="29">
        <f t="shared" ref="J18:J81" si="16">$N$8*I18</f>
        <v>1591.0665470322085</v>
      </c>
      <c r="K18" s="7">
        <f t="shared" ref="K18:K33" si="17">$F$2</f>
        <v>0.05</v>
      </c>
      <c r="L18" s="6">
        <f t="shared" ref="L18:L80" si="18">B18*$B$4/12</f>
        <v>41447.118283987169</v>
      </c>
      <c r="M18" s="6">
        <f t="shared" si="3"/>
        <v>0.83333333333333337</v>
      </c>
      <c r="N18" s="6">
        <f t="shared" si="4"/>
        <v>2218.3090316717944</v>
      </c>
      <c r="O18" s="6">
        <f t="shared" si="5"/>
        <v>4</v>
      </c>
      <c r="P18" s="1">
        <v>0</v>
      </c>
      <c r="Q18" s="1">
        <f t="shared" si="6"/>
        <v>5.833333333333333</v>
      </c>
      <c r="R18" s="15">
        <f t="shared" ref="R18:R81" si="19">$N$3/12</f>
        <v>0</v>
      </c>
      <c r="S18" s="15">
        <f t="shared" si="7"/>
        <v>1.3333333333333333</v>
      </c>
      <c r="T18" s="15">
        <f t="shared" si="8"/>
        <v>707.14068756987035</v>
      </c>
      <c r="U18" s="6">
        <f t="shared" si="9"/>
        <v>42955.95329475576</v>
      </c>
      <c r="V18" s="6">
        <f t="shared" si="10"/>
        <v>42248.871487226483</v>
      </c>
      <c r="W18" s="6">
        <f>$V$13-(SUM($V$17:V18))</f>
        <v>2486395.9084207141</v>
      </c>
      <c r="X18" s="1">
        <f t="shared" ref="X18:X81" si="20">U18+J18</f>
        <v>44547.019841787966</v>
      </c>
      <c r="Y18" s="11">
        <f t="shared" ref="Y18:Y81" si="21">X18/(1+$Q$4/12)^A18</f>
        <v>43813.748085632586</v>
      </c>
      <c r="Z18" s="1"/>
      <c r="AA18" s="1"/>
    </row>
    <row r="19" spans="1:27" x14ac:dyDescent="0.25">
      <c r="A19">
        <v>3</v>
      </c>
      <c r="B19" s="6">
        <f t="shared" ref="B19:B82" si="22">H18</f>
        <v>197893228.72656474</v>
      </c>
      <c r="C19" s="6">
        <f t="shared" si="11"/>
        <v>1199101.0503055046</v>
      </c>
      <c r="D19" s="1">
        <f t="shared" si="12"/>
        <v>209634.90667268098</v>
      </c>
      <c r="E19" s="5">
        <f t="shared" ref="E19:E81" si="23">$B19*$B$3/12</f>
        <v>989466.1436328236</v>
      </c>
      <c r="F19" s="1">
        <f t="shared" si="13"/>
        <v>844077.70443952025</v>
      </c>
      <c r="G19" s="1">
        <f t="shared" si="2"/>
        <v>1649.8665648332289</v>
      </c>
      <c r="H19" s="6">
        <f t="shared" si="14"/>
        <v>196839516.11545253</v>
      </c>
      <c r="I19" s="29">
        <f t="shared" si="15"/>
        <v>10550.971305494004</v>
      </c>
      <c r="J19" s="29">
        <f t="shared" si="16"/>
        <v>1582.6456958241006</v>
      </c>
      <c r="K19" s="7">
        <f t="shared" si="17"/>
        <v>0.05</v>
      </c>
      <c r="L19" s="6">
        <f t="shared" si="18"/>
        <v>41227.755984700991</v>
      </c>
      <c r="M19" s="6">
        <f t="shared" si="3"/>
        <v>0.83333333333333337</v>
      </c>
      <c r="N19" s="6">
        <f t="shared" si="4"/>
        <v>2213.4436509737761</v>
      </c>
      <c r="O19" s="6">
        <f t="shared" si="5"/>
        <v>4</v>
      </c>
      <c r="P19" s="1">
        <v>0</v>
      </c>
      <c r="Q19" s="1">
        <f t="shared" si="6"/>
        <v>5.833333333333333</v>
      </c>
      <c r="R19" s="15">
        <f t="shared" si="19"/>
        <v>0</v>
      </c>
      <c r="S19" s="15">
        <f t="shared" si="7"/>
        <v>1.3333333333333333</v>
      </c>
      <c r="T19" s="15">
        <f t="shared" si="8"/>
        <v>703.39808703293352</v>
      </c>
      <c r="U19" s="6">
        <f t="shared" si="9"/>
        <v>42735.468215308509</v>
      </c>
      <c r="V19" s="6">
        <f t="shared" si="10"/>
        <v>41684.643699005064</v>
      </c>
      <c r="W19" s="6">
        <f>$V$13-(SUM($V$17:V19))</f>
        <v>2444711.2647217088</v>
      </c>
      <c r="X19" s="1">
        <f t="shared" si="20"/>
        <v>44318.113911132612</v>
      </c>
      <c r="Y19" s="11">
        <f t="shared" si="21"/>
        <v>43228.373642475286</v>
      </c>
      <c r="Z19" s="1"/>
      <c r="AA19" s="1"/>
    </row>
    <row r="20" spans="1:27" x14ac:dyDescent="0.25">
      <c r="A20">
        <v>4</v>
      </c>
      <c r="B20" s="6">
        <f t="shared" si="22"/>
        <v>196839516.11545253</v>
      </c>
      <c r="C20" s="6">
        <f t="shared" si="11"/>
        <v>1199101.0503055046</v>
      </c>
      <c r="D20" s="1">
        <f t="shared" si="12"/>
        <v>214903.46972824191</v>
      </c>
      <c r="E20" s="5">
        <f>$B20*$B$3/12</f>
        <v>984197.58057726268</v>
      </c>
      <c r="F20" s="1">
        <f t="shared" si="13"/>
        <v>839583.28425319085</v>
      </c>
      <c r="G20" s="1">
        <f t="shared" si="2"/>
        <v>1641.0815992373657</v>
      </c>
      <c r="H20" s="6">
        <f t="shared" si="14"/>
        <v>195785029.36147112</v>
      </c>
      <c r="I20" s="29">
        <f t="shared" si="15"/>
        <v>10494.791053164887</v>
      </c>
      <c r="J20" s="29">
        <f t="shared" si="16"/>
        <v>1574.2186579747329</v>
      </c>
      <c r="K20" s="7">
        <f t="shared" si="17"/>
        <v>0.05</v>
      </c>
      <c r="L20" s="6">
        <f t="shared" si="18"/>
        <v>41008.232524052612</v>
      </c>
      <c r="M20" s="6">
        <f t="shared" si="3"/>
        <v>0.83333333333333337</v>
      </c>
      <c r="N20" s="6">
        <f t="shared" si="4"/>
        <v>2208.5746957719198</v>
      </c>
      <c r="O20" s="6">
        <f t="shared" si="5"/>
        <v>4</v>
      </c>
      <c r="P20" s="1">
        <v>0</v>
      </c>
      <c r="Q20" s="1">
        <f t="shared" si="6"/>
        <v>5.833333333333333</v>
      </c>
      <c r="R20" s="15">
        <f t="shared" si="19"/>
        <v>0</v>
      </c>
      <c r="S20" s="15">
        <f t="shared" si="7"/>
        <v>1.3333333333333333</v>
      </c>
      <c r="T20" s="15">
        <f t="shared" si="8"/>
        <v>699.65273687765898</v>
      </c>
      <c r="U20" s="6">
        <f t="shared" si="9"/>
        <v>42514.821149613541</v>
      </c>
      <c r="V20" s="6">
        <f t="shared" si="10"/>
        <v>41126.699637809106</v>
      </c>
      <c r="W20" s="6">
        <f>$V$13-(SUM($V$17:V20))</f>
        <v>2403584.5650839</v>
      </c>
      <c r="X20" s="1">
        <f t="shared" si="20"/>
        <v>44089.039807588277</v>
      </c>
      <c r="Y20" s="11">
        <f t="shared" si="21"/>
        <v>42649.519590007127</v>
      </c>
      <c r="Z20" s="1"/>
      <c r="AA20" s="1"/>
    </row>
    <row r="21" spans="1:27" x14ac:dyDescent="0.25">
      <c r="A21">
        <v>5</v>
      </c>
      <c r="B21" s="6">
        <f t="shared" si="22"/>
        <v>195785029.36147112</v>
      </c>
      <c r="C21" s="6">
        <f t="shared" si="11"/>
        <v>1199101.0503055046</v>
      </c>
      <c r="D21" s="1">
        <f t="shared" si="12"/>
        <v>220175.90349814913</v>
      </c>
      <c r="E21" s="5">
        <f t="shared" si="23"/>
        <v>978925.14680735546</v>
      </c>
      <c r="F21" s="1">
        <f t="shared" si="13"/>
        <v>835085.56210074492</v>
      </c>
      <c r="G21" s="1">
        <f t="shared" si="2"/>
        <v>1632.29017949224</v>
      </c>
      <c r="H21" s="6">
        <f t="shared" si="14"/>
        <v>194729767.89587224</v>
      </c>
      <c r="I21" s="29">
        <f t="shared" si="15"/>
        <v>10438.569526259313</v>
      </c>
      <c r="J21" s="29">
        <f t="shared" si="16"/>
        <v>1565.7854289388968</v>
      </c>
      <c r="K21" s="7">
        <f t="shared" si="17"/>
        <v>0.05</v>
      </c>
      <c r="L21" s="6">
        <f t="shared" si="18"/>
        <v>40788.547783639813</v>
      </c>
      <c r="M21" s="6">
        <f t="shared" si="3"/>
        <v>0.83333333333333337</v>
      </c>
      <c r="N21" s="6">
        <f t="shared" si="4"/>
        <v>2203.7021634401035</v>
      </c>
      <c r="O21" s="6">
        <f t="shared" si="5"/>
        <v>4</v>
      </c>
      <c r="P21" s="1">
        <v>0</v>
      </c>
      <c r="Q21" s="1">
        <f t="shared" si="6"/>
        <v>5.833333333333333</v>
      </c>
      <c r="R21" s="15">
        <f t="shared" si="19"/>
        <v>0</v>
      </c>
      <c r="S21" s="15">
        <f t="shared" si="7"/>
        <v>1.3333333333333333</v>
      </c>
      <c r="T21" s="15">
        <f t="shared" si="8"/>
        <v>695.90463508395408</v>
      </c>
      <c r="U21" s="6">
        <f t="shared" si="9"/>
        <v>42294.011978662631</v>
      </c>
      <c r="V21" s="6">
        <f t="shared" si="10"/>
        <v>40574.975158747387</v>
      </c>
      <c r="W21" s="6">
        <f>$V$13-(SUM($V$17:V21))</f>
        <v>2363009.5899251527</v>
      </c>
      <c r="X21" s="1">
        <f t="shared" si="20"/>
        <v>43859.797407601531</v>
      </c>
      <c r="Y21" s="11">
        <f t="shared" si="21"/>
        <v>42077.119360985191</v>
      </c>
      <c r="Z21" s="1"/>
      <c r="AA21" s="1"/>
    </row>
    <row r="22" spans="1:27" x14ac:dyDescent="0.25">
      <c r="A22">
        <v>6</v>
      </c>
      <c r="B22" s="6">
        <f t="shared" si="22"/>
        <v>194729767.89587224</v>
      </c>
      <c r="C22" s="6">
        <f t="shared" si="11"/>
        <v>1199101.0503055046</v>
      </c>
      <c r="D22" s="1">
        <f t="shared" si="12"/>
        <v>225452.21082614339</v>
      </c>
      <c r="E22" s="5">
        <f t="shared" si="23"/>
        <v>973648.8394793612</v>
      </c>
      <c r="F22" s="1">
        <f t="shared" si="13"/>
        <v>830584.53555628983</v>
      </c>
      <c r="G22" s="1">
        <f t="shared" si="2"/>
        <v>1623.4923008561084</v>
      </c>
      <c r="H22" s="6">
        <f t="shared" si="14"/>
        <v>193673731.14948982</v>
      </c>
      <c r="I22" s="29">
        <f t="shared" si="15"/>
        <v>10382.306694453624</v>
      </c>
      <c r="J22" s="29">
        <f t="shared" si="16"/>
        <v>1557.3460041680435</v>
      </c>
      <c r="K22" s="7">
        <f t="shared" si="17"/>
        <v>0.05</v>
      </c>
      <c r="L22" s="6">
        <f t="shared" si="18"/>
        <v>40568.701644973386</v>
      </c>
      <c r="M22" s="6">
        <f t="shared" si="3"/>
        <v>0.83333333333333337</v>
      </c>
      <c r="N22" s="6">
        <f t="shared" si="4"/>
        <v>2198.8260513502773</v>
      </c>
      <c r="O22" s="6">
        <f t="shared" si="5"/>
        <v>4</v>
      </c>
      <c r="P22" s="1">
        <v>0</v>
      </c>
      <c r="Q22" s="1">
        <f t="shared" si="6"/>
        <v>5.833333333333333</v>
      </c>
      <c r="R22" s="15">
        <f t="shared" si="19"/>
        <v>0</v>
      </c>
      <c r="S22" s="15">
        <f t="shared" si="7"/>
        <v>1.3333333333333333</v>
      </c>
      <c r="T22" s="15">
        <f t="shared" si="8"/>
        <v>692.1537796302415</v>
      </c>
      <c r="U22" s="6">
        <f t="shared" si="9"/>
        <v>42073.040583360089</v>
      </c>
      <c r="V22" s="6">
        <f t="shared" si="10"/>
        <v>40029.406739089056</v>
      </c>
      <c r="W22" s="6">
        <f>$V$13-(SUM($V$17:V22))</f>
        <v>2322980.1831860635</v>
      </c>
      <c r="X22" s="1">
        <f t="shared" si="20"/>
        <v>43630.386587528134</v>
      </c>
      <c r="Y22" s="11">
        <f t="shared" si="21"/>
        <v>41511.107033861503</v>
      </c>
      <c r="Z22" s="1"/>
      <c r="AA22" s="1"/>
    </row>
    <row r="23" spans="1:27" x14ac:dyDescent="0.25">
      <c r="A23">
        <v>7</v>
      </c>
      <c r="B23" s="6">
        <f t="shared" si="22"/>
        <v>193673731.14948982</v>
      </c>
      <c r="C23" s="6">
        <f t="shared" si="11"/>
        <v>1199101.0503055046</v>
      </c>
      <c r="D23" s="1">
        <f t="shared" si="12"/>
        <v>230732.39455805556</v>
      </c>
      <c r="E23" s="5">
        <f t="shared" si="23"/>
        <v>968368.65574744903</v>
      </c>
      <c r="F23" s="1">
        <f t="shared" si="13"/>
        <v>826080.20219215087</v>
      </c>
      <c r="G23" s="1">
        <f t="shared" si="2"/>
        <v>1614.687958583746</v>
      </c>
      <c r="H23" s="6">
        <f t="shared" si="14"/>
        <v>192616918.55273962</v>
      </c>
      <c r="I23" s="29">
        <f t="shared" si="15"/>
        <v>10326.002527401886</v>
      </c>
      <c r="J23" s="29">
        <f t="shared" si="16"/>
        <v>1548.900379110283</v>
      </c>
      <c r="K23" s="7">
        <f t="shared" si="17"/>
        <v>0.05</v>
      </c>
      <c r="L23" s="6">
        <f t="shared" si="18"/>
        <v>40348.693989477048</v>
      </c>
      <c r="M23" s="6">
        <f t="shared" si="3"/>
        <v>0.83333333333333337</v>
      </c>
      <c r="N23" s="6">
        <f t="shared" si="4"/>
        <v>2193.94635687246</v>
      </c>
      <c r="O23" s="6">
        <f t="shared" si="5"/>
        <v>4</v>
      </c>
      <c r="P23" s="1">
        <v>0</v>
      </c>
      <c r="Q23" s="1">
        <f t="shared" si="6"/>
        <v>5.833333333333333</v>
      </c>
      <c r="R23" s="15">
        <f t="shared" si="19"/>
        <v>0</v>
      </c>
      <c r="S23" s="15">
        <f t="shared" si="7"/>
        <v>1.3333333333333333</v>
      </c>
      <c r="T23" s="15">
        <f t="shared" si="8"/>
        <v>688.40016849345898</v>
      </c>
      <c r="U23" s="6">
        <f t="shared" si="9"/>
        <v>41851.906844522717</v>
      </c>
      <c r="V23" s="6">
        <f t="shared" si="10"/>
        <v>39489.931472428318</v>
      </c>
      <c r="W23" s="6">
        <f>$V$13-(SUM($V$17:V23))</f>
        <v>2283490.2517136354</v>
      </c>
      <c r="X23" s="1">
        <f t="shared" si="20"/>
        <v>43400.807223632997</v>
      </c>
      <c r="Y23" s="11">
        <f t="shared" si="21"/>
        <v>40951.417326726689</v>
      </c>
      <c r="Z23" s="1"/>
      <c r="AA23" s="1"/>
    </row>
    <row r="24" spans="1:27" x14ac:dyDescent="0.25">
      <c r="A24">
        <v>8</v>
      </c>
      <c r="B24" s="6">
        <f t="shared" si="22"/>
        <v>192616918.55273962</v>
      </c>
      <c r="C24" s="6">
        <f t="shared" si="11"/>
        <v>1199101.0503055046</v>
      </c>
      <c r="D24" s="1">
        <f t="shared" si="12"/>
        <v>236016.45754180651</v>
      </c>
      <c r="E24" s="5">
        <f t="shared" si="23"/>
        <v>963084.59276369808</v>
      </c>
      <c r="F24" s="1">
        <f t="shared" si="13"/>
        <v>821572.55957886961</v>
      </c>
      <c r="G24" s="1">
        <f t="shared" si="2"/>
        <v>1605.8771479264396</v>
      </c>
      <c r="H24" s="6">
        <f t="shared" si="14"/>
        <v>191559329.53561896</v>
      </c>
      <c r="I24" s="29">
        <f t="shared" si="15"/>
        <v>10269.656994735871</v>
      </c>
      <c r="J24" s="29">
        <f t="shared" si="16"/>
        <v>1540.4485492103806</v>
      </c>
      <c r="K24" s="7">
        <f t="shared" si="17"/>
        <v>0.05</v>
      </c>
      <c r="L24" s="6">
        <f t="shared" si="18"/>
        <v>40128.524698487417</v>
      </c>
      <c r="M24" s="6">
        <f t="shared" si="3"/>
        <v>0.83333333333333337</v>
      </c>
      <c r="N24" s="6">
        <f t="shared" si="4"/>
        <v>2189.0630773747384</v>
      </c>
      <c r="O24" s="6">
        <f t="shared" si="5"/>
        <v>4</v>
      </c>
      <c r="P24" s="1">
        <v>0</v>
      </c>
      <c r="Q24" s="1">
        <f t="shared" si="6"/>
        <v>5.833333333333333</v>
      </c>
      <c r="R24" s="15">
        <f t="shared" si="19"/>
        <v>0</v>
      </c>
      <c r="S24" s="15">
        <f t="shared" si="7"/>
        <v>1.3333333333333333</v>
      </c>
      <c r="T24" s="15">
        <f t="shared" si="8"/>
        <v>684.64379964905788</v>
      </c>
      <c r="U24" s="6">
        <f t="shared" si="9"/>
        <v>41630.610642879772</v>
      </c>
      <c r="V24" s="6">
        <f t="shared" si="10"/>
        <v>38956.487062902423</v>
      </c>
      <c r="W24" s="6">
        <f>$V$13-(SUM($V$17:V24))</f>
        <v>2244533.7646507327</v>
      </c>
      <c r="X24" s="1">
        <f t="shared" si="20"/>
        <v>43171.05919209015</v>
      </c>
      <c r="Y24" s="11">
        <f t="shared" si="21"/>
        <v>40397.985591309058</v>
      </c>
      <c r="Z24" s="1"/>
      <c r="AA24" s="1"/>
    </row>
    <row r="25" spans="1:27" x14ac:dyDescent="0.25">
      <c r="A25">
        <v>9</v>
      </c>
      <c r="B25" s="6">
        <f t="shared" si="22"/>
        <v>191559329.53561896</v>
      </c>
      <c r="C25" s="6">
        <f t="shared" si="11"/>
        <v>1199101.0503055046</v>
      </c>
      <c r="D25" s="1">
        <f t="shared" si="12"/>
        <v>241304.40262740979</v>
      </c>
      <c r="E25" s="5">
        <f t="shared" si="23"/>
        <v>957796.6476780948</v>
      </c>
      <c r="F25" s="1">
        <f t="shared" si="13"/>
        <v>817061.60528520297</v>
      </c>
      <c r="G25" s="1">
        <f t="shared" si="2"/>
        <v>1597.0598641319893</v>
      </c>
      <c r="H25" s="6">
        <f t="shared" si="14"/>
        <v>190500963.52770635</v>
      </c>
      <c r="I25" s="29">
        <f t="shared" si="15"/>
        <v>10213.270066065037</v>
      </c>
      <c r="J25" s="29">
        <f t="shared" si="16"/>
        <v>1531.9905099097555</v>
      </c>
      <c r="K25" s="7">
        <f t="shared" si="17"/>
        <v>0.05</v>
      </c>
      <c r="L25" s="6">
        <f t="shared" si="18"/>
        <v>39908.193653253948</v>
      </c>
      <c r="M25" s="6">
        <f t="shared" si="3"/>
        <v>0.83333333333333337</v>
      </c>
      <c r="N25" s="6">
        <f t="shared" si="4"/>
        <v>2184.1762102232665</v>
      </c>
      <c r="O25" s="6">
        <f t="shared" si="5"/>
        <v>4</v>
      </c>
      <c r="P25" s="1">
        <v>0</v>
      </c>
      <c r="Q25" s="1">
        <f t="shared" si="6"/>
        <v>5.833333333333333</v>
      </c>
      <c r="R25" s="15">
        <f t="shared" si="19"/>
        <v>0</v>
      </c>
      <c r="S25" s="15">
        <f t="shared" si="7"/>
        <v>1.3333333333333333</v>
      </c>
      <c r="T25" s="15">
        <f t="shared" si="8"/>
        <v>680.88467107100246</v>
      </c>
      <c r="U25" s="6">
        <f t="shared" si="9"/>
        <v>41409.151859072881</v>
      </c>
      <c r="V25" s="6">
        <f t="shared" si="10"/>
        <v>38429.011819462758</v>
      </c>
      <c r="W25" s="6">
        <f>$V$13-(SUM($V$17:V25))</f>
        <v>2206104.75283127</v>
      </c>
      <c r="X25" s="1">
        <f t="shared" si="20"/>
        <v>42941.142368982633</v>
      </c>
      <c r="Y25" s="11">
        <f t="shared" si="21"/>
        <v>39850.747807028696</v>
      </c>
      <c r="Z25" s="1"/>
      <c r="AA25" s="1"/>
    </row>
    <row r="26" spans="1:27" x14ac:dyDescent="0.25">
      <c r="A26">
        <v>10</v>
      </c>
      <c r="B26" s="6">
        <f t="shared" si="22"/>
        <v>190500963.52770635</v>
      </c>
      <c r="C26" s="6">
        <f t="shared" si="11"/>
        <v>1199101.0503055046</v>
      </c>
      <c r="D26" s="1">
        <f t="shared" si="12"/>
        <v>246596.23266697279</v>
      </c>
      <c r="E26" s="5">
        <f t="shared" si="23"/>
        <v>952504.81763853179</v>
      </c>
      <c r="F26" s="1">
        <f t="shared" si="13"/>
        <v>812547.33687812148</v>
      </c>
      <c r="G26" s="1">
        <f t="shared" si="2"/>
        <v>1588.2361024447021</v>
      </c>
      <c r="H26" s="6">
        <f t="shared" si="14"/>
        <v>189441819.95816126</v>
      </c>
      <c r="I26" s="29">
        <f t="shared" si="15"/>
        <v>10156.84171097652</v>
      </c>
      <c r="J26" s="29">
        <f t="shared" si="16"/>
        <v>1523.5262566464778</v>
      </c>
      <c r="K26" s="7">
        <f t="shared" si="17"/>
        <v>0.05</v>
      </c>
      <c r="L26" s="6">
        <f t="shared" si="18"/>
        <v>39687.700734938822</v>
      </c>
      <c r="M26" s="6">
        <f t="shared" si="3"/>
        <v>0.83333333333333337</v>
      </c>
      <c r="N26" s="6">
        <f t="shared" si="4"/>
        <v>2179.2857527822616</v>
      </c>
      <c r="O26" s="6">
        <f t="shared" si="5"/>
        <v>4</v>
      </c>
      <c r="P26" s="1">
        <v>0</v>
      </c>
      <c r="Q26" s="1">
        <f t="shared" si="6"/>
        <v>5.833333333333333</v>
      </c>
      <c r="R26" s="15">
        <f t="shared" si="19"/>
        <v>0</v>
      </c>
      <c r="S26" s="15">
        <f t="shared" si="7"/>
        <v>1.3333333333333333</v>
      </c>
      <c r="T26" s="15">
        <f t="shared" si="8"/>
        <v>677.12278073176788</v>
      </c>
      <c r="U26" s="6">
        <f t="shared" si="9"/>
        <v>41187.530373655987</v>
      </c>
      <c r="V26" s="6">
        <f t="shared" si="10"/>
        <v>37907.444650198311</v>
      </c>
      <c r="W26" s="6">
        <f>$V$13-(SUM($V$17:V26))</f>
        <v>2168197.3081810717</v>
      </c>
      <c r="X26" s="1">
        <f t="shared" si="20"/>
        <v>42711.056630302468</v>
      </c>
      <c r="Y26" s="11">
        <f t="shared" si="21"/>
        <v>39309.640575105957</v>
      </c>
      <c r="Z26" s="1"/>
      <c r="AA26" s="1"/>
    </row>
    <row r="27" spans="1:27" x14ac:dyDescent="0.25">
      <c r="A27">
        <v>11</v>
      </c>
      <c r="B27" s="6">
        <f t="shared" si="22"/>
        <v>189441819.95816126</v>
      </c>
      <c r="C27" s="6">
        <f t="shared" si="11"/>
        <v>1199101.0503055046</v>
      </c>
      <c r="D27" s="1">
        <f t="shared" si="12"/>
        <v>251891.95051469828</v>
      </c>
      <c r="E27" s="5">
        <f t="shared" si="23"/>
        <v>947209.0997908063</v>
      </c>
      <c r="F27" s="1">
        <f t="shared" si="13"/>
        <v>808029.75192280824</v>
      </c>
      <c r="G27" s="1">
        <f t="shared" si="2"/>
        <v>1579.4058581053919</v>
      </c>
      <c r="H27" s="6">
        <f t="shared" si="14"/>
        <v>188381898.25572374</v>
      </c>
      <c r="I27" s="29">
        <f t="shared" si="15"/>
        <v>10100.371899035104</v>
      </c>
      <c r="J27" s="29">
        <f t="shared" si="16"/>
        <v>1515.0557848552655</v>
      </c>
      <c r="K27" s="7">
        <f t="shared" si="17"/>
        <v>0.05</v>
      </c>
      <c r="L27" s="6">
        <f t="shared" si="18"/>
        <v>39467.045824616929</v>
      </c>
      <c r="M27" s="6">
        <f t="shared" si="3"/>
        <v>0.83333333333333337</v>
      </c>
      <c r="N27" s="6">
        <f t="shared" si="4"/>
        <v>2174.3917024140055</v>
      </c>
      <c r="O27" s="6">
        <f t="shared" si="5"/>
        <v>4</v>
      </c>
      <c r="P27" s="1">
        <v>0</v>
      </c>
      <c r="Q27" s="1">
        <f t="shared" si="6"/>
        <v>5.833333333333333</v>
      </c>
      <c r="R27" s="15">
        <f t="shared" si="19"/>
        <v>0</v>
      </c>
      <c r="S27" s="15">
        <f t="shared" si="7"/>
        <v>1.3333333333333333</v>
      </c>
      <c r="T27" s="15">
        <f t="shared" si="8"/>
        <v>673.35812660234023</v>
      </c>
      <c r="U27" s="6">
        <f t="shared" si="9"/>
        <v>40965.746067095264</v>
      </c>
      <c r="V27" s="6">
        <f t="shared" si="10"/>
        <v>37391.725056711228</v>
      </c>
      <c r="W27" s="6">
        <f>$V$13-(SUM($V$17:V27))</f>
        <v>2130805.5831243605</v>
      </c>
      <c r="X27" s="1">
        <f t="shared" si="20"/>
        <v>42480.801851950528</v>
      </c>
      <c r="Y27" s="11">
        <f t="shared" si="21"/>
        <v>38774.601112724064</v>
      </c>
      <c r="Z27" s="1"/>
      <c r="AA27" s="1"/>
    </row>
    <row r="28" spans="1:27" x14ac:dyDescent="0.25">
      <c r="A28">
        <v>12</v>
      </c>
      <c r="B28" s="6">
        <f t="shared" si="22"/>
        <v>188381898.25572374</v>
      </c>
      <c r="C28" s="6">
        <f t="shared" si="11"/>
        <v>1199101.0503055046</v>
      </c>
      <c r="D28" s="1">
        <f t="shared" si="12"/>
        <v>257191.55902688589</v>
      </c>
      <c r="E28" s="5">
        <f t="shared" si="23"/>
        <v>941909.49127861869</v>
      </c>
      <c r="F28" s="1">
        <f t="shared" si="13"/>
        <v>803508.84798265737</v>
      </c>
      <c r="G28" s="1">
        <f t="shared" si="2"/>
        <v>1570.5691263513759</v>
      </c>
      <c r="H28" s="6">
        <f t="shared" si="14"/>
        <v>187321197.8487142</v>
      </c>
      <c r="I28" s="29">
        <f t="shared" si="15"/>
        <v>10043.860599783218</v>
      </c>
      <c r="J28" s="29">
        <f t="shared" si="16"/>
        <v>1506.5790899674828</v>
      </c>
      <c r="K28" s="7">
        <f t="shared" si="17"/>
        <v>0.05</v>
      </c>
      <c r="L28" s="6">
        <f t="shared" si="18"/>
        <v>39246.228803275779</v>
      </c>
      <c r="M28" s="6">
        <f t="shared" si="3"/>
        <v>0.83333333333333337</v>
      </c>
      <c r="N28" s="6">
        <f t="shared" si="4"/>
        <v>2169.4940564788417</v>
      </c>
      <c r="O28" s="6">
        <f t="shared" si="5"/>
        <v>4</v>
      </c>
      <c r="P28" s="1">
        <v>0</v>
      </c>
      <c r="Q28" s="1">
        <f t="shared" si="6"/>
        <v>5.833333333333333</v>
      </c>
      <c r="R28" s="15">
        <f t="shared" si="19"/>
        <v>0</v>
      </c>
      <c r="S28" s="15">
        <f t="shared" si="7"/>
        <v>1.3333333333333333</v>
      </c>
      <c r="T28" s="15">
        <f t="shared" si="8"/>
        <v>669.59070665221452</v>
      </c>
      <c r="U28" s="6">
        <f t="shared" si="9"/>
        <v>40743.798819769072</v>
      </c>
      <c r="V28" s="6">
        <f t="shared" si="10"/>
        <v>36881.793128543897</v>
      </c>
      <c r="W28" s="6">
        <f>$V$13-(SUM($V$17:V28))</f>
        <v>2093923.7899958165</v>
      </c>
      <c r="X28" s="1">
        <f t="shared" si="20"/>
        <v>42250.377909736555</v>
      </c>
      <c r="Y28" s="11">
        <f t="shared" si="21"/>
        <v>38245.567247245126</v>
      </c>
      <c r="Z28" s="1"/>
      <c r="AA28" s="1"/>
    </row>
    <row r="29" spans="1:27" x14ac:dyDescent="0.25">
      <c r="A29">
        <v>13</v>
      </c>
      <c r="B29" s="6">
        <f t="shared" si="22"/>
        <v>187321197.8487142</v>
      </c>
      <c r="C29" s="6">
        <f t="shared" si="11"/>
        <v>1199101.0503055046</v>
      </c>
      <c r="D29" s="1">
        <f t="shared" si="12"/>
        <v>262495.06106193352</v>
      </c>
      <c r="E29" s="5">
        <f t="shared" si="23"/>
        <v>936605.98924357106</v>
      </c>
      <c r="F29" s="1">
        <f t="shared" si="13"/>
        <v>798984.62261927337</v>
      </c>
      <c r="G29" s="1">
        <f t="shared" si="2"/>
        <v>1561.7259024164725</v>
      </c>
      <c r="H29" s="6">
        <f t="shared" si="14"/>
        <v>186259718.16503301</v>
      </c>
      <c r="I29" s="29">
        <f t="shared" si="15"/>
        <v>9987.3077827409179</v>
      </c>
      <c r="J29" s="29">
        <f t="shared" si="16"/>
        <v>1498.0961674111377</v>
      </c>
      <c r="K29" s="7">
        <f t="shared" si="17"/>
        <v>0.05</v>
      </c>
      <c r="L29" s="6">
        <f t="shared" si="18"/>
        <v>39025.249551815461</v>
      </c>
      <c r="M29" s="6">
        <f t="shared" si="3"/>
        <v>0.83333333333333337</v>
      </c>
      <c r="N29" s="6">
        <f t="shared" si="4"/>
        <v>2164.5928123351759</v>
      </c>
      <c r="O29" s="6">
        <f t="shared" si="5"/>
        <v>4</v>
      </c>
      <c r="P29" s="1">
        <v>0</v>
      </c>
      <c r="Q29" s="1">
        <f t="shared" si="6"/>
        <v>5.833333333333333</v>
      </c>
      <c r="R29" s="15">
        <f t="shared" si="19"/>
        <v>0</v>
      </c>
      <c r="S29" s="15">
        <f t="shared" si="7"/>
        <v>1.3333333333333333</v>
      </c>
      <c r="T29" s="15">
        <f t="shared" si="8"/>
        <v>665.82051884939449</v>
      </c>
      <c r="U29" s="6">
        <f t="shared" si="9"/>
        <v>40521.688511967914</v>
      </c>
      <c r="V29" s="6">
        <f t="shared" si="10"/>
        <v>36377.589537657201</v>
      </c>
      <c r="W29" s="6">
        <f>$V$13-(SUM($V$17:V29))</f>
        <v>2057546.2004581592</v>
      </c>
      <c r="X29" s="1">
        <f t="shared" si="20"/>
        <v>42019.784679379052</v>
      </c>
      <c r="Y29" s="11">
        <f t="shared" si="21"/>
        <v>37722.477410479289</v>
      </c>
      <c r="Z29" s="1"/>
      <c r="AA29" s="1"/>
    </row>
    <row r="30" spans="1:27" x14ac:dyDescent="0.25">
      <c r="A30">
        <v>14</v>
      </c>
      <c r="B30" s="6">
        <f t="shared" si="22"/>
        <v>186259718.16503301</v>
      </c>
      <c r="C30" s="6">
        <f t="shared" si="11"/>
        <v>1199101.0503055046</v>
      </c>
      <c r="D30" s="1">
        <f t="shared" si="12"/>
        <v>267802.45948033954</v>
      </c>
      <c r="E30" s="5">
        <f t="shared" si="23"/>
        <v>931298.59082516504</v>
      </c>
      <c r="F30" s="1">
        <f t="shared" si="13"/>
        <v>794457.07339246885</v>
      </c>
      <c r="G30" s="1">
        <f t="shared" si="2"/>
        <v>1552.8761815309988</v>
      </c>
      <c r="H30" s="6">
        <f t="shared" si="14"/>
        <v>185197458.63216019</v>
      </c>
      <c r="I30" s="29">
        <f t="shared" si="15"/>
        <v>9930.713417405861</v>
      </c>
      <c r="J30" s="29">
        <f t="shared" si="16"/>
        <v>1489.6070126108791</v>
      </c>
      <c r="K30" s="7">
        <f t="shared" si="17"/>
        <v>0.05</v>
      </c>
      <c r="L30" s="6">
        <f t="shared" si="18"/>
        <v>38804.107951048543</v>
      </c>
      <c r="M30" s="6">
        <f t="shared" si="3"/>
        <v>0.83333333333333337</v>
      </c>
      <c r="N30" s="6">
        <f t="shared" si="4"/>
        <v>2159.687967339471</v>
      </c>
      <c r="O30" s="6">
        <f t="shared" si="5"/>
        <v>4</v>
      </c>
      <c r="P30" s="1">
        <v>0</v>
      </c>
      <c r="Q30" s="1">
        <f t="shared" si="6"/>
        <v>5.833333333333333</v>
      </c>
      <c r="R30" s="15">
        <f t="shared" si="19"/>
        <v>0</v>
      </c>
      <c r="S30" s="15">
        <f t="shared" si="7"/>
        <v>1.3333333333333333</v>
      </c>
      <c r="T30" s="15">
        <f t="shared" si="8"/>
        <v>662.04756116039061</v>
      </c>
      <c r="U30" s="6">
        <f t="shared" si="9"/>
        <v>40299.415023894297</v>
      </c>
      <c r="V30" s="6">
        <f t="shared" si="10"/>
        <v>35879.055532959181</v>
      </c>
      <c r="W30" s="6">
        <f>$V$13-(SUM($V$17:V30))</f>
        <v>2021667.1449252001</v>
      </c>
      <c r="X30" s="1">
        <f t="shared" si="20"/>
        <v>41789.022036505179</v>
      </c>
      <c r="Y30" s="11">
        <f t="shared" si="21"/>
        <v>37205.270633006228</v>
      </c>
      <c r="Z30" s="1"/>
      <c r="AA30" s="1"/>
    </row>
    <row r="31" spans="1:27" x14ac:dyDescent="0.25">
      <c r="A31">
        <v>15</v>
      </c>
      <c r="B31" s="6">
        <f t="shared" si="22"/>
        <v>185197458.63216019</v>
      </c>
      <c r="C31" s="6">
        <f t="shared" si="11"/>
        <v>1199101.0503055046</v>
      </c>
      <c r="D31" s="1">
        <f t="shared" si="12"/>
        <v>273113.75714470376</v>
      </c>
      <c r="E31" s="5">
        <f t="shared" si="23"/>
        <v>925987.29316080082</v>
      </c>
      <c r="F31" s="1">
        <f t="shared" si="13"/>
        <v>789926.19786026364</v>
      </c>
      <c r="G31" s="1">
        <f t="shared" si="2"/>
        <v>1544.0199589217661</v>
      </c>
      <c r="H31" s="6">
        <f t="shared" si="14"/>
        <v>184134418.67715523</v>
      </c>
      <c r="I31" s="29">
        <f t="shared" si="15"/>
        <v>9874.0774732532955</v>
      </c>
      <c r="J31" s="29">
        <f t="shared" si="16"/>
        <v>1481.1116209879942</v>
      </c>
      <c r="K31" s="7">
        <f t="shared" si="17"/>
        <v>0.05</v>
      </c>
      <c r="L31" s="6">
        <f t="shared" si="18"/>
        <v>38582.803881700042</v>
      </c>
      <c r="M31" s="6">
        <f t="shared" si="3"/>
        <v>0.83333333333333337</v>
      </c>
      <c r="N31" s="6">
        <f t="shared" si="4"/>
        <v>2154.7795188462483</v>
      </c>
      <c r="O31" s="6">
        <f t="shared" si="5"/>
        <v>4</v>
      </c>
      <c r="P31" s="1">
        <v>0</v>
      </c>
      <c r="Q31" s="1">
        <f t="shared" si="6"/>
        <v>5.833333333333333</v>
      </c>
      <c r="R31" s="15">
        <f t="shared" si="19"/>
        <v>0</v>
      </c>
      <c r="S31" s="15">
        <f t="shared" si="7"/>
        <v>1.3333333333333333</v>
      </c>
      <c r="T31" s="15">
        <f t="shared" si="8"/>
        <v>658.27183155021964</v>
      </c>
      <c r="U31" s="6">
        <f t="shared" si="9"/>
        <v>40076.97823566274</v>
      </c>
      <c r="V31" s="6">
        <f t="shared" si="10"/>
        <v>35386.132934884205</v>
      </c>
      <c r="W31" s="6">
        <f>$V$13-(SUM($V$17:V31))</f>
        <v>1986281.011990316</v>
      </c>
      <c r="X31" s="1">
        <f t="shared" si="20"/>
        <v>41558.089856650731</v>
      </c>
      <c r="Y31" s="11">
        <f t="shared" si="21"/>
        <v>36693.886538548984</v>
      </c>
      <c r="Z31" s="1"/>
      <c r="AA31" s="1"/>
    </row>
    <row r="32" spans="1:27" x14ac:dyDescent="0.25">
      <c r="A32">
        <v>16</v>
      </c>
      <c r="B32" s="6">
        <f t="shared" si="22"/>
        <v>184134418.67715523</v>
      </c>
      <c r="C32" s="6">
        <f t="shared" si="11"/>
        <v>1199101.0503055046</v>
      </c>
      <c r="D32" s="1">
        <f t="shared" si="12"/>
        <v>278428.95691972855</v>
      </c>
      <c r="E32" s="5">
        <f t="shared" si="23"/>
        <v>920672.09338577604</v>
      </c>
      <c r="F32" s="1">
        <f t="shared" si="13"/>
        <v>785391.9935788837</v>
      </c>
      <c r="G32" s="1">
        <f t="shared" si="2"/>
        <v>1535.1572298120809</v>
      </c>
      <c r="H32" s="6">
        <f t="shared" si="14"/>
        <v>183070597.72665662</v>
      </c>
      <c r="I32" s="29">
        <f t="shared" si="15"/>
        <v>9817.3999197360463</v>
      </c>
      <c r="J32" s="29">
        <f t="shared" si="16"/>
        <v>1472.6099879604069</v>
      </c>
      <c r="K32" s="7">
        <f t="shared" si="17"/>
        <v>0.05</v>
      </c>
      <c r="L32" s="6">
        <f t="shared" si="18"/>
        <v>38361.33722440734</v>
      </c>
      <c r="M32" s="6">
        <f t="shared" si="3"/>
        <v>0.83333333333333337</v>
      </c>
      <c r="N32" s="6">
        <f t="shared" si="4"/>
        <v>2149.8674642080869</v>
      </c>
      <c r="O32" s="6">
        <f t="shared" si="5"/>
        <v>4</v>
      </c>
      <c r="P32" s="1">
        <v>0</v>
      </c>
      <c r="Q32" s="1">
        <f t="shared" si="6"/>
        <v>5.833333333333333</v>
      </c>
      <c r="R32" s="15">
        <f t="shared" si="19"/>
        <v>0</v>
      </c>
      <c r="S32" s="15">
        <f t="shared" si="7"/>
        <v>1.3333333333333333</v>
      </c>
      <c r="T32" s="15">
        <f t="shared" si="8"/>
        <v>654.49332798240312</v>
      </c>
      <c r="U32" s="6">
        <f t="shared" si="9"/>
        <v>39854.378027299696</v>
      </c>
      <c r="V32" s="6">
        <f t="shared" si="10"/>
        <v>34898.764130021569</v>
      </c>
      <c r="W32" s="6">
        <f>$V$13-(SUM($V$17:V32))</f>
        <v>1951382.2478602943</v>
      </c>
      <c r="X32" s="1">
        <f t="shared" si="20"/>
        <v>41326.988015260104</v>
      </c>
      <c r="Y32" s="11">
        <f t="shared" si="21"/>
        <v>36188.265338399258</v>
      </c>
      <c r="Z32" s="1"/>
      <c r="AA32" s="1"/>
    </row>
    <row r="33" spans="1:27" x14ac:dyDescent="0.25">
      <c r="A33">
        <v>17</v>
      </c>
      <c r="B33" s="6">
        <f t="shared" si="22"/>
        <v>183070597.72665662</v>
      </c>
      <c r="C33" s="6">
        <f t="shared" si="11"/>
        <v>1199101.0503055046</v>
      </c>
      <c r="D33" s="1">
        <f t="shared" si="12"/>
        <v>283748.06167222152</v>
      </c>
      <c r="E33" s="5">
        <f t="shared" si="23"/>
        <v>915352.98863328306</v>
      </c>
      <c r="F33" s="1">
        <f>(1-(1-$K33)^(1/12))*B33</f>
        <v>780854.45810275956</v>
      </c>
      <c r="G33" s="1">
        <f t="shared" si="2"/>
        <v>1526.2879894217394</v>
      </c>
      <c r="H33" s="6">
        <f t="shared" si="14"/>
        <v>182005995.20688164</v>
      </c>
      <c r="I33" s="29">
        <f t="shared" si="15"/>
        <v>9760.6807262844941</v>
      </c>
      <c r="J33" s="29">
        <f t="shared" si="16"/>
        <v>1464.102108942674</v>
      </c>
      <c r="K33" s="7">
        <f t="shared" si="17"/>
        <v>0.05</v>
      </c>
      <c r="L33" s="6">
        <f t="shared" si="18"/>
        <v>38139.707859720125</v>
      </c>
      <c r="M33" s="6">
        <f t="shared" si="3"/>
        <v>0.83333333333333337</v>
      </c>
      <c r="N33" s="6">
        <f t="shared" si="4"/>
        <v>2144.9518007756192</v>
      </c>
      <c r="O33" s="6">
        <f t="shared" si="5"/>
        <v>4</v>
      </c>
      <c r="P33" s="1">
        <v>0</v>
      </c>
      <c r="Q33" s="1">
        <f t="shared" si="6"/>
        <v>5.833333333333333</v>
      </c>
      <c r="R33" s="15">
        <f t="shared" si="19"/>
        <v>0</v>
      </c>
      <c r="S33" s="15">
        <f t="shared" si="7"/>
        <v>1.3333333333333333</v>
      </c>
      <c r="T33" s="15">
        <f t="shared" si="8"/>
        <v>650.71204841896633</v>
      </c>
      <c r="U33" s="6">
        <f t="shared" si="9"/>
        <v>39631.614278743451</v>
      </c>
      <c r="V33" s="6">
        <f t="shared" si="10"/>
        <v>34416.892065793487</v>
      </c>
      <c r="W33" s="6">
        <f>$V$13-(SUM($V$17:V33))</f>
        <v>1916965.355794501</v>
      </c>
      <c r="X33" s="1">
        <f t="shared" si="20"/>
        <v>41095.716387686123</v>
      </c>
      <c r="Y33" s="11">
        <f t="shared" si="21"/>
        <v>35688.347825893761</v>
      </c>
      <c r="Z33" s="1"/>
      <c r="AA33" s="1"/>
    </row>
    <row r="34" spans="1:27" x14ac:dyDescent="0.25">
      <c r="A34">
        <v>18</v>
      </c>
      <c r="B34" s="6">
        <f t="shared" si="22"/>
        <v>182005995.20688164</v>
      </c>
      <c r="C34" s="6">
        <f t="shared" si="11"/>
        <v>1199101.0503055046</v>
      </c>
      <c r="D34" s="1">
        <f t="shared" si="12"/>
        <v>289071.0742710965</v>
      </c>
      <c r="E34" s="5">
        <f t="shared" si="23"/>
        <v>910029.97603440809</v>
      </c>
      <c r="F34" s="1">
        <f t="shared" si="13"/>
        <v>776313.58898452506</v>
      </c>
      <c r="G34" s="1">
        <f t="shared" si="2"/>
        <v>1517.4122329670256</v>
      </c>
      <c r="H34" s="6">
        <f t="shared" si="14"/>
        <v>180940610.54362604</v>
      </c>
      <c r="I34" s="29">
        <f t="shared" si="15"/>
        <v>9703.919862306564</v>
      </c>
      <c r="J34" s="29">
        <f t="shared" si="16"/>
        <v>1455.5879793459846</v>
      </c>
      <c r="K34" s="7">
        <v>0.05</v>
      </c>
      <c r="L34" s="6">
        <f t="shared" si="18"/>
        <v>37917.915668100344</v>
      </c>
      <c r="M34" s="6">
        <f t="shared" si="3"/>
        <v>0.83333333333333337</v>
      </c>
      <c r="N34" s="6">
        <f t="shared" si="4"/>
        <v>2140.0325258975317</v>
      </c>
      <c r="O34" s="6">
        <f t="shared" si="5"/>
        <v>4</v>
      </c>
      <c r="P34" s="1">
        <v>0</v>
      </c>
      <c r="Q34" s="1">
        <f t="shared" si="6"/>
        <v>5.833333333333333</v>
      </c>
      <c r="R34" s="15">
        <f t="shared" si="19"/>
        <v>0</v>
      </c>
      <c r="S34" s="15">
        <f t="shared" si="7"/>
        <v>1.3333333333333333</v>
      </c>
      <c r="T34" s="15">
        <f t="shared" si="8"/>
        <v>646.92799082043757</v>
      </c>
      <c r="U34" s="6">
        <f t="shared" si="9"/>
        <v>39408.68686984411</v>
      </c>
      <c r="V34" s="6">
        <f t="shared" si="10"/>
        <v>33940.460245181937</v>
      </c>
      <c r="W34" s="6">
        <f>$V$13-(SUM($V$17:V34))</f>
        <v>1883024.895549319</v>
      </c>
      <c r="X34" s="1">
        <f t="shared" si="20"/>
        <v>40864.274849190093</v>
      </c>
      <c r="Y34" s="11">
        <f t="shared" si="21"/>
        <v>35194.075370941449</v>
      </c>
      <c r="Z34" s="1"/>
      <c r="AA34" s="1"/>
    </row>
    <row r="35" spans="1:27" x14ac:dyDescent="0.25">
      <c r="A35">
        <v>19</v>
      </c>
      <c r="B35" s="6">
        <f t="shared" si="22"/>
        <v>180940610.54362604</v>
      </c>
      <c r="C35" s="6">
        <f t="shared" si="11"/>
        <v>1199101.0503055046</v>
      </c>
      <c r="D35" s="1">
        <f t="shared" si="12"/>
        <v>294397.99758737453</v>
      </c>
      <c r="E35" s="5">
        <f t="shared" si="23"/>
        <v>904703.05271813006</v>
      </c>
      <c r="F35" s="1">
        <f t="shared" si="13"/>
        <v>771769.38377501571</v>
      </c>
      <c r="G35" s="1">
        <f t="shared" si="2"/>
        <v>1508.5299556607099</v>
      </c>
      <c r="H35" s="6">
        <f t="shared" si="14"/>
        <v>179874443.16226363</v>
      </c>
      <c r="I35" s="29">
        <f t="shared" si="15"/>
        <v>9647.1172971876967</v>
      </c>
      <c r="J35" s="29">
        <f t="shared" si="16"/>
        <v>1447.0675945781545</v>
      </c>
      <c r="K35" s="7">
        <v>0.05</v>
      </c>
      <c r="L35" s="6">
        <f t="shared" si="18"/>
        <v>37695.960529922093</v>
      </c>
      <c r="M35" s="6">
        <f t="shared" si="3"/>
        <v>0.83333333333333337</v>
      </c>
      <c r="N35" s="6">
        <f t="shared" si="4"/>
        <v>2135.1096369205629</v>
      </c>
      <c r="O35" s="6">
        <f t="shared" si="5"/>
        <v>4</v>
      </c>
      <c r="P35" s="1">
        <v>0</v>
      </c>
      <c r="Q35" s="1">
        <f t="shared" si="6"/>
        <v>5.833333333333333</v>
      </c>
      <c r="R35" s="15">
        <f t="shared" si="19"/>
        <v>0</v>
      </c>
      <c r="S35" s="15">
        <f t="shared" si="7"/>
        <v>1.3333333333333333</v>
      </c>
      <c r="T35" s="15">
        <f t="shared" si="8"/>
        <v>643.14115314584637</v>
      </c>
      <c r="U35" s="6">
        <f t="shared" si="9"/>
        <v>39185.595680363476</v>
      </c>
      <c r="V35" s="6">
        <f t="shared" si="10"/>
        <v>33469.412721503846</v>
      </c>
      <c r="W35" s="6">
        <f>$V$13-(SUM($V$17:V35))</f>
        <v>1849555.4828278152</v>
      </c>
      <c r="X35" s="1">
        <f t="shared" si="20"/>
        <v>40632.663274941631</v>
      </c>
      <c r="Y35" s="11">
        <f t="shared" si="21"/>
        <v>34705.389914600855</v>
      </c>
      <c r="Z35" s="1"/>
      <c r="AA35" s="1"/>
    </row>
    <row r="36" spans="1:27" x14ac:dyDescent="0.25">
      <c r="A36">
        <v>20</v>
      </c>
      <c r="B36" s="6">
        <f t="shared" si="22"/>
        <v>179874443.16226363</v>
      </c>
      <c r="C36" s="6">
        <f t="shared" si="11"/>
        <v>1199101.0503055046</v>
      </c>
      <c r="D36" s="1">
        <f t="shared" si="12"/>
        <v>299728.83449418645</v>
      </c>
      <c r="E36" s="5">
        <f t="shared" si="23"/>
        <v>899372.21581131814</v>
      </c>
      <c r="F36" s="1">
        <f t="shared" si="13"/>
        <v>767221.84002326801</v>
      </c>
      <c r="G36" s="1">
        <f t="shared" si="2"/>
        <v>1499.6411527120445</v>
      </c>
      <c r="H36" s="6">
        <f t="shared" si="14"/>
        <v>178807492.48774618</v>
      </c>
      <c r="I36" s="29">
        <f t="shared" si="15"/>
        <v>9590.2730002908502</v>
      </c>
      <c r="J36" s="29">
        <f t="shared" si="16"/>
        <v>1438.5409500436274</v>
      </c>
      <c r="K36" s="7">
        <v>0.05</v>
      </c>
      <c r="L36" s="6">
        <f t="shared" si="18"/>
        <v>37473.842325471589</v>
      </c>
      <c r="M36" s="6">
        <f t="shared" si="3"/>
        <v>0.83333333333333337</v>
      </c>
      <c r="N36" s="6">
        <f t="shared" si="4"/>
        <v>2130.1831311895035</v>
      </c>
      <c r="O36" s="6">
        <f t="shared" si="5"/>
        <v>4</v>
      </c>
      <c r="P36" s="1">
        <v>0</v>
      </c>
      <c r="Q36" s="1">
        <f t="shared" si="6"/>
        <v>5.833333333333333</v>
      </c>
      <c r="R36" s="15">
        <f t="shared" si="19"/>
        <v>0</v>
      </c>
      <c r="S36" s="15">
        <f t="shared" si="7"/>
        <v>1.3333333333333333</v>
      </c>
      <c r="T36" s="15">
        <f t="shared" si="8"/>
        <v>639.35153335272332</v>
      </c>
      <c r="U36" s="6">
        <f t="shared" si="9"/>
        <v>38962.340589975036</v>
      </c>
      <c r="V36" s="6">
        <f t="shared" si="10"/>
        <v>33003.69409323424</v>
      </c>
      <c r="W36" s="6">
        <f>$V$13-(SUM($V$17:V36))</f>
        <v>1816551.7887345809</v>
      </c>
      <c r="X36" s="1">
        <f t="shared" si="20"/>
        <v>40400.881540018665</v>
      </c>
      <c r="Y36" s="11">
        <f t="shared" si="21"/>
        <v>34222.233963707178</v>
      </c>
      <c r="Z36" s="1"/>
      <c r="AA36" s="1"/>
    </row>
    <row r="37" spans="1:27" x14ac:dyDescent="0.25">
      <c r="A37">
        <v>21</v>
      </c>
      <c r="B37" s="6">
        <f t="shared" si="22"/>
        <v>178807492.48774618</v>
      </c>
      <c r="C37" s="6">
        <f t="shared" si="11"/>
        <v>1199101.0503055046</v>
      </c>
      <c r="D37" s="1">
        <f t="shared" si="12"/>
        <v>305063.58786677371</v>
      </c>
      <c r="E37" s="5">
        <f t="shared" si="23"/>
        <v>894037.46243873087</v>
      </c>
      <c r="F37" s="1">
        <f t="shared" si="13"/>
        <v>762670.95527651778</v>
      </c>
      <c r="G37" s="1">
        <f t="shared" si="2"/>
        <v>1490.7458193267626</v>
      </c>
      <c r="H37" s="6">
        <f t="shared" si="14"/>
        <v>177739757.94460288</v>
      </c>
      <c r="I37" s="29">
        <f t="shared" si="15"/>
        <v>9533.3869409564722</v>
      </c>
      <c r="J37" s="29">
        <f t="shared" si="16"/>
        <v>1430.0080411434708</v>
      </c>
      <c r="K37" s="7">
        <v>0.05</v>
      </c>
      <c r="L37" s="6">
        <f t="shared" si="18"/>
        <v>37251.56093494712</v>
      </c>
      <c r="M37" s="6">
        <f t="shared" si="3"/>
        <v>0.83333333333333337</v>
      </c>
      <c r="N37" s="6">
        <f t="shared" si="4"/>
        <v>2125.2530060471909</v>
      </c>
      <c r="O37" s="6">
        <f t="shared" si="5"/>
        <v>4</v>
      </c>
      <c r="P37" s="1">
        <v>0</v>
      </c>
      <c r="Q37" s="1">
        <f t="shared" si="6"/>
        <v>5.833333333333333</v>
      </c>
      <c r="R37" s="15">
        <f t="shared" si="19"/>
        <v>0</v>
      </c>
      <c r="S37" s="15">
        <f t="shared" si="7"/>
        <v>1.3333333333333333</v>
      </c>
      <c r="T37" s="15">
        <f t="shared" si="8"/>
        <v>635.5591293970981</v>
      </c>
      <c r="U37" s="6">
        <f t="shared" si="9"/>
        <v>38738.921478263881</v>
      </c>
      <c r="V37" s="6">
        <f t="shared" si="10"/>
        <v>32543.24949887695</v>
      </c>
      <c r="W37" s="6">
        <f>$V$13-(SUM($V$17:V37))</f>
        <v>1784008.5392357039</v>
      </c>
      <c r="X37" s="1">
        <f t="shared" si="20"/>
        <v>40168.929519407349</v>
      </c>
      <c r="Y37" s="11">
        <f t="shared" si="21"/>
        <v>33744.550585548757</v>
      </c>
      <c r="Z37" s="1"/>
      <c r="AA37" s="1"/>
    </row>
    <row r="38" spans="1:27" x14ac:dyDescent="0.25">
      <c r="A38">
        <v>22</v>
      </c>
      <c r="B38" s="6">
        <f t="shared" si="22"/>
        <v>177739757.94460288</v>
      </c>
      <c r="C38" s="6">
        <f t="shared" si="11"/>
        <v>1199101.0503055046</v>
      </c>
      <c r="D38" s="1">
        <f t="shared" si="12"/>
        <v>310402.26058249024</v>
      </c>
      <c r="E38" s="5">
        <f t="shared" si="23"/>
        <v>888698.78972301434</v>
      </c>
      <c r="F38" s="1">
        <f t="shared" si="13"/>
        <v>758116.72708019847</v>
      </c>
      <c r="G38" s="1">
        <f t="shared" si="2"/>
        <v>1481.8439507070752</v>
      </c>
      <c r="H38" s="6">
        <f t="shared" si="14"/>
        <v>176671238.9569402</v>
      </c>
      <c r="I38" s="29">
        <f t="shared" si="15"/>
        <v>9476.4590885024809</v>
      </c>
      <c r="J38" s="29">
        <f t="shared" si="16"/>
        <v>1421.4688632753721</v>
      </c>
      <c r="K38" s="7">
        <v>0.05</v>
      </c>
      <c r="L38" s="6">
        <f t="shared" si="18"/>
        <v>37029.116238458933</v>
      </c>
      <c r="M38" s="6">
        <f t="shared" si="3"/>
        <v>0.83333333333333337</v>
      </c>
      <c r="N38" s="6">
        <f t="shared" si="4"/>
        <v>2120.3192588345114</v>
      </c>
      <c r="O38" s="6">
        <f t="shared" si="5"/>
        <v>4</v>
      </c>
      <c r="P38" s="1">
        <v>0</v>
      </c>
      <c r="Q38" s="1">
        <f t="shared" si="6"/>
        <v>5.833333333333333</v>
      </c>
      <c r="R38" s="15">
        <f t="shared" si="19"/>
        <v>0</v>
      </c>
      <c r="S38" s="15">
        <f t="shared" si="7"/>
        <v>1.3333333333333333</v>
      </c>
      <c r="T38" s="15">
        <f t="shared" si="8"/>
        <v>631.76393923349872</v>
      </c>
      <c r="U38" s="6">
        <f t="shared" si="9"/>
        <v>38515.338224726613</v>
      </c>
      <c r="V38" s="6">
        <f t="shared" si="10"/>
        <v>32088.024611882312</v>
      </c>
      <c r="W38" s="6">
        <f>$V$13-(SUM($V$17:V38))</f>
        <v>1751920.5146238217</v>
      </c>
      <c r="X38" s="1">
        <f t="shared" si="20"/>
        <v>39936.807088001988</v>
      </c>
      <c r="Y38" s="11">
        <f t="shared" si="21"/>
        <v>33272.283402592395</v>
      </c>
      <c r="Z38" s="1"/>
      <c r="AA38" s="1"/>
    </row>
    <row r="39" spans="1:27" x14ac:dyDescent="0.25">
      <c r="A39">
        <v>23</v>
      </c>
      <c r="B39" s="6">
        <f t="shared" si="22"/>
        <v>176671238.9569402</v>
      </c>
      <c r="C39" s="6">
        <f t="shared" si="11"/>
        <v>1199101.0503055046</v>
      </c>
      <c r="D39" s="1">
        <f t="shared" si="12"/>
        <v>315744.8555208036</v>
      </c>
      <c r="E39" s="5">
        <f t="shared" si="23"/>
        <v>883356.19478470099</v>
      </c>
      <c r="F39" s="1">
        <f t="shared" si="13"/>
        <v>753559.15297794074</v>
      </c>
      <c r="G39" s="1">
        <f t="shared" si="2"/>
        <v>1472.9355420516686</v>
      </c>
      <c r="H39" s="6">
        <f t="shared" si="14"/>
        <v>175601934.94844145</v>
      </c>
      <c r="I39" s="29">
        <f t="shared" si="15"/>
        <v>9419.4894122242604</v>
      </c>
      <c r="J39" s="29">
        <f t="shared" si="16"/>
        <v>1412.923411833639</v>
      </c>
      <c r="K39" s="7">
        <v>0.05</v>
      </c>
      <c r="L39" s="6">
        <f t="shared" si="18"/>
        <v>36806.50811602921</v>
      </c>
      <c r="M39" s="6">
        <f t="shared" si="3"/>
        <v>0.83333333333333337</v>
      </c>
      <c r="N39" s="6">
        <f t="shared" si="4"/>
        <v>2115.3818868903991</v>
      </c>
      <c r="O39" s="6">
        <f t="shared" si="5"/>
        <v>4</v>
      </c>
      <c r="P39" s="1">
        <v>0</v>
      </c>
      <c r="Q39" s="1">
        <f t="shared" si="6"/>
        <v>5.833333333333333</v>
      </c>
      <c r="R39" s="15">
        <f t="shared" si="19"/>
        <v>0</v>
      </c>
      <c r="S39" s="15">
        <f t="shared" si="7"/>
        <v>1.3333333333333333</v>
      </c>
      <c r="T39" s="15">
        <f t="shared" si="8"/>
        <v>627.96596081495056</v>
      </c>
      <c r="U39" s="6">
        <f t="shared" si="9"/>
        <v>38291.590708771328</v>
      </c>
      <c r="V39" s="6">
        <f t="shared" si="10"/>
        <v>31637.965635611719</v>
      </c>
      <c r="W39" s="6">
        <f>$V$13-(SUM($V$17:V39))</f>
        <v>1720282.54898821</v>
      </c>
      <c r="X39" s="1">
        <f t="shared" si="20"/>
        <v>39704.514120604967</v>
      </c>
      <c r="Y39" s="11">
        <f t="shared" si="21"/>
        <v>32805.376587257146</v>
      </c>
      <c r="Z39" s="1"/>
      <c r="AA39" s="1"/>
    </row>
    <row r="40" spans="1:27" x14ac:dyDescent="0.25">
      <c r="A40">
        <v>24</v>
      </c>
      <c r="B40" s="6">
        <f t="shared" si="22"/>
        <v>175601934.94844145</v>
      </c>
      <c r="C40" s="6">
        <f t="shared" si="11"/>
        <v>1199101.0503055046</v>
      </c>
      <c r="D40" s="1">
        <f t="shared" si="12"/>
        <v>321091.3755632973</v>
      </c>
      <c r="E40" s="5">
        <f t="shared" si="23"/>
        <v>878009.67474220728</v>
      </c>
      <c r="F40" s="1">
        <f t="shared" si="13"/>
        <v>748998.23051157012</v>
      </c>
      <c r="G40" s="1">
        <f t="shared" si="2"/>
        <v>1464.0205885557007</v>
      </c>
      <c r="H40" s="6">
        <f t="shared" si="14"/>
        <v>174531845.34236658</v>
      </c>
      <c r="I40" s="29">
        <f t="shared" si="15"/>
        <v>9362.4778813946268</v>
      </c>
      <c r="J40" s="29">
        <f t="shared" si="16"/>
        <v>1404.371682209194</v>
      </c>
      <c r="K40" s="7">
        <v>0.05</v>
      </c>
      <c r="L40" s="6">
        <f t="shared" si="18"/>
        <v>36583.736447591968</v>
      </c>
      <c r="M40" s="6">
        <f t="shared" si="3"/>
        <v>0.83333333333333337</v>
      </c>
      <c r="N40" s="6">
        <f t="shared" si="4"/>
        <v>2110.4408875518307</v>
      </c>
      <c r="O40" s="6">
        <f t="shared" si="5"/>
        <v>4</v>
      </c>
      <c r="P40" s="1">
        <v>0</v>
      </c>
      <c r="Q40" s="1">
        <f t="shared" si="6"/>
        <v>5.833333333333333</v>
      </c>
      <c r="R40" s="15">
        <f t="shared" si="19"/>
        <v>0</v>
      </c>
      <c r="S40" s="15">
        <f t="shared" si="7"/>
        <v>1.3333333333333333</v>
      </c>
      <c r="T40" s="15">
        <f t="shared" si="8"/>
        <v>624.16519209297508</v>
      </c>
      <c r="U40" s="6">
        <f t="shared" si="9"/>
        <v>38067.678809717487</v>
      </c>
      <c r="V40" s="6">
        <f t="shared" si="10"/>
        <v>31193.019298348168</v>
      </c>
      <c r="W40" s="6">
        <f>$V$13-(SUM($V$17:V40))</f>
        <v>1689089.5296898617</v>
      </c>
      <c r="X40" s="1">
        <f t="shared" si="20"/>
        <v>39472.050491926682</v>
      </c>
      <c r="Y40" s="11">
        <f t="shared" si="21"/>
        <v>32343.774856735999</v>
      </c>
      <c r="Z40" s="1"/>
      <c r="AA40" s="1"/>
    </row>
    <row r="41" spans="1:27" x14ac:dyDescent="0.25">
      <c r="A41">
        <v>25</v>
      </c>
      <c r="B41" s="6">
        <f t="shared" si="22"/>
        <v>174531845.34236658</v>
      </c>
      <c r="C41" s="6">
        <f t="shared" si="11"/>
        <v>1199101.0503055046</v>
      </c>
      <c r="D41" s="1">
        <f t="shared" si="12"/>
        <v>326441.82359367167</v>
      </c>
      <c r="E41" s="5">
        <f t="shared" si="23"/>
        <v>872659.22671183292</v>
      </c>
      <c r="F41" s="1">
        <f t="shared" si="13"/>
        <v>744433.95722110651</v>
      </c>
      <c r="G41" s="1">
        <f t="shared" si="2"/>
        <v>1455.0990854108006</v>
      </c>
      <c r="H41" s="6">
        <f t="shared" si="14"/>
        <v>173460969.56155178</v>
      </c>
      <c r="I41" s="29">
        <f t="shared" si="15"/>
        <v>9305.4244652638317</v>
      </c>
      <c r="J41" s="29">
        <f t="shared" si="16"/>
        <v>1395.8136697895748</v>
      </c>
      <c r="K41" s="7">
        <v>0.05</v>
      </c>
      <c r="L41" s="6">
        <f t="shared" si="18"/>
        <v>36360.801112993038</v>
      </c>
      <c r="M41" s="6">
        <f t="shared" si="3"/>
        <v>0.83333333333333337</v>
      </c>
      <c r="N41" s="6">
        <f t="shared" si="4"/>
        <v>2105.4962581538284</v>
      </c>
      <c r="O41" s="6">
        <f t="shared" si="5"/>
        <v>4</v>
      </c>
      <c r="P41" s="1">
        <v>0</v>
      </c>
      <c r="Q41" s="1">
        <f t="shared" si="6"/>
        <v>5.833333333333333</v>
      </c>
      <c r="R41" s="15">
        <f t="shared" si="19"/>
        <v>0</v>
      </c>
      <c r="S41" s="15">
        <f t="shared" si="7"/>
        <v>1.3333333333333333</v>
      </c>
      <c r="T41" s="15">
        <f t="shared" si="8"/>
        <v>620.36163101758871</v>
      </c>
      <c r="U41" s="6">
        <f t="shared" si="9"/>
        <v>37843.602406795944</v>
      </c>
      <c r="V41" s="6">
        <f t="shared" si="10"/>
        <v>30753.132848352903</v>
      </c>
      <c r="W41" s="6">
        <f>$V$13-(SUM($V$17:V41))</f>
        <v>1658336.3968415088</v>
      </c>
      <c r="X41" s="1">
        <f t="shared" si="20"/>
        <v>39239.416076585519</v>
      </c>
      <c r="Y41" s="11">
        <f t="shared" si="21"/>
        <v>31887.423467865312</v>
      </c>
      <c r="Z41" s="1"/>
      <c r="AA41" s="1"/>
    </row>
    <row r="42" spans="1:27" x14ac:dyDescent="0.25">
      <c r="A42">
        <v>26</v>
      </c>
      <c r="B42" s="6">
        <f t="shared" si="22"/>
        <v>173460969.56155178</v>
      </c>
      <c r="C42" s="6">
        <f t="shared" si="11"/>
        <v>1199101.0503055046</v>
      </c>
      <c r="D42" s="1">
        <f t="shared" si="12"/>
        <v>331796.20249774575</v>
      </c>
      <c r="E42" s="5">
        <f t="shared" si="23"/>
        <v>867304.84780775884</v>
      </c>
      <c r="F42" s="1">
        <f t="shared" si="13"/>
        <v>739866.33064476226</v>
      </c>
      <c r="G42" s="1">
        <f t="shared" si="2"/>
        <v>1446.1710278050641</v>
      </c>
      <c r="H42" s="6">
        <f t="shared" si="14"/>
        <v>172389307.02840927</v>
      </c>
      <c r="I42" s="29">
        <f t="shared" si="15"/>
        <v>9248.3291330595293</v>
      </c>
      <c r="J42" s="29">
        <f t="shared" si="16"/>
        <v>1387.2493699589293</v>
      </c>
      <c r="K42" s="7">
        <v>0.05</v>
      </c>
      <c r="L42" s="6">
        <f t="shared" si="18"/>
        <v>36137.701991989954</v>
      </c>
      <c r="M42" s="6">
        <f t="shared" si="3"/>
        <v>0.83333333333333337</v>
      </c>
      <c r="N42" s="6">
        <f t="shared" si="4"/>
        <v>2100.5479960294556</v>
      </c>
      <c r="O42" s="6">
        <f t="shared" si="5"/>
        <v>4</v>
      </c>
      <c r="P42" s="1">
        <v>0</v>
      </c>
      <c r="Q42" s="1">
        <f t="shared" si="6"/>
        <v>5.833333333333333</v>
      </c>
      <c r="R42" s="15">
        <f t="shared" si="19"/>
        <v>0</v>
      </c>
      <c r="S42" s="15">
        <f t="shared" si="7"/>
        <v>1.3333333333333333</v>
      </c>
      <c r="T42" s="15">
        <f t="shared" si="8"/>
        <v>616.5552755373019</v>
      </c>
      <c r="U42" s="6">
        <f t="shared" si="9"/>
        <v>37619.361379148773</v>
      </c>
      <c r="V42" s="6">
        <f t="shared" si="10"/>
        <v>30318.254048967239</v>
      </c>
      <c r="W42" s="6">
        <f>$V$13-(SUM($V$17:V42))</f>
        <v>1628018.1427925415</v>
      </c>
      <c r="X42" s="1">
        <f t="shared" si="20"/>
        <v>39006.610749107705</v>
      </c>
      <c r="Y42" s="11">
        <f t="shared" si="21"/>
        <v>31436.268212041166</v>
      </c>
      <c r="Z42" s="1"/>
      <c r="AA42" s="1"/>
    </row>
    <row r="43" spans="1:27" x14ac:dyDescent="0.25">
      <c r="A43">
        <v>27</v>
      </c>
      <c r="B43" s="6">
        <f t="shared" si="22"/>
        <v>172389307.02840927</v>
      </c>
      <c r="C43" s="6">
        <f t="shared" si="11"/>
        <v>1199101.0503055046</v>
      </c>
      <c r="D43" s="1">
        <f t="shared" si="12"/>
        <v>337154.51516345819</v>
      </c>
      <c r="E43" s="5">
        <f t="shared" si="23"/>
        <v>861946.5351420464</v>
      </c>
      <c r="F43" s="1">
        <f t="shared" si="13"/>
        <v>735295.34831894131</v>
      </c>
      <c r="G43" s="1">
        <f t="shared" si="2"/>
        <v>1437.2364109230516</v>
      </c>
      <c r="H43" s="6">
        <f t="shared" si="14"/>
        <v>171316857.16492689</v>
      </c>
      <c r="I43" s="29">
        <f t="shared" si="15"/>
        <v>9191.1918539867675</v>
      </c>
      <c r="J43" s="29">
        <f t="shared" si="16"/>
        <v>1378.6787780980151</v>
      </c>
      <c r="K43" s="7">
        <v>0.05</v>
      </c>
      <c r="L43" s="6">
        <f t="shared" si="18"/>
        <v>35914.438964251931</v>
      </c>
      <c r="M43" s="6">
        <f t="shared" si="3"/>
        <v>0.83333333333333337</v>
      </c>
      <c r="N43" s="6">
        <f t="shared" si="4"/>
        <v>2095.5960985098159</v>
      </c>
      <c r="O43" s="6">
        <f t="shared" si="5"/>
        <v>4</v>
      </c>
      <c r="P43" s="1">
        <v>0</v>
      </c>
      <c r="Q43" s="1">
        <f t="shared" si="6"/>
        <v>5.833333333333333</v>
      </c>
      <c r="R43" s="15">
        <f t="shared" si="19"/>
        <v>0</v>
      </c>
      <c r="S43" s="15">
        <f t="shared" si="7"/>
        <v>1.3333333333333333</v>
      </c>
      <c r="T43" s="15">
        <f t="shared" si="8"/>
        <v>612.74612359911771</v>
      </c>
      <c r="U43" s="6">
        <f t="shared" si="9"/>
        <v>37394.955605829295</v>
      </c>
      <c r="V43" s="6">
        <f t="shared" si="10"/>
        <v>29888.331173759583</v>
      </c>
      <c r="W43" s="6">
        <f>$V$13-(SUM($V$17:V43))</f>
        <v>1598129.8116187821</v>
      </c>
      <c r="X43" s="1">
        <f t="shared" si="20"/>
        <v>38773.63438392731</v>
      </c>
      <c r="Y43" s="11">
        <f t="shared" si="21"/>
        <v>30990.255410182646</v>
      </c>
      <c r="Z43" s="1"/>
      <c r="AA43" s="1"/>
    </row>
    <row r="44" spans="1:27" x14ac:dyDescent="0.25">
      <c r="A44">
        <v>28</v>
      </c>
      <c r="B44" s="6">
        <f t="shared" si="22"/>
        <v>171316857.16492689</v>
      </c>
      <c r="C44" s="6">
        <f t="shared" si="11"/>
        <v>1199101.0503055046</v>
      </c>
      <c r="D44" s="1">
        <f t="shared" si="12"/>
        <v>342516.7644808701</v>
      </c>
      <c r="E44" s="5">
        <f t="shared" si="23"/>
        <v>856584.28582463448</v>
      </c>
      <c r="F44" s="1">
        <f t="shared" si="13"/>
        <v>730721.00777823757</v>
      </c>
      <c r="G44" s="1">
        <f t="shared" si="2"/>
        <v>1428.2952299457863</v>
      </c>
      <c r="H44" s="6">
        <f t="shared" si="14"/>
        <v>170243619.3926678</v>
      </c>
      <c r="I44" s="29">
        <f t="shared" si="15"/>
        <v>9134.0125972279693</v>
      </c>
      <c r="J44" s="29">
        <f t="shared" si="16"/>
        <v>1370.1018895841953</v>
      </c>
      <c r="K44" s="7">
        <v>0.05</v>
      </c>
      <c r="L44" s="6">
        <f t="shared" si="18"/>
        <v>35691.011909359768</v>
      </c>
      <c r="M44" s="6">
        <f t="shared" si="3"/>
        <v>0.83333333333333337</v>
      </c>
      <c r="N44" s="6">
        <f t="shared" si="4"/>
        <v>2090.6405629240535</v>
      </c>
      <c r="O44" s="6">
        <f t="shared" si="5"/>
        <v>4</v>
      </c>
      <c r="P44" s="1">
        <v>0</v>
      </c>
      <c r="Q44" s="1">
        <f t="shared" si="6"/>
        <v>5.833333333333333</v>
      </c>
      <c r="R44" s="15">
        <f t="shared" si="19"/>
        <v>0</v>
      </c>
      <c r="S44" s="15">
        <f t="shared" si="7"/>
        <v>1.3333333333333333</v>
      </c>
      <c r="T44" s="15">
        <f t="shared" si="8"/>
        <v>608.93417314853127</v>
      </c>
      <c r="U44" s="6">
        <f t="shared" si="9"/>
        <v>37170.384965801961</v>
      </c>
      <c r="V44" s="6">
        <f t="shared" si="10"/>
        <v>29463.313001716935</v>
      </c>
      <c r="W44" s="6">
        <f>$V$13-(SUM($V$17:V44))</f>
        <v>1568666.4986170651</v>
      </c>
      <c r="X44" s="1">
        <f t="shared" si="20"/>
        <v>38540.48685538616</v>
      </c>
      <c r="Y44" s="11">
        <f t="shared" si="21"/>
        <v>30549.331907741253</v>
      </c>
      <c r="Z44" s="1"/>
      <c r="AA44" s="1"/>
    </row>
    <row r="45" spans="1:27" x14ac:dyDescent="0.25">
      <c r="A45">
        <v>29</v>
      </c>
      <c r="B45" s="6">
        <f t="shared" si="22"/>
        <v>170243619.3926678</v>
      </c>
      <c r="C45" s="6">
        <f t="shared" si="11"/>
        <v>1199101.0503055046</v>
      </c>
      <c r="D45" s="1">
        <f t="shared" si="12"/>
        <v>347882.95334216557</v>
      </c>
      <c r="E45" s="5">
        <f t="shared" si="23"/>
        <v>851218.09696333902</v>
      </c>
      <c r="F45" s="1">
        <f t="shared" si="13"/>
        <v>726143.30655543355</v>
      </c>
      <c r="G45" s="1">
        <f t="shared" si="2"/>
        <v>1419.3474800507508</v>
      </c>
      <c r="H45" s="6">
        <f t="shared" si="14"/>
        <v>169169593.13277021</v>
      </c>
      <c r="I45" s="29">
        <f t="shared" si="15"/>
        <v>9076.791331942919</v>
      </c>
      <c r="J45" s="29">
        <f t="shared" si="16"/>
        <v>1361.5186997914377</v>
      </c>
      <c r="K45" s="7">
        <v>0.05</v>
      </c>
      <c r="L45" s="6">
        <f t="shared" si="18"/>
        <v>35467.420706805795</v>
      </c>
      <c r="M45" s="6">
        <f t="shared" si="3"/>
        <v>0.83333333333333337</v>
      </c>
      <c r="N45" s="6">
        <f t="shared" si="4"/>
        <v>2085.6813865993495</v>
      </c>
      <c r="O45" s="6">
        <f t="shared" si="5"/>
        <v>4</v>
      </c>
      <c r="P45" s="1">
        <v>0</v>
      </c>
      <c r="Q45" s="1">
        <f t="shared" si="6"/>
        <v>5.833333333333333</v>
      </c>
      <c r="R45" s="15">
        <f t="shared" si="19"/>
        <v>0</v>
      </c>
      <c r="S45" s="15">
        <f t="shared" si="7"/>
        <v>1.3333333333333333</v>
      </c>
      <c r="T45" s="15">
        <f t="shared" si="8"/>
        <v>605.11942212952795</v>
      </c>
      <c r="U45" s="6">
        <f t="shared" si="9"/>
        <v>36945.649337942283</v>
      </c>
      <c r="V45" s="6">
        <f t="shared" si="10"/>
        <v>29043.148812480609</v>
      </c>
      <c r="W45" s="6">
        <f>$V$13-(SUM($V$17:V45))</f>
        <v>1539623.3498045844</v>
      </c>
      <c r="X45" s="1">
        <f t="shared" si="20"/>
        <v>38307.168037733718</v>
      </c>
      <c r="Y45" s="11">
        <f t="shared" si="21"/>
        <v>30113.445069756246</v>
      </c>
      <c r="Z45" s="1"/>
      <c r="AA45" s="1"/>
    </row>
    <row r="46" spans="1:27" x14ac:dyDescent="0.25">
      <c r="A46">
        <v>30</v>
      </c>
      <c r="B46" s="6">
        <f t="shared" si="22"/>
        <v>169169593.13277021</v>
      </c>
      <c r="C46" s="6">
        <f t="shared" si="11"/>
        <v>1199101.0503055046</v>
      </c>
      <c r="D46" s="1">
        <f t="shared" si="12"/>
        <v>353253.08464165346</v>
      </c>
      <c r="E46" s="5">
        <f t="shared" si="23"/>
        <v>845847.96566385112</v>
      </c>
      <c r="F46" s="1">
        <f t="shared" si="13"/>
        <v>721562.24218149914</v>
      </c>
      <c r="G46" s="1">
        <f t="shared" si="2"/>
        <v>1410.3931564118841</v>
      </c>
      <c r="H46" s="6">
        <f t="shared" si="14"/>
        <v>168094777.80594704</v>
      </c>
      <c r="I46" s="29">
        <f t="shared" si="15"/>
        <v>9019.5280272687396</v>
      </c>
      <c r="J46" s="29">
        <f t="shared" si="16"/>
        <v>1352.9292040903108</v>
      </c>
      <c r="K46" s="7">
        <v>0.05</v>
      </c>
      <c r="L46" s="6">
        <f t="shared" si="18"/>
        <v>35243.665235993794</v>
      </c>
      <c r="M46" s="6">
        <f t="shared" si="3"/>
        <v>0.83333333333333337</v>
      </c>
      <c r="N46" s="6">
        <f t="shared" si="4"/>
        <v>2080.7185668609209</v>
      </c>
      <c r="O46" s="6">
        <f t="shared" si="5"/>
        <v>4</v>
      </c>
      <c r="P46" s="1">
        <v>0</v>
      </c>
      <c r="Q46" s="1">
        <f t="shared" si="6"/>
        <v>5.833333333333333</v>
      </c>
      <c r="R46" s="15">
        <f t="shared" si="19"/>
        <v>0</v>
      </c>
      <c r="S46" s="15">
        <f t="shared" si="7"/>
        <v>1.3333333333333333</v>
      </c>
      <c r="T46" s="15">
        <f t="shared" si="8"/>
        <v>601.30186848458266</v>
      </c>
      <c r="U46" s="6">
        <f t="shared" si="9"/>
        <v>36720.748601036801</v>
      </c>
      <c r="V46" s="6">
        <f t="shared" si="10"/>
        <v>28627.788381625785</v>
      </c>
      <c r="W46" s="6">
        <f>$V$13-(SUM($V$17:V46))</f>
        <v>1510995.5614229585</v>
      </c>
      <c r="X46" s="1">
        <f t="shared" si="20"/>
        <v>38073.67780512711</v>
      </c>
      <c r="Y46" s="11">
        <f t="shared" si="21"/>
        <v>29682.542775955459</v>
      </c>
      <c r="Z46" s="1"/>
      <c r="AA46" s="1"/>
    </row>
    <row r="47" spans="1:27" x14ac:dyDescent="0.25">
      <c r="A47">
        <v>31</v>
      </c>
      <c r="B47" s="6">
        <f t="shared" si="22"/>
        <v>168094777.80594704</v>
      </c>
      <c r="C47" s="6">
        <f t="shared" si="11"/>
        <v>1199101.0503055046</v>
      </c>
      <c r="D47" s="1">
        <f t="shared" si="12"/>
        <v>358627.16127576947</v>
      </c>
      <c r="E47" s="5">
        <f t="shared" si="23"/>
        <v>840473.88902973512</v>
      </c>
      <c r="F47" s="1">
        <f t="shared" si="13"/>
        <v>716977.81218559027</v>
      </c>
      <c r="G47" s="1">
        <f t="shared" si="2"/>
        <v>1401.4322541995803</v>
      </c>
      <c r="H47" s="6">
        <f t="shared" si="14"/>
        <v>167019172.83248568</v>
      </c>
      <c r="I47" s="29">
        <f t="shared" si="15"/>
        <v>8962.2226523198788</v>
      </c>
      <c r="J47" s="29">
        <f t="shared" si="16"/>
        <v>1344.3333978479818</v>
      </c>
      <c r="K47" s="7">
        <v>0.05</v>
      </c>
      <c r="L47" s="6">
        <f t="shared" si="18"/>
        <v>35019.74537623897</v>
      </c>
      <c r="M47" s="6">
        <f t="shared" si="3"/>
        <v>0.83333333333333337</v>
      </c>
      <c r="N47" s="6">
        <f t="shared" si="4"/>
        <v>2075.7521010320197</v>
      </c>
      <c r="O47" s="6">
        <f t="shared" si="5"/>
        <v>4</v>
      </c>
      <c r="P47" s="1">
        <v>0</v>
      </c>
      <c r="Q47" s="1">
        <f t="shared" si="6"/>
        <v>5.833333333333333</v>
      </c>
      <c r="R47" s="15">
        <f t="shared" si="19"/>
        <v>0</v>
      </c>
      <c r="S47" s="15">
        <f t="shared" si="7"/>
        <v>1.3333333333333333</v>
      </c>
      <c r="T47" s="15">
        <f t="shared" si="8"/>
        <v>597.48151015465851</v>
      </c>
      <c r="U47" s="6">
        <f t="shared" si="9"/>
        <v>36495.682633782999</v>
      </c>
      <c r="V47" s="6">
        <f t="shared" si="10"/>
        <v>28217.181975984484</v>
      </c>
      <c r="W47" s="6">
        <f>$V$13-(SUM($V$17:V47))</f>
        <v>1482778.379446974</v>
      </c>
      <c r="X47" s="1">
        <f t="shared" si="20"/>
        <v>37840.016031630978</v>
      </c>
      <c r="Y47" s="11">
        <f t="shared" si="21"/>
        <v>29256.573415901166</v>
      </c>
      <c r="Z47" s="1"/>
      <c r="AA47" s="1"/>
    </row>
    <row r="48" spans="1:27" x14ac:dyDescent="0.25">
      <c r="A48">
        <v>32</v>
      </c>
      <c r="B48" s="6">
        <f t="shared" si="22"/>
        <v>167019172.83248568</v>
      </c>
      <c r="C48" s="6">
        <f t="shared" si="11"/>
        <v>1199101.0503055046</v>
      </c>
      <c r="D48" s="1">
        <f t="shared" si="12"/>
        <v>364005.18614307628</v>
      </c>
      <c r="E48" s="5">
        <f t="shared" si="23"/>
        <v>835095.8641624283</v>
      </c>
      <c r="F48" s="1">
        <f t="shared" si="13"/>
        <v>712390.01409504784</v>
      </c>
      <c r="G48" s="1">
        <f t="shared" si="2"/>
        <v>1392.4647685806849</v>
      </c>
      <c r="H48" s="6">
        <f t="shared" si="14"/>
        <v>165942777.63224757</v>
      </c>
      <c r="I48" s="29">
        <f t="shared" si="15"/>
        <v>8904.8751761880976</v>
      </c>
      <c r="J48" s="29">
        <f t="shared" si="16"/>
        <v>1335.7312764282146</v>
      </c>
      <c r="K48" s="7">
        <v>0.05</v>
      </c>
      <c r="L48" s="6">
        <f t="shared" si="18"/>
        <v>34795.661006767848</v>
      </c>
      <c r="M48" s="6">
        <f t="shared" si="3"/>
        <v>0.83333333333333337</v>
      </c>
      <c r="N48" s="6">
        <f t="shared" si="4"/>
        <v>2070.7819864339317</v>
      </c>
      <c r="O48" s="6">
        <f t="shared" si="5"/>
        <v>4</v>
      </c>
      <c r="P48" s="1">
        <v>0</v>
      </c>
      <c r="Q48" s="1">
        <f t="shared" si="6"/>
        <v>5.833333333333333</v>
      </c>
      <c r="R48" s="15">
        <f t="shared" si="19"/>
        <v>0</v>
      </c>
      <c r="S48" s="15">
        <f t="shared" si="7"/>
        <v>1.3333333333333333</v>
      </c>
      <c r="T48" s="15">
        <f t="shared" si="8"/>
        <v>593.65834507920647</v>
      </c>
      <c r="U48" s="6">
        <f t="shared" si="9"/>
        <v>36270.451314789243</v>
      </c>
      <c r="V48" s="6">
        <f t="shared" si="10"/>
        <v>27811.28034901146</v>
      </c>
      <c r="W48" s="6">
        <f>$V$13-(SUM($V$17:V48))</f>
        <v>1454967.0990979625</v>
      </c>
      <c r="X48" s="1">
        <f t="shared" si="20"/>
        <v>37606.182591217461</v>
      </c>
      <c r="Y48" s="11">
        <f t="shared" si="21"/>
        <v>28835.485884180551</v>
      </c>
      <c r="Z48" s="1"/>
      <c r="AA48" s="1"/>
    </row>
    <row r="49" spans="1:27" x14ac:dyDescent="0.25">
      <c r="A49">
        <v>33</v>
      </c>
      <c r="B49" s="6">
        <f t="shared" si="22"/>
        <v>165942777.63224757</v>
      </c>
      <c r="C49" s="6">
        <f t="shared" si="11"/>
        <v>1199101.0503055046</v>
      </c>
      <c r="D49" s="1">
        <f t="shared" si="12"/>
        <v>369387.16214426677</v>
      </c>
      <c r="E49" s="5">
        <f t="shared" si="23"/>
        <v>829713.88816123782</v>
      </c>
      <c r="F49" s="1">
        <f t="shared" si="13"/>
        <v>707798.84543539607</v>
      </c>
      <c r="G49" s="1">
        <f t="shared" si="2"/>
        <v>1383.4906947184929</v>
      </c>
      <c r="H49" s="6">
        <f t="shared" si="14"/>
        <v>164865591.62466788</v>
      </c>
      <c r="I49" s="29">
        <f t="shared" si="15"/>
        <v>8847.4855679424509</v>
      </c>
      <c r="J49" s="29">
        <f t="shared" si="16"/>
        <v>1327.1228351913676</v>
      </c>
      <c r="K49" s="7">
        <v>0.05</v>
      </c>
      <c r="L49" s="6">
        <f t="shared" si="18"/>
        <v>34571.412006718245</v>
      </c>
      <c r="M49" s="6">
        <f t="shared" si="3"/>
        <v>0.83333333333333337</v>
      </c>
      <c r="N49" s="6">
        <f t="shared" si="4"/>
        <v>2065.8082203859753</v>
      </c>
      <c r="O49" s="6">
        <f t="shared" si="5"/>
        <v>4</v>
      </c>
      <c r="P49" s="1">
        <v>0</v>
      </c>
      <c r="Q49" s="1">
        <f t="shared" si="6"/>
        <v>5.833333333333333</v>
      </c>
      <c r="R49" s="15">
        <f t="shared" si="19"/>
        <v>0</v>
      </c>
      <c r="S49" s="15">
        <f t="shared" si="7"/>
        <v>1.3333333333333333</v>
      </c>
      <c r="T49" s="15">
        <f t="shared" si="8"/>
        <v>589.83237119616342</v>
      </c>
      <c r="U49" s="6">
        <f t="shared" si="9"/>
        <v>36045.054522574726</v>
      </c>
      <c r="V49" s="6">
        <f t="shared" si="10"/>
        <v>27410.034736192843</v>
      </c>
      <c r="W49" s="6">
        <f>$V$13-(SUM($V$17:V49))</f>
        <v>1427557.0643617697</v>
      </c>
      <c r="X49" s="1">
        <f t="shared" si="20"/>
        <v>37372.177357766093</v>
      </c>
      <c r="Y49" s="11">
        <f t="shared" si="21"/>
        <v>28419.229575640453</v>
      </c>
      <c r="Z49" s="1"/>
      <c r="AA49" s="1"/>
    </row>
    <row r="50" spans="1:27" x14ac:dyDescent="0.25">
      <c r="A50">
        <v>34</v>
      </c>
      <c r="B50" s="6">
        <f t="shared" si="22"/>
        <v>164865591.62466788</v>
      </c>
      <c r="C50" s="6">
        <f t="shared" si="11"/>
        <v>1199101.0503055046</v>
      </c>
      <c r="D50" s="1">
        <f t="shared" si="12"/>
        <v>374773.09218216524</v>
      </c>
      <c r="E50" s="5">
        <f t="shared" si="23"/>
        <v>824327.95812333934</v>
      </c>
      <c r="F50" s="1">
        <f t="shared" si="13"/>
        <v>703204.30373034091</v>
      </c>
      <c r="G50" s="1">
        <f t="shared" si="2"/>
        <v>1374.5100277727454</v>
      </c>
      <c r="H50" s="6">
        <f t="shared" si="14"/>
        <v>163787614.22875538</v>
      </c>
      <c r="I50" s="29">
        <f t="shared" si="15"/>
        <v>8790.0537966292613</v>
      </c>
      <c r="J50" s="29">
        <f t="shared" si="16"/>
        <v>1318.5080694943892</v>
      </c>
      <c r="K50" s="7">
        <v>0.05</v>
      </c>
      <c r="L50" s="6">
        <f t="shared" si="18"/>
        <v>34346.998255139144</v>
      </c>
      <c r="M50" s="6">
        <f t="shared" si="3"/>
        <v>0.83333333333333337</v>
      </c>
      <c r="N50" s="6">
        <f t="shared" si="4"/>
        <v>2060.8308002054987</v>
      </c>
      <c r="O50" s="6">
        <f t="shared" si="5"/>
        <v>4</v>
      </c>
      <c r="P50" s="1">
        <v>0</v>
      </c>
      <c r="Q50" s="1">
        <f t="shared" si="6"/>
        <v>5.833333333333333</v>
      </c>
      <c r="R50" s="15">
        <f t="shared" si="19"/>
        <v>0</v>
      </c>
      <c r="S50" s="15">
        <f t="shared" si="7"/>
        <v>1.3333333333333333</v>
      </c>
      <c r="T50" s="15">
        <f t="shared" si="8"/>
        <v>586.0035864419508</v>
      </c>
      <c r="U50" s="6">
        <f t="shared" si="9"/>
        <v>35819.492135569359</v>
      </c>
      <c r="V50" s="6">
        <f t="shared" si="10"/>
        <v>27013.396850496876</v>
      </c>
      <c r="W50" s="6">
        <f>$V$13-(SUM($V$17:V50))</f>
        <v>1400543.6675112729</v>
      </c>
      <c r="X50" s="1">
        <f t="shared" si="20"/>
        <v>37138.000205063749</v>
      </c>
      <c r="Y50" s="11">
        <f t="shared" si="21"/>
        <v>28007.754380665923</v>
      </c>
      <c r="Z50" s="1"/>
      <c r="AA50" s="1"/>
    </row>
    <row r="51" spans="1:27" x14ac:dyDescent="0.25">
      <c r="A51">
        <v>35</v>
      </c>
      <c r="B51" s="6">
        <f t="shared" si="22"/>
        <v>163787614.22875538</v>
      </c>
      <c r="C51" s="6">
        <f t="shared" si="11"/>
        <v>1199101.0503055046</v>
      </c>
      <c r="D51" s="1">
        <f t="shared" si="12"/>
        <v>380162.97916172759</v>
      </c>
      <c r="E51" s="5">
        <f t="shared" si="23"/>
        <v>818938.07114377699</v>
      </c>
      <c r="F51" s="1">
        <f t="shared" si="13"/>
        <v>698606.38650176942</v>
      </c>
      <c r="G51" s="1">
        <f t="shared" si="2"/>
        <v>1365.5227628996281</v>
      </c>
      <c r="H51" s="6">
        <f t="shared" si="14"/>
        <v>162708844.86309189</v>
      </c>
      <c r="I51" s="29">
        <f t="shared" si="15"/>
        <v>8732.5798312721181</v>
      </c>
      <c r="J51" s="29">
        <f t="shared" si="16"/>
        <v>1309.8869746908176</v>
      </c>
      <c r="K51" s="7">
        <v>0.05</v>
      </c>
      <c r="L51" s="6">
        <f t="shared" si="18"/>
        <v>34122.419630990706</v>
      </c>
      <c r="M51" s="6">
        <f t="shared" si="3"/>
        <v>0.83333333333333337</v>
      </c>
      <c r="N51" s="6">
        <f t="shared" si="4"/>
        <v>2055.8497232078798</v>
      </c>
      <c r="O51" s="6">
        <f t="shared" si="5"/>
        <v>4</v>
      </c>
      <c r="P51" s="1">
        <v>0</v>
      </c>
      <c r="Q51" s="1">
        <f t="shared" si="6"/>
        <v>5.833333333333333</v>
      </c>
      <c r="R51" s="15">
        <f t="shared" si="19"/>
        <v>0</v>
      </c>
      <c r="S51" s="15">
        <f t="shared" si="7"/>
        <v>1.3333333333333333</v>
      </c>
      <c r="T51" s="15">
        <f t="shared" si="8"/>
        <v>582.17198875147449</v>
      </c>
      <c r="U51" s="6">
        <f t="shared" si="9"/>
        <v>35593.764032113781</v>
      </c>
      <c r="V51" s="6">
        <f t="shared" si="10"/>
        <v>26621.318877866681</v>
      </c>
      <c r="W51" s="6">
        <f>$V$13-(SUM($V$17:V51))</f>
        <v>1373922.3486334062</v>
      </c>
      <c r="X51" s="1">
        <f t="shared" si="20"/>
        <v>36903.651006804597</v>
      </c>
      <c r="Y51" s="11">
        <f t="shared" si="21"/>
        <v>27601.010680502295</v>
      </c>
      <c r="Z51" s="1"/>
      <c r="AA51" s="1"/>
    </row>
    <row r="52" spans="1:27" x14ac:dyDescent="0.25">
      <c r="A52">
        <v>36</v>
      </c>
      <c r="B52" s="6">
        <f t="shared" si="22"/>
        <v>162708844.86309189</v>
      </c>
      <c r="C52" s="6">
        <f t="shared" si="11"/>
        <v>1199101.0503055046</v>
      </c>
      <c r="D52" s="1">
        <f t="shared" si="12"/>
        <v>385556.82599004521</v>
      </c>
      <c r="E52" s="5">
        <f t="shared" si="23"/>
        <v>813544.22431545937</v>
      </c>
      <c r="F52" s="1">
        <f t="shared" si="13"/>
        <v>694005.0912697477</v>
      </c>
      <c r="G52" s="1">
        <f t="shared" si="2"/>
        <v>1356.5288952517676</v>
      </c>
      <c r="H52" s="6">
        <f t="shared" si="14"/>
        <v>161629282.94583207</v>
      </c>
      <c r="I52" s="29">
        <f t="shared" si="15"/>
        <v>8675.0636408718474</v>
      </c>
      <c r="J52" s="29">
        <f t="shared" si="16"/>
        <v>1301.2595461307772</v>
      </c>
      <c r="K52" s="7">
        <v>0.05</v>
      </c>
      <c r="L52" s="6">
        <f t="shared" si="18"/>
        <v>33897.676013144148</v>
      </c>
      <c r="M52" s="6">
        <f t="shared" si="3"/>
        <v>0.83333333333333337</v>
      </c>
      <c r="N52" s="6">
        <f t="shared" si="4"/>
        <v>2050.8649867065228</v>
      </c>
      <c r="O52" s="6">
        <f t="shared" si="5"/>
        <v>4</v>
      </c>
      <c r="P52" s="1">
        <v>0</v>
      </c>
      <c r="Q52" s="1">
        <f t="shared" si="6"/>
        <v>5.833333333333333</v>
      </c>
      <c r="R52" s="15">
        <f t="shared" si="19"/>
        <v>0</v>
      </c>
      <c r="S52" s="15">
        <f t="shared" si="7"/>
        <v>1.3333333333333333</v>
      </c>
      <c r="T52" s="15">
        <f t="shared" si="8"/>
        <v>578.33757605812309</v>
      </c>
      <c r="U52" s="6">
        <f t="shared" si="9"/>
        <v>35367.870090459219</v>
      </c>
      <c r="V52" s="6">
        <f t="shared" si="10"/>
        <v>26233.753472754324</v>
      </c>
      <c r="W52" s="6">
        <f>$V$13-(SUM($V$17:V52))</f>
        <v>1347688.595160652</v>
      </c>
      <c r="X52" s="1">
        <f t="shared" si="20"/>
        <v>36669.129636589998</v>
      </c>
      <c r="Y52" s="11">
        <f t="shared" si="21"/>
        <v>27198.94934262017</v>
      </c>
      <c r="Z52" s="1"/>
      <c r="AA52" s="1"/>
    </row>
    <row r="53" spans="1:27" x14ac:dyDescent="0.25">
      <c r="A53">
        <v>37</v>
      </c>
      <c r="B53" s="6">
        <f t="shared" si="22"/>
        <v>161629282.94583207</v>
      </c>
      <c r="C53" s="6">
        <f t="shared" si="11"/>
        <v>1199101.0503055046</v>
      </c>
      <c r="D53" s="1">
        <f t="shared" si="12"/>
        <v>390954.63557634421</v>
      </c>
      <c r="E53" s="5">
        <f t="shared" si="23"/>
        <v>808146.41472916037</v>
      </c>
      <c r="F53" s="1">
        <f t="shared" si="13"/>
        <v>689400.41555252008</v>
      </c>
      <c r="G53" s="1">
        <f t="shared" si="2"/>
        <v>1347.5284199782286</v>
      </c>
      <c r="H53" s="6">
        <f t="shared" si="14"/>
        <v>160548927.89470321</v>
      </c>
      <c r="I53" s="29">
        <f t="shared" si="15"/>
        <v>8617.5051944065017</v>
      </c>
      <c r="J53" s="29">
        <f t="shared" si="16"/>
        <v>1292.6257791609753</v>
      </c>
      <c r="K53" s="7">
        <v>0.05</v>
      </c>
      <c r="L53" s="6">
        <f t="shared" si="18"/>
        <v>33672.767280381682</v>
      </c>
      <c r="M53" s="6">
        <f t="shared" si="3"/>
        <v>0.83333333333333337</v>
      </c>
      <c r="N53" s="6">
        <f t="shared" si="4"/>
        <v>2045.8765880128597</v>
      </c>
      <c r="O53" s="6">
        <f t="shared" si="5"/>
        <v>4</v>
      </c>
      <c r="P53" s="1">
        <v>0</v>
      </c>
      <c r="Q53" s="1">
        <f t="shared" si="6"/>
        <v>5.833333333333333</v>
      </c>
      <c r="R53" s="15">
        <f t="shared" si="19"/>
        <v>0</v>
      </c>
      <c r="S53" s="15">
        <f t="shared" si="7"/>
        <v>1.3333333333333333</v>
      </c>
      <c r="T53" s="15">
        <f t="shared" si="8"/>
        <v>574.50034629376671</v>
      </c>
      <c r="U53" s="6">
        <f t="shared" si="9"/>
        <v>35141.810188767449</v>
      </c>
      <c r="V53" s="6">
        <f t="shared" si="10"/>
        <v>25850.65375369613</v>
      </c>
      <c r="W53" s="6">
        <f>$V$13-(SUM($V$17:V53))</f>
        <v>1321837.9414069557</v>
      </c>
      <c r="X53" s="1">
        <f t="shared" si="20"/>
        <v>36434.435967928424</v>
      </c>
      <c r="Y53" s="11">
        <f t="shared" si="21"/>
        <v>26801.521716123196</v>
      </c>
      <c r="Z53" s="1"/>
      <c r="AA53" s="1"/>
    </row>
    <row r="54" spans="1:27" x14ac:dyDescent="0.25">
      <c r="A54">
        <v>38</v>
      </c>
      <c r="B54" s="6">
        <f t="shared" si="22"/>
        <v>160548927.89470321</v>
      </c>
      <c r="C54" s="6">
        <f t="shared" si="11"/>
        <v>1199101.0503055046</v>
      </c>
      <c r="D54" s="1">
        <f t="shared" si="12"/>
        <v>396356.41083198856</v>
      </c>
      <c r="E54" s="5">
        <f t="shared" si="23"/>
        <v>802744.63947351603</v>
      </c>
      <c r="F54" s="1">
        <f t="shared" si="13"/>
        <v>684792.35686650767</v>
      </c>
      <c r="G54" s="1">
        <f t="shared" si="2"/>
        <v>1338.5213322245133</v>
      </c>
      <c r="H54" s="6">
        <f t="shared" si="14"/>
        <v>159467779.12700471</v>
      </c>
      <c r="I54" s="29">
        <f t="shared" si="15"/>
        <v>8559.904460831347</v>
      </c>
      <c r="J54" s="29">
        <f t="shared" si="16"/>
        <v>1283.9856691247021</v>
      </c>
      <c r="K54" s="7">
        <v>0.05</v>
      </c>
      <c r="L54" s="6">
        <f t="shared" si="18"/>
        <v>33447.693311396499</v>
      </c>
      <c r="M54" s="6">
        <f t="shared" si="3"/>
        <v>0.83333333333333337</v>
      </c>
      <c r="N54" s="6">
        <f t="shared" si="4"/>
        <v>2040.8845244363461</v>
      </c>
      <c r="O54" s="6">
        <f t="shared" si="5"/>
        <v>4</v>
      </c>
      <c r="P54" s="1">
        <v>0</v>
      </c>
      <c r="Q54" s="1">
        <f t="shared" si="6"/>
        <v>5.833333333333333</v>
      </c>
      <c r="R54" s="15">
        <f t="shared" si="19"/>
        <v>0</v>
      </c>
      <c r="S54" s="15">
        <f t="shared" si="7"/>
        <v>1.3333333333333333</v>
      </c>
      <c r="T54" s="15">
        <f t="shared" si="8"/>
        <v>570.66029738875636</v>
      </c>
      <c r="U54" s="6">
        <f t="shared" si="9"/>
        <v>34915.584205110761</v>
      </c>
      <c r="V54" s="6">
        <f t="shared" si="10"/>
        <v>25471.973298928664</v>
      </c>
      <c r="W54" s="6">
        <f>$V$13-(SUM($V$17:V54))</f>
        <v>1296365.968108027</v>
      </c>
      <c r="X54" s="1">
        <f t="shared" si="20"/>
        <v>36199.569874235465</v>
      </c>
      <c r="Y54" s="11">
        <f t="shared" si="21"/>
        <v>26408.6796271981</v>
      </c>
      <c r="Z54" s="1"/>
      <c r="AA54" s="1"/>
    </row>
    <row r="55" spans="1:27" x14ac:dyDescent="0.25">
      <c r="A55">
        <v>39</v>
      </c>
      <c r="B55" s="6">
        <f t="shared" si="22"/>
        <v>159467779.12700471</v>
      </c>
      <c r="C55" s="6">
        <f t="shared" si="11"/>
        <v>1199101.0503055046</v>
      </c>
      <c r="D55" s="1">
        <f t="shared" si="12"/>
        <v>401762.15467048099</v>
      </c>
      <c r="E55" s="5">
        <f t="shared" si="23"/>
        <v>797338.8956350236</v>
      </c>
      <c r="F55" s="1">
        <f t="shared" si="13"/>
        <v>680180.91272630671</v>
      </c>
      <c r="G55" s="1">
        <f t="shared" si="2"/>
        <v>1329.5076271325565</v>
      </c>
      <c r="H55" s="6">
        <f t="shared" si="14"/>
        <v>158385836.05960792</v>
      </c>
      <c r="I55" s="29">
        <f t="shared" si="15"/>
        <v>8502.2614090788338</v>
      </c>
      <c r="J55" s="29">
        <f t="shared" si="16"/>
        <v>1275.3392113618249</v>
      </c>
      <c r="K55" s="7">
        <v>0.05</v>
      </c>
      <c r="L55" s="6">
        <f t="shared" si="18"/>
        <v>33222.45398479265</v>
      </c>
      <c r="M55" s="6">
        <f t="shared" si="3"/>
        <v>0.83333333333333337</v>
      </c>
      <c r="N55" s="6">
        <f t="shared" si="4"/>
        <v>2035.8887932844616</v>
      </c>
      <c r="O55" s="6">
        <f t="shared" si="5"/>
        <v>4</v>
      </c>
      <c r="P55" s="1">
        <v>0</v>
      </c>
      <c r="Q55" s="1">
        <f t="shared" si="6"/>
        <v>5.833333333333333</v>
      </c>
      <c r="R55" s="15">
        <f t="shared" si="19"/>
        <v>0</v>
      </c>
      <c r="S55" s="15">
        <f t="shared" si="7"/>
        <v>1.3333333333333333</v>
      </c>
      <c r="T55" s="15">
        <f t="shared" si="8"/>
        <v>566.81742727192227</v>
      </c>
      <c r="U55" s="6">
        <f t="shared" si="9"/>
        <v>34689.192017471854</v>
      </c>
      <c r="V55" s="6">
        <f t="shared" si="10"/>
        <v>25097.666142045106</v>
      </c>
      <c r="W55" s="6">
        <f>$V$13-(SUM($V$17:V55))</f>
        <v>1271268.301965982</v>
      </c>
      <c r="X55" s="1">
        <f t="shared" si="20"/>
        <v>35964.531228833679</v>
      </c>
      <c r="Y55" s="11">
        <f t="shared" si="21"/>
        <v>26020.375374606556</v>
      </c>
      <c r="Z55" s="1"/>
      <c r="AA55" s="1"/>
    </row>
    <row r="56" spans="1:27" x14ac:dyDescent="0.25">
      <c r="A56">
        <v>40</v>
      </c>
      <c r="B56" s="6">
        <f t="shared" si="22"/>
        <v>158385836.05960792</v>
      </c>
      <c r="C56" s="6">
        <f t="shared" si="11"/>
        <v>1199101.0503055046</v>
      </c>
      <c r="D56" s="1">
        <f t="shared" si="12"/>
        <v>407171.87000746501</v>
      </c>
      <c r="E56" s="5">
        <f t="shared" si="23"/>
        <v>791929.18029803957</v>
      </c>
      <c r="F56" s="1">
        <f t="shared" si="13"/>
        <v>675566.08064468764</v>
      </c>
      <c r="G56" s="1">
        <f t="shared" si="2"/>
        <v>1320.4872998407243</v>
      </c>
      <c r="H56" s="6">
        <f t="shared" si="14"/>
        <v>157303098.10895577</v>
      </c>
      <c r="I56" s="29">
        <f t="shared" si="15"/>
        <v>8444.5760080585951</v>
      </c>
      <c r="J56" s="29">
        <f t="shared" si="16"/>
        <v>1266.6864012087892</v>
      </c>
      <c r="K56" s="7">
        <v>0.05</v>
      </c>
      <c r="L56" s="6">
        <f t="shared" si="18"/>
        <v>32997.049179084985</v>
      </c>
      <c r="M56" s="6">
        <f t="shared" si="3"/>
        <v>0.83333333333333337</v>
      </c>
      <c r="N56" s="6">
        <f t="shared" si="4"/>
        <v>2030.889391862708</v>
      </c>
      <c r="O56" s="6">
        <f t="shared" si="5"/>
        <v>4</v>
      </c>
      <c r="P56" s="1">
        <v>0</v>
      </c>
      <c r="Q56" s="1">
        <f t="shared" si="6"/>
        <v>5.833333333333333</v>
      </c>
      <c r="R56" s="15">
        <f t="shared" si="19"/>
        <v>0</v>
      </c>
      <c r="S56" s="15">
        <f t="shared" si="7"/>
        <v>1.3333333333333333</v>
      </c>
      <c r="T56" s="15">
        <f t="shared" si="8"/>
        <v>562.97173387057296</v>
      </c>
      <c r="U56" s="6">
        <f t="shared" si="9"/>
        <v>34462.633503743789</v>
      </c>
      <c r="V56" s="6">
        <f t="shared" si="10"/>
        <v>24727.68676769155</v>
      </c>
      <c r="W56" s="6">
        <f>$V$13-(SUM($V$17:V56))</f>
        <v>1246540.6151982904</v>
      </c>
      <c r="X56" s="1">
        <f t="shared" si="20"/>
        <v>35729.319904952579</v>
      </c>
      <c r="Y56" s="11">
        <f t="shared" si="21"/>
        <v>25636.561725218602</v>
      </c>
      <c r="Z56" s="1"/>
      <c r="AA56" s="1"/>
    </row>
    <row r="57" spans="1:27" x14ac:dyDescent="0.25">
      <c r="A57">
        <v>41</v>
      </c>
      <c r="B57" s="6">
        <f t="shared" si="22"/>
        <v>157303098.10895577</v>
      </c>
      <c r="C57" s="6">
        <f t="shared" si="11"/>
        <v>1199101.0503055046</v>
      </c>
      <c r="D57" s="1">
        <f t="shared" si="12"/>
        <v>412585.55976072582</v>
      </c>
      <c r="E57" s="5">
        <f t="shared" si="23"/>
        <v>786515.49054477876</v>
      </c>
      <c r="F57" s="1">
        <f t="shared" si="13"/>
        <v>670947.85813259345</v>
      </c>
      <c r="G57" s="1">
        <f t="shared" si="2"/>
        <v>1311.4603454838102</v>
      </c>
      <c r="H57" s="6">
        <f t="shared" si="14"/>
        <v>156219564.69106245</v>
      </c>
      <c r="I57" s="29">
        <f t="shared" si="15"/>
        <v>8386.8482266574192</v>
      </c>
      <c r="J57" s="29">
        <f t="shared" si="16"/>
        <v>1258.0272339986129</v>
      </c>
      <c r="K57" s="7">
        <v>0.05</v>
      </c>
      <c r="L57" s="6">
        <f t="shared" si="18"/>
        <v>32771.47877269912</v>
      </c>
      <c r="M57" s="6">
        <f t="shared" si="3"/>
        <v>0.83333333333333337</v>
      </c>
      <c r="N57" s="6">
        <f t="shared" si="4"/>
        <v>2025.8863174746061</v>
      </c>
      <c r="O57" s="6">
        <f t="shared" si="5"/>
        <v>4</v>
      </c>
      <c r="P57" s="1">
        <v>0</v>
      </c>
      <c r="Q57" s="1">
        <f t="shared" si="6"/>
        <v>5.833333333333333</v>
      </c>
      <c r="R57" s="15">
        <f t="shared" si="19"/>
        <v>0</v>
      </c>
      <c r="S57" s="15">
        <f t="shared" si="7"/>
        <v>1.3333333333333333</v>
      </c>
      <c r="T57" s="15">
        <f t="shared" si="8"/>
        <v>559.12321511049458</v>
      </c>
      <c r="U57" s="6">
        <f t="shared" si="9"/>
        <v>34235.908541729899</v>
      </c>
      <c r="V57" s="6">
        <f t="shared" si="10"/>
        <v>24361.990107303071</v>
      </c>
      <c r="W57" s="6">
        <f>$V$13-(SUM($V$17:V57))</f>
        <v>1222178.6250909874</v>
      </c>
      <c r="X57" s="1">
        <f t="shared" si="20"/>
        <v>35493.935775728511</v>
      </c>
      <c r="Y57" s="11">
        <f t="shared" si="21"/>
        <v>25257.191909587222</v>
      </c>
      <c r="Z57" s="1"/>
      <c r="AA57" s="1"/>
    </row>
    <row r="58" spans="1:27" x14ac:dyDescent="0.25">
      <c r="A58">
        <v>42</v>
      </c>
      <c r="B58" s="6">
        <f t="shared" si="22"/>
        <v>156219564.69106245</v>
      </c>
      <c r="C58" s="6">
        <f t="shared" si="11"/>
        <v>1199101.0503055046</v>
      </c>
      <c r="D58" s="1">
        <f t="shared" si="12"/>
        <v>418003.2268501923</v>
      </c>
      <c r="E58" s="5">
        <f t="shared" si="23"/>
        <v>781097.82345531229</v>
      </c>
      <c r="F58" s="1">
        <f t="shared" si="13"/>
        <v>666326.24269913859</v>
      </c>
      <c r="G58" s="1">
        <f t="shared" si="2"/>
        <v>1302.4267591930343</v>
      </c>
      <c r="H58" s="6">
        <f t="shared" si="14"/>
        <v>155135235.22151312</v>
      </c>
      <c r="I58" s="29">
        <f t="shared" si="15"/>
        <v>8329.0780337392334</v>
      </c>
      <c r="J58" s="29">
        <f t="shared" si="16"/>
        <v>1249.361705060885</v>
      </c>
      <c r="K58" s="7">
        <v>0.05</v>
      </c>
      <c r="L58" s="6">
        <f t="shared" si="18"/>
        <v>32545.742643971345</v>
      </c>
      <c r="M58" s="6">
        <f t="shared" si="3"/>
        <v>0.83333333333333337</v>
      </c>
      <c r="N58" s="6">
        <f t="shared" si="4"/>
        <v>2020.8795674216963</v>
      </c>
      <c r="O58" s="6">
        <f t="shared" si="5"/>
        <v>4</v>
      </c>
      <c r="P58" s="1">
        <v>0</v>
      </c>
      <c r="Q58" s="1">
        <f t="shared" si="6"/>
        <v>5.833333333333333</v>
      </c>
      <c r="R58" s="15">
        <f t="shared" si="19"/>
        <v>0</v>
      </c>
      <c r="S58" s="15">
        <f t="shared" si="7"/>
        <v>1.3333333333333333</v>
      </c>
      <c r="T58" s="15">
        <f t="shared" si="8"/>
        <v>555.27186891594874</v>
      </c>
      <c r="U58" s="6">
        <f t="shared" si="9"/>
        <v>34009.017009143754</v>
      </c>
      <c r="V58" s="6">
        <f t="shared" si="10"/>
        <v>24000.531534878948</v>
      </c>
      <c r="W58" s="6">
        <f>$V$13-(SUM($V$17:V58))</f>
        <v>1198178.0935561084</v>
      </c>
      <c r="X58" s="1">
        <f t="shared" si="20"/>
        <v>35258.378714204642</v>
      </c>
      <c r="Y58" s="11">
        <f t="shared" si="21"/>
        <v>24882.219617563667</v>
      </c>
      <c r="Z58" s="1"/>
      <c r="AA58" s="1"/>
    </row>
    <row r="59" spans="1:27" x14ac:dyDescent="0.25">
      <c r="A59">
        <v>43</v>
      </c>
      <c r="B59" s="6">
        <f t="shared" si="22"/>
        <v>155135235.22151312</v>
      </c>
      <c r="C59" s="6">
        <f t="shared" si="11"/>
        <v>1199101.0503055046</v>
      </c>
      <c r="D59" s="1">
        <f t="shared" si="12"/>
        <v>423424.87419793906</v>
      </c>
      <c r="E59" s="5">
        <f t="shared" si="23"/>
        <v>775676.17610756552</v>
      </c>
      <c r="F59" s="1">
        <f t="shared" si="13"/>
        <v>661701.23185160744</v>
      </c>
      <c r="G59" s="1">
        <f t="shared" si="2"/>
        <v>1293.3865360960394</v>
      </c>
      <c r="H59" s="6">
        <f t="shared" si="14"/>
        <v>154050109.11546358</v>
      </c>
      <c r="I59" s="29">
        <f t="shared" si="15"/>
        <v>8271.2653981450931</v>
      </c>
      <c r="J59" s="29">
        <f t="shared" si="16"/>
        <v>1240.6898097217638</v>
      </c>
      <c r="K59" s="7">
        <v>0.05</v>
      </c>
      <c r="L59" s="6">
        <f t="shared" si="18"/>
        <v>32319.84067114857</v>
      </c>
      <c r="M59" s="6">
        <f t="shared" si="3"/>
        <v>0.83333333333333337</v>
      </c>
      <c r="N59" s="6">
        <f t="shared" si="4"/>
        <v>2015.8691390035376</v>
      </c>
      <c r="O59" s="6">
        <f t="shared" si="5"/>
        <v>4</v>
      </c>
      <c r="P59" s="1">
        <v>0</v>
      </c>
      <c r="Q59" s="1">
        <f t="shared" si="6"/>
        <v>5.833333333333333</v>
      </c>
      <c r="R59" s="15">
        <f t="shared" si="19"/>
        <v>0</v>
      </c>
      <c r="S59" s="15">
        <f t="shared" si="7"/>
        <v>1.3333333333333333</v>
      </c>
      <c r="T59" s="15">
        <f t="shared" si="8"/>
        <v>551.41769320967285</v>
      </c>
      <c r="U59" s="6">
        <f t="shared" si="9"/>
        <v>33781.958783609101</v>
      </c>
      <c r="V59" s="6">
        <f t="shared" si="10"/>
        <v>23643.266862796951</v>
      </c>
      <c r="W59" s="6">
        <f>$V$13-(SUM($V$17:V59))</f>
        <v>1174534.8266933116</v>
      </c>
      <c r="X59" s="1">
        <f t="shared" si="20"/>
        <v>35022.648593330865</v>
      </c>
      <c r="Y59" s="11">
        <f t="shared" si="21"/>
        <v>24511.598993953216</v>
      </c>
      <c r="Z59" s="1"/>
      <c r="AA59" s="1"/>
    </row>
    <row r="60" spans="1:27" x14ac:dyDescent="0.25">
      <c r="A60">
        <v>44</v>
      </c>
      <c r="B60" s="6">
        <f t="shared" si="22"/>
        <v>154050109.11546358</v>
      </c>
      <c r="C60" s="6">
        <f t="shared" si="11"/>
        <v>1199101.0503055046</v>
      </c>
      <c r="D60" s="1">
        <f t="shared" si="12"/>
        <v>428850.50472818664</v>
      </c>
      <c r="E60" s="5">
        <f t="shared" si="23"/>
        <v>770250.54557731794</v>
      </c>
      <c r="F60" s="1">
        <f t="shared" si="13"/>
        <v>657072.82309545309</v>
      </c>
      <c r="G60" s="1">
        <f t="shared" si="2"/>
        <v>1284.3396713168886</v>
      </c>
      <c r="H60" s="6">
        <f t="shared" si="14"/>
        <v>152964185.78763995</v>
      </c>
      <c r="I60" s="29">
        <f t="shared" si="15"/>
        <v>8213.4102886931632</v>
      </c>
      <c r="J60" s="29">
        <f t="shared" si="16"/>
        <v>1232.0115433039743</v>
      </c>
      <c r="K60" s="7">
        <v>0.05</v>
      </c>
      <c r="L60" s="6">
        <f t="shared" si="18"/>
        <v>32093.772732388246</v>
      </c>
      <c r="M60" s="6">
        <f t="shared" si="3"/>
        <v>0.83333333333333337</v>
      </c>
      <c r="N60" s="6">
        <f t="shared" si="4"/>
        <v>2010.855029517704</v>
      </c>
      <c r="O60" s="6">
        <f t="shared" si="5"/>
        <v>4</v>
      </c>
      <c r="P60" s="1">
        <v>0</v>
      </c>
      <c r="Q60" s="1">
        <f t="shared" si="6"/>
        <v>5.833333333333333</v>
      </c>
      <c r="R60" s="15">
        <f t="shared" si="19"/>
        <v>0</v>
      </c>
      <c r="S60" s="15">
        <f t="shared" si="7"/>
        <v>1.3333333333333333</v>
      </c>
      <c r="T60" s="15">
        <f t="shared" si="8"/>
        <v>547.56068591287749</v>
      </c>
      <c r="U60" s="6">
        <f t="shared" si="9"/>
        <v>33554.733742659737</v>
      </c>
      <c r="V60" s="6">
        <f t="shared" si="10"/>
        <v>23290.152337665997</v>
      </c>
      <c r="W60" s="6">
        <f>$V$13-(SUM($V$17:V60))</f>
        <v>1151244.6743556457</v>
      </c>
      <c r="X60" s="1">
        <f t="shared" si="20"/>
        <v>34786.745285963712</v>
      </c>
      <c r="Y60" s="11">
        <f t="shared" si="21"/>
        <v>24145.284634210875</v>
      </c>
      <c r="Z60" s="1"/>
      <c r="AA60" s="1"/>
    </row>
    <row r="61" spans="1:27" x14ac:dyDescent="0.25">
      <c r="A61">
        <v>45</v>
      </c>
      <c r="B61" s="6">
        <f t="shared" si="22"/>
        <v>152964185.78763995</v>
      </c>
      <c r="C61" s="6">
        <f t="shared" si="11"/>
        <v>1199101.0503055046</v>
      </c>
      <c r="D61" s="1">
        <f t="shared" si="12"/>
        <v>434280.12136730482</v>
      </c>
      <c r="E61" s="5">
        <f t="shared" si="23"/>
        <v>764820.92893819977</v>
      </c>
      <c r="F61" s="1">
        <f t="shared" si="13"/>
        <v>652441.01393429574</v>
      </c>
      <c r="G61" s="1">
        <f t="shared" si="2"/>
        <v>1275.2861599760624</v>
      </c>
      <c r="H61" s="6">
        <f t="shared" si="14"/>
        <v>151877464.65233836</v>
      </c>
      <c r="I61" s="29">
        <f t="shared" si="15"/>
        <v>8155.5126741786971</v>
      </c>
      <c r="J61" s="29">
        <f t="shared" si="16"/>
        <v>1223.3269011268046</v>
      </c>
      <c r="K61" s="7">
        <v>0.05</v>
      </c>
      <c r="L61" s="6">
        <f t="shared" si="18"/>
        <v>31867.538705758325</v>
      </c>
      <c r="M61" s="6">
        <f t="shared" si="3"/>
        <v>0.83333333333333337</v>
      </c>
      <c r="N61" s="6">
        <f t="shared" si="4"/>
        <v>2005.8372362597836</v>
      </c>
      <c r="O61" s="6">
        <f t="shared" si="5"/>
        <v>4</v>
      </c>
      <c r="P61" s="1">
        <v>0</v>
      </c>
      <c r="Q61" s="1">
        <f t="shared" si="6"/>
        <v>5.833333333333333</v>
      </c>
      <c r="R61" s="15">
        <f t="shared" si="19"/>
        <v>0</v>
      </c>
      <c r="S61" s="15">
        <f t="shared" si="7"/>
        <v>1.3333333333333333</v>
      </c>
      <c r="T61" s="15">
        <f t="shared" si="8"/>
        <v>543.70084494524644</v>
      </c>
      <c r="U61" s="6">
        <f t="shared" si="9"/>
        <v>33327.341763739525</v>
      </c>
      <c r="V61" s="6">
        <f t="shared" si="10"/>
        <v>22941.144636217286</v>
      </c>
      <c r="W61" s="6">
        <f>$V$13-(SUM($V$17:V61))</f>
        <v>1128303.5297194284</v>
      </c>
      <c r="X61" s="1">
        <f t="shared" si="20"/>
        <v>34550.668664866331</v>
      </c>
      <c r="Y61" s="11">
        <f t="shared" si="21"/>
        <v>23783.231580176915</v>
      </c>
      <c r="Z61" s="1"/>
      <c r="AA61" s="1"/>
    </row>
    <row r="62" spans="1:27" x14ac:dyDescent="0.25">
      <c r="A62">
        <v>46</v>
      </c>
      <c r="B62" s="6">
        <f t="shared" si="22"/>
        <v>151877464.65233836</v>
      </c>
      <c r="C62" s="6">
        <f t="shared" si="11"/>
        <v>1199101.0503055046</v>
      </c>
      <c r="D62" s="1">
        <f t="shared" si="12"/>
        <v>439713.72704381286</v>
      </c>
      <c r="E62" s="5">
        <f t="shared" si="23"/>
        <v>759387.32326169172</v>
      </c>
      <c r="F62" s="1">
        <f t="shared" si="13"/>
        <v>647805.80186992185</v>
      </c>
      <c r="G62" s="1">
        <f t="shared" si="2"/>
        <v>1266.2259971904571</v>
      </c>
      <c r="H62" s="6">
        <f t="shared" si="14"/>
        <v>150789945.12342462</v>
      </c>
      <c r="I62" s="29">
        <f t="shared" si="15"/>
        <v>8097.5725233740231</v>
      </c>
      <c r="J62" s="29">
        <f t="shared" si="16"/>
        <v>1214.6358785061034</v>
      </c>
      <c r="K62" s="7">
        <v>0.05</v>
      </c>
      <c r="L62" s="6">
        <f t="shared" si="18"/>
        <v>31641.138469237161</v>
      </c>
      <c r="M62" s="6">
        <f t="shared" si="3"/>
        <v>0.83333333333333337</v>
      </c>
      <c r="N62" s="6">
        <f t="shared" si="4"/>
        <v>2000.8157565233787</v>
      </c>
      <c r="O62" s="6">
        <f t="shared" si="5"/>
        <v>4</v>
      </c>
      <c r="P62" s="1">
        <v>0</v>
      </c>
      <c r="Q62" s="1">
        <f t="shared" si="6"/>
        <v>5.833333333333333</v>
      </c>
      <c r="R62" s="15">
        <f t="shared" si="19"/>
        <v>0</v>
      </c>
      <c r="S62" s="15">
        <f t="shared" si="7"/>
        <v>1.3333333333333333</v>
      </c>
      <c r="T62" s="15">
        <f t="shared" si="8"/>
        <v>539.83816822493486</v>
      </c>
      <c r="U62" s="6">
        <f t="shared" si="9"/>
        <v>33099.782724202269</v>
      </c>
      <c r="V62" s="6">
        <f t="shared" si="10"/>
        <v>22596.200861233079</v>
      </c>
      <c r="W62" s="6">
        <f>$V$13-(SUM($V$17:V62))</f>
        <v>1105707.3288581953</v>
      </c>
      <c r="X62" s="1">
        <f t="shared" si="20"/>
        <v>34314.418602708371</v>
      </c>
      <c r="Y62" s="11">
        <f t="shared" si="21"/>
        <v>23425.395315851529</v>
      </c>
      <c r="Z62" s="1"/>
      <c r="AA62" s="1"/>
    </row>
    <row r="63" spans="1:27" x14ac:dyDescent="0.25">
      <c r="A63">
        <v>47</v>
      </c>
      <c r="B63" s="6">
        <f t="shared" si="22"/>
        <v>150789945.12342462</v>
      </c>
      <c r="C63" s="6">
        <f t="shared" si="11"/>
        <v>1199101.0503055046</v>
      </c>
      <c r="D63" s="1">
        <f t="shared" si="12"/>
        <v>445151.3246883814</v>
      </c>
      <c r="E63" s="5">
        <f t="shared" si="23"/>
        <v>753949.72561712319</v>
      </c>
      <c r="F63" s="1">
        <f t="shared" si="13"/>
        <v>643167.18440228223</v>
      </c>
      <c r="G63" s="1">
        <f t="shared" si="2"/>
        <v>1257.1591780733809</v>
      </c>
      <c r="H63" s="6">
        <f t="shared" si="14"/>
        <v>149701626.61433396</v>
      </c>
      <c r="I63" s="29">
        <f t="shared" si="15"/>
        <v>8039.5898050285286</v>
      </c>
      <c r="J63" s="29">
        <f t="shared" si="16"/>
        <v>1205.9384707542793</v>
      </c>
      <c r="K63" s="7">
        <v>0.05</v>
      </c>
      <c r="L63" s="6">
        <f t="shared" si="18"/>
        <v>31414.571900713461</v>
      </c>
      <c r="M63" s="6">
        <f t="shared" si="3"/>
        <v>0.83333333333333337</v>
      </c>
      <c r="N63" s="6">
        <f t="shared" si="4"/>
        <v>1995.7905876001018</v>
      </c>
      <c r="O63" s="6">
        <f t="shared" si="5"/>
        <v>4</v>
      </c>
      <c r="P63" s="1">
        <v>0</v>
      </c>
      <c r="Q63" s="1">
        <f t="shared" si="6"/>
        <v>5.833333333333333</v>
      </c>
      <c r="R63" s="15">
        <f t="shared" si="19"/>
        <v>0</v>
      </c>
      <c r="S63" s="15">
        <f t="shared" si="7"/>
        <v>1.3333333333333333</v>
      </c>
      <c r="T63" s="15">
        <f t="shared" si="8"/>
        <v>535.97265366856846</v>
      </c>
      <c r="U63" s="6">
        <f t="shared" si="9"/>
        <v>32872.056501311657</v>
      </c>
      <c r="V63" s="6">
        <f t="shared" si="10"/>
        <v>22255.278537513186</v>
      </c>
      <c r="W63" s="6">
        <f>$V$13-(SUM($V$17:V63))</f>
        <v>1083452.0503206821</v>
      </c>
      <c r="X63" s="1">
        <f t="shared" si="20"/>
        <v>34077.994972065935</v>
      </c>
      <c r="Y63" s="11">
        <f t="shared" si="21"/>
        <v>23071.731763208641</v>
      </c>
      <c r="Z63" s="1"/>
      <c r="AA63" s="1"/>
    </row>
    <row r="64" spans="1:27" x14ac:dyDescent="0.25">
      <c r="A64">
        <v>48</v>
      </c>
      <c r="B64" s="6">
        <f t="shared" si="22"/>
        <v>149701626.61433396</v>
      </c>
      <c r="C64" s="6">
        <f t="shared" si="11"/>
        <v>1199101.0503055046</v>
      </c>
      <c r="D64" s="1">
        <f t="shared" si="12"/>
        <v>450592.91723383486</v>
      </c>
      <c r="E64" s="5">
        <f t="shared" si="23"/>
        <v>748508.13307166973</v>
      </c>
      <c r="F64" s="1">
        <f t="shared" si="13"/>
        <v>638525.15902949101</v>
      </c>
      <c r="G64" s="1">
        <f t="shared" si="2"/>
        <v>1248.085697734552</v>
      </c>
      <c r="H64" s="6">
        <f t="shared" si="14"/>
        <v>148612508.53807065</v>
      </c>
      <c r="I64" s="29">
        <f t="shared" si="15"/>
        <v>7981.564487868638</v>
      </c>
      <c r="J64" s="29">
        <f t="shared" si="16"/>
        <v>1197.2346731802957</v>
      </c>
      <c r="K64" s="7">
        <v>0.05</v>
      </c>
      <c r="L64" s="6">
        <f t="shared" si="18"/>
        <v>31187.838877986243</v>
      </c>
      <c r="M64" s="6">
        <f t="shared" si="3"/>
        <v>0.83333333333333337</v>
      </c>
      <c r="N64" s="6">
        <f t="shared" si="4"/>
        <v>1990.7617267795783</v>
      </c>
      <c r="O64" s="6">
        <f t="shared" si="5"/>
        <v>4</v>
      </c>
      <c r="P64" s="1">
        <v>0</v>
      </c>
      <c r="Q64" s="1">
        <f t="shared" si="6"/>
        <v>5.833333333333333</v>
      </c>
      <c r="R64" s="15">
        <f t="shared" si="19"/>
        <v>0</v>
      </c>
      <c r="S64" s="15">
        <f t="shared" si="7"/>
        <v>1.3333333333333333</v>
      </c>
      <c r="T64" s="15">
        <f t="shared" si="8"/>
        <v>532.10429919124249</v>
      </c>
      <c r="U64" s="6">
        <f t="shared" si="9"/>
        <v>32644.162972241244</v>
      </c>
      <c r="V64" s="6">
        <f t="shared" si="10"/>
        <v>21918.335607878576</v>
      </c>
      <c r="W64" s="6">
        <f>$V$13-(SUM($V$17:V64))</f>
        <v>1061533.7147128035</v>
      </c>
      <c r="X64" s="1">
        <f t="shared" si="20"/>
        <v>33841.397645421537</v>
      </c>
      <c r="Y64" s="11">
        <f t="shared" si="21"/>
        <v>22722.197278048181</v>
      </c>
      <c r="Z64" s="1"/>
      <c r="AA64" s="1"/>
    </row>
    <row r="65" spans="1:27" x14ac:dyDescent="0.25">
      <c r="A65">
        <v>49</v>
      </c>
      <c r="B65" s="6">
        <f t="shared" si="22"/>
        <v>148612508.53807065</v>
      </c>
      <c r="C65" s="6">
        <f t="shared" si="11"/>
        <v>1199101.0503055046</v>
      </c>
      <c r="D65" s="1">
        <f t="shared" si="12"/>
        <v>456038.50761515147</v>
      </c>
      <c r="E65" s="5">
        <f t="shared" si="23"/>
        <v>743062.54269035312</v>
      </c>
      <c r="F65" s="1">
        <f t="shared" si="13"/>
        <v>633879.72324782435</v>
      </c>
      <c r="G65" s="1">
        <f t="shared" si="2"/>
        <v>1239.0055512800964</v>
      </c>
      <c r="H65" s="6">
        <f t="shared" si="14"/>
        <v>147522590.30720767</v>
      </c>
      <c r="I65" s="29">
        <f t="shared" si="15"/>
        <v>7923.4965405978046</v>
      </c>
      <c r="J65" s="29">
        <f t="shared" si="16"/>
        <v>1188.5244810896706</v>
      </c>
      <c r="K65" s="7">
        <v>0.05</v>
      </c>
      <c r="L65" s="6">
        <f t="shared" si="18"/>
        <v>30960.939278764719</v>
      </c>
      <c r="M65" s="6">
        <f t="shared" si="3"/>
        <v>0.83333333333333337</v>
      </c>
      <c r="N65" s="6">
        <f t="shared" si="4"/>
        <v>1985.7291713494394</v>
      </c>
      <c r="O65" s="6">
        <f t="shared" si="5"/>
        <v>4</v>
      </c>
      <c r="P65" s="1">
        <v>0</v>
      </c>
      <c r="Q65" s="1">
        <f t="shared" si="6"/>
        <v>5.833333333333333</v>
      </c>
      <c r="R65" s="15">
        <f t="shared" si="19"/>
        <v>0</v>
      </c>
      <c r="S65" s="15">
        <f t="shared" si="7"/>
        <v>1.3333333333333333</v>
      </c>
      <c r="T65" s="15">
        <f t="shared" si="8"/>
        <v>528.2331027065203</v>
      </c>
      <c r="U65" s="6">
        <f t="shared" si="9"/>
        <v>32416.102014074306</v>
      </c>
      <c r="V65" s="6">
        <f t="shared" si="10"/>
        <v>21585.330429211823</v>
      </c>
      <c r="W65" s="6">
        <f>$V$13-(SUM($V$17:V65))</f>
        <v>1039948.3842835918</v>
      </c>
      <c r="X65" s="1">
        <f t="shared" si="20"/>
        <v>33604.626495163975</v>
      </c>
      <c r="Y65" s="11">
        <f t="shared" si="21"/>
        <v>22376.748645886652</v>
      </c>
      <c r="Z65" s="1"/>
      <c r="AA65" s="1"/>
    </row>
    <row r="66" spans="1:27" x14ac:dyDescent="0.25">
      <c r="A66">
        <v>50</v>
      </c>
      <c r="B66" s="6">
        <f t="shared" si="22"/>
        <v>147522590.30720767</v>
      </c>
      <c r="C66" s="6">
        <f t="shared" si="11"/>
        <v>1199101.0503055046</v>
      </c>
      <c r="D66" s="1">
        <f t="shared" si="12"/>
        <v>461488.09876946628</v>
      </c>
      <c r="E66" s="5">
        <f t="shared" si="23"/>
        <v>737612.95153603831</v>
      </c>
      <c r="F66" s="1">
        <f t="shared" si="13"/>
        <v>629230.87455171894</v>
      </c>
      <c r="G66" s="1">
        <f t="shared" si="2"/>
        <v>1229.9187338125432</v>
      </c>
      <c r="H66" s="6">
        <f t="shared" si="14"/>
        <v>146431871.3338865</v>
      </c>
      <c r="I66" s="29">
        <f t="shared" si="15"/>
        <v>7865.3859318964869</v>
      </c>
      <c r="J66" s="29">
        <f t="shared" si="16"/>
        <v>1179.807889784473</v>
      </c>
      <c r="K66" s="7">
        <v>0.05</v>
      </c>
      <c r="L66" s="6">
        <f t="shared" si="18"/>
        <v>30733.872980668268</v>
      </c>
      <c r="M66" s="6">
        <f t="shared" si="3"/>
        <v>0.83333333333333337</v>
      </c>
      <c r="N66" s="6">
        <f t="shared" si="4"/>
        <v>1980.692918595325</v>
      </c>
      <c r="O66" s="6">
        <f t="shared" si="5"/>
        <v>4</v>
      </c>
      <c r="P66" s="1">
        <v>0</v>
      </c>
      <c r="Q66" s="1">
        <f t="shared" si="6"/>
        <v>5.833333333333333</v>
      </c>
      <c r="R66" s="15">
        <f t="shared" si="19"/>
        <v>0</v>
      </c>
      <c r="S66" s="15">
        <f t="shared" si="7"/>
        <v>1.3333333333333333</v>
      </c>
      <c r="T66" s="15">
        <f t="shared" si="8"/>
        <v>524.35906212643249</v>
      </c>
      <c r="U66" s="6">
        <f t="shared" si="9"/>
        <v>32187.873503803825</v>
      </c>
      <c r="V66" s="6">
        <f t="shared" si="10"/>
        <v>21256.221768534131</v>
      </c>
      <c r="W66" s="6">
        <f>$V$13-(SUM($V$17:V66))</f>
        <v>1018692.1625150577</v>
      </c>
      <c r="X66" s="1">
        <f t="shared" si="20"/>
        <v>33367.681393588296</v>
      </c>
      <c r="Y66" s="11">
        <f t="shared" si="21"/>
        <v>22035.34307788566</v>
      </c>
      <c r="Z66" s="1"/>
      <c r="AA66" s="1"/>
    </row>
    <row r="67" spans="1:27" x14ac:dyDescent="0.25">
      <c r="A67">
        <v>51</v>
      </c>
      <c r="B67" s="6">
        <f t="shared" si="22"/>
        <v>146431871.3338865</v>
      </c>
      <c r="C67" s="6">
        <f t="shared" si="11"/>
        <v>1199101.0503055046</v>
      </c>
      <c r="D67" s="1">
        <f t="shared" si="12"/>
        <v>466941.6936360721</v>
      </c>
      <c r="E67" s="5">
        <f t="shared" si="23"/>
        <v>732159.35666943248</v>
      </c>
      <c r="F67" s="1">
        <f t="shared" si="13"/>
        <v>624578.61043377046</v>
      </c>
      <c r="G67" s="1">
        <f t="shared" si="2"/>
        <v>1220.8252404308253</v>
      </c>
      <c r="H67" s="6">
        <f t="shared" si="14"/>
        <v>145340351.02981669</v>
      </c>
      <c r="I67" s="29">
        <f t="shared" si="15"/>
        <v>7807.2326304221315</v>
      </c>
      <c r="J67" s="29">
        <f t="shared" si="16"/>
        <v>1171.0848945633197</v>
      </c>
      <c r="K67" s="7">
        <v>0.05</v>
      </c>
      <c r="L67" s="6">
        <f t="shared" si="18"/>
        <v>30506.639861226355</v>
      </c>
      <c r="M67" s="6">
        <f t="shared" si="3"/>
        <v>0.83333333333333337</v>
      </c>
      <c r="N67" s="6">
        <f t="shared" si="4"/>
        <v>1975.6529658008812</v>
      </c>
      <c r="O67" s="6">
        <f t="shared" si="5"/>
        <v>4</v>
      </c>
      <c r="P67" s="1">
        <v>0</v>
      </c>
      <c r="Q67" s="1">
        <f t="shared" si="6"/>
        <v>5.833333333333333</v>
      </c>
      <c r="R67" s="15">
        <f t="shared" si="19"/>
        <v>0</v>
      </c>
      <c r="S67" s="15">
        <f t="shared" si="7"/>
        <v>1.3333333333333333</v>
      </c>
      <c r="T67" s="15">
        <f t="shared" si="8"/>
        <v>520.48217536147536</v>
      </c>
      <c r="U67" s="6">
        <f t="shared" si="9"/>
        <v>31959.477318332425</v>
      </c>
      <c r="V67" s="6">
        <f t="shared" si="10"/>
        <v>20930.968799118567</v>
      </c>
      <c r="W67" s="6">
        <f>$V$13-(SUM($V$17:V67))</f>
        <v>997761.19371593907</v>
      </c>
      <c r="X67" s="1">
        <f t="shared" si="20"/>
        <v>33130.562212895748</v>
      </c>
      <c r="Y67" s="11">
        <f t="shared" si="21"/>
        <v>21697.938206817973</v>
      </c>
      <c r="Z67" s="1"/>
      <c r="AA67" s="1"/>
    </row>
    <row r="68" spans="1:27" x14ac:dyDescent="0.25">
      <c r="A68">
        <v>52</v>
      </c>
      <c r="B68" s="6">
        <f t="shared" si="22"/>
        <v>145340351.02981669</v>
      </c>
      <c r="C68" s="6">
        <f t="shared" si="11"/>
        <v>1199101.0503055046</v>
      </c>
      <c r="D68" s="1">
        <f t="shared" si="12"/>
        <v>472399.29515642126</v>
      </c>
      <c r="E68" s="5">
        <f t="shared" si="23"/>
        <v>726701.75514908333</v>
      </c>
      <c r="F68" s="1">
        <f t="shared" si="13"/>
        <v>619922.92838473269</v>
      </c>
      <c r="G68" s="1">
        <f t="shared" si="2"/>
        <v>1211.7250662302736</v>
      </c>
      <c r="H68" s="6">
        <f t="shared" si="14"/>
        <v>144248028.80627555</v>
      </c>
      <c r="I68" s="29">
        <f t="shared" si="15"/>
        <v>7749.0366048091591</v>
      </c>
      <c r="J68" s="29">
        <f t="shared" si="16"/>
        <v>1162.3554907213738</v>
      </c>
      <c r="K68" s="7">
        <v>0.05</v>
      </c>
      <c r="L68" s="6">
        <f t="shared" si="18"/>
        <v>30279.239797878476</v>
      </c>
      <c r="M68" s="6">
        <f t="shared" si="3"/>
        <v>0.83333333333333337</v>
      </c>
      <c r="N68" s="6">
        <f t="shared" si="4"/>
        <v>1970.6093102477566</v>
      </c>
      <c r="O68" s="6">
        <f t="shared" si="5"/>
        <v>4</v>
      </c>
      <c r="P68" s="1">
        <v>0</v>
      </c>
      <c r="Q68" s="1">
        <f t="shared" si="6"/>
        <v>5.833333333333333</v>
      </c>
      <c r="R68" s="15">
        <f t="shared" si="19"/>
        <v>0</v>
      </c>
      <c r="S68" s="15">
        <f t="shared" si="7"/>
        <v>1.3333333333333333</v>
      </c>
      <c r="T68" s="15">
        <f t="shared" si="8"/>
        <v>516.60244032061053</v>
      </c>
      <c r="U68" s="6">
        <f t="shared" si="9"/>
        <v>31730.913334472287</v>
      </c>
      <c r="V68" s="6">
        <f t="shared" si="10"/>
        <v>20609.531096639097</v>
      </c>
      <c r="W68" s="6">
        <f>$V$13-(SUM($V$17:V68))</f>
        <v>977151.66261929995</v>
      </c>
      <c r="X68" s="1">
        <f t="shared" si="20"/>
        <v>32893.268825193663</v>
      </c>
      <c r="Y68" s="11">
        <f t="shared" si="21"/>
        <v>21364.492083070778</v>
      </c>
      <c r="Z68" s="1"/>
      <c r="AA68" s="1"/>
    </row>
    <row r="69" spans="1:27" x14ac:dyDescent="0.25">
      <c r="A69">
        <v>53</v>
      </c>
      <c r="B69" s="6">
        <f t="shared" si="22"/>
        <v>144248028.80627555</v>
      </c>
      <c r="C69" s="6">
        <f t="shared" si="11"/>
        <v>1199101.0503055046</v>
      </c>
      <c r="D69" s="1">
        <f t="shared" si="12"/>
        <v>477860.90627412696</v>
      </c>
      <c r="E69" s="5">
        <f t="shared" si="23"/>
        <v>721240.14403137763</v>
      </c>
      <c r="F69" s="1">
        <f t="shared" si="13"/>
        <v>615263.82589351595</v>
      </c>
      <c r="G69" s="1">
        <f t="shared" si="2"/>
        <v>1202.6182063026154</v>
      </c>
      <c r="H69" s="6">
        <f t="shared" si="14"/>
        <v>143154904.07410789</v>
      </c>
      <c r="I69" s="29">
        <f t="shared" si="15"/>
        <v>7690.7978236689496</v>
      </c>
      <c r="J69" s="29">
        <f t="shared" si="16"/>
        <v>1153.6196735503424</v>
      </c>
      <c r="K69" s="7">
        <v>0.05</v>
      </c>
      <c r="L69" s="6">
        <f t="shared" si="18"/>
        <v>30051.672667974071</v>
      </c>
      <c r="M69" s="6">
        <f t="shared" si="3"/>
        <v>0.83333333333333337</v>
      </c>
      <c r="N69" s="6">
        <f t="shared" si="4"/>
        <v>1965.5619492156052</v>
      </c>
      <c r="O69" s="6">
        <f t="shared" si="5"/>
        <v>4</v>
      </c>
      <c r="P69" s="1">
        <v>0</v>
      </c>
      <c r="Q69" s="1">
        <f t="shared" si="6"/>
        <v>5.833333333333333</v>
      </c>
      <c r="R69" s="15">
        <f t="shared" si="19"/>
        <v>0</v>
      </c>
      <c r="S69" s="15">
        <f t="shared" si="7"/>
        <v>1.3333333333333333</v>
      </c>
      <c r="T69" s="15">
        <f t="shared" si="8"/>
        <v>512.71985491126327</v>
      </c>
      <c r="U69" s="6">
        <f t="shared" si="9"/>
        <v>31502.181428945078</v>
      </c>
      <c r="V69" s="6">
        <f t="shared" si="10"/>
        <v>20291.868635355204</v>
      </c>
      <c r="W69" s="6">
        <f>$V$13-(SUM($V$17:V69))</f>
        <v>956859.79398394469</v>
      </c>
      <c r="X69" s="1">
        <f t="shared" si="20"/>
        <v>32655.801102495421</v>
      </c>
      <c r="Y69" s="11">
        <f t="shared" si="21"/>
        <v>21034.963170685889</v>
      </c>
      <c r="Z69" s="1"/>
      <c r="AA69" s="1"/>
    </row>
    <row r="70" spans="1:27" x14ac:dyDescent="0.25">
      <c r="A70">
        <v>54</v>
      </c>
      <c r="B70" s="6">
        <f t="shared" si="22"/>
        <v>143154904.07410789</v>
      </c>
      <c r="C70" s="6">
        <f t="shared" si="11"/>
        <v>1199101.0503055046</v>
      </c>
      <c r="D70" s="1">
        <f t="shared" si="12"/>
        <v>483326.52993496519</v>
      </c>
      <c r="E70" s="5">
        <f t="shared" si="23"/>
        <v>715774.52037053939</v>
      </c>
      <c r="F70" s="1">
        <f t="shared" si="13"/>
        <v>610601.30044718529</v>
      </c>
      <c r="G70" s="1">
        <f t="shared" si="2"/>
        <v>1193.5046557359728</v>
      </c>
      <c r="H70" s="6">
        <f t="shared" si="14"/>
        <v>142060976.24372572</v>
      </c>
      <c r="I70" s="29">
        <f t="shared" si="15"/>
        <v>7632.5162555898169</v>
      </c>
      <c r="J70" s="29">
        <f t="shared" si="16"/>
        <v>1144.8774383384725</v>
      </c>
      <c r="K70" s="7">
        <v>0.05</v>
      </c>
      <c r="L70" s="6">
        <f t="shared" si="18"/>
        <v>29823.938348772474</v>
      </c>
      <c r="M70" s="6">
        <f t="shared" si="3"/>
        <v>0.83333333333333337</v>
      </c>
      <c r="N70" s="6">
        <f t="shared" si="4"/>
        <v>1960.5108799820803</v>
      </c>
      <c r="O70" s="6">
        <f t="shared" si="5"/>
        <v>4</v>
      </c>
      <c r="P70" s="1">
        <v>0</v>
      </c>
      <c r="Q70" s="1">
        <f t="shared" si="6"/>
        <v>5.833333333333333</v>
      </c>
      <c r="R70" s="15">
        <f t="shared" si="19"/>
        <v>0</v>
      </c>
      <c r="S70" s="15">
        <f t="shared" si="7"/>
        <v>1.3333333333333333</v>
      </c>
      <c r="T70" s="15">
        <f t="shared" si="8"/>
        <v>508.83441703932101</v>
      </c>
      <c r="U70" s="6">
        <f t="shared" si="9"/>
        <v>31273.281478381898</v>
      </c>
      <c r="V70" s="6">
        <f t="shared" si="10"/>
        <v>19977.941784331742</v>
      </c>
      <c r="W70" s="6">
        <f>$V$13-(SUM($V$17:V70))</f>
        <v>936881.85219961288</v>
      </c>
      <c r="X70" s="1">
        <f t="shared" si="20"/>
        <v>32418.158916720371</v>
      </c>
      <c r="Y70" s="11">
        <f t="shared" si="21"/>
        <v>20709.310343436475</v>
      </c>
      <c r="Z70" s="1"/>
      <c r="AA70" s="1"/>
    </row>
    <row r="71" spans="1:27" x14ac:dyDescent="0.25">
      <c r="A71">
        <v>55</v>
      </c>
      <c r="B71" s="6">
        <f t="shared" si="22"/>
        <v>142060976.24372572</v>
      </c>
      <c r="C71" s="6">
        <f t="shared" si="11"/>
        <v>1199101.0503055046</v>
      </c>
      <c r="D71" s="1">
        <f t="shared" si="12"/>
        <v>488796.16908687609</v>
      </c>
      <c r="E71" s="5">
        <f t="shared" si="23"/>
        <v>710304.88121862849</v>
      </c>
      <c r="F71" s="1">
        <f t="shared" si="13"/>
        <v>605935.34953095997</v>
      </c>
      <c r="G71" s="1">
        <f t="shared" si="2"/>
        <v>1184.3844096148594</v>
      </c>
      <c r="H71" s="6">
        <f t="shared" si="14"/>
        <v>140966244.72510788</v>
      </c>
      <c r="I71" s="29">
        <f t="shared" si="15"/>
        <v>7574.1918691370001</v>
      </c>
      <c r="J71" s="29">
        <f t="shared" si="16"/>
        <v>1136.12878037055</v>
      </c>
      <c r="K71" s="7">
        <v>0.05</v>
      </c>
      <c r="L71" s="6">
        <f t="shared" si="18"/>
        <v>29596.036717442857</v>
      </c>
      <c r="M71" s="6">
        <f t="shared" si="3"/>
        <v>0.83333333333333337</v>
      </c>
      <c r="N71" s="6">
        <f t="shared" si="4"/>
        <v>1955.4560998228362</v>
      </c>
      <c r="O71" s="6">
        <f t="shared" si="5"/>
        <v>4</v>
      </c>
      <c r="P71" s="1">
        <v>0</v>
      </c>
      <c r="Q71" s="1">
        <f t="shared" si="6"/>
        <v>5.833333333333333</v>
      </c>
      <c r="R71" s="15">
        <f t="shared" si="19"/>
        <v>0</v>
      </c>
      <c r="S71" s="15">
        <f t="shared" si="7"/>
        <v>1.3333333333333333</v>
      </c>
      <c r="T71" s="15">
        <f t="shared" si="8"/>
        <v>504.94612460913328</v>
      </c>
      <c r="U71" s="6">
        <f t="shared" si="9"/>
        <v>31044.213359323228</v>
      </c>
      <c r="V71" s="6">
        <f t="shared" si="10"/>
        <v>19667.711303693715</v>
      </c>
      <c r="W71" s="6">
        <f>$V$13-(SUM($V$17:V71))</f>
        <v>917214.14089591918</v>
      </c>
      <c r="X71" s="1">
        <f t="shared" si="20"/>
        <v>32180.342139693777</v>
      </c>
      <c r="Y71" s="11">
        <f t="shared" si="21"/>
        <v>20387.492880940055</v>
      </c>
      <c r="Z71" s="1"/>
      <c r="AA71" s="1"/>
    </row>
    <row r="72" spans="1:27" x14ac:dyDescent="0.25">
      <c r="A72">
        <v>56</v>
      </c>
      <c r="B72" s="6">
        <f t="shared" si="22"/>
        <v>140966244.72510788</v>
      </c>
      <c r="C72" s="6">
        <f t="shared" si="11"/>
        <v>1199101.0503055046</v>
      </c>
      <c r="D72" s="1">
        <f t="shared" si="12"/>
        <v>494269.82667996525</v>
      </c>
      <c r="E72" s="5">
        <f t="shared" si="23"/>
        <v>704831.22362553934</v>
      </c>
      <c r="F72" s="1">
        <f t="shared" si="13"/>
        <v>601265.97062821186</v>
      </c>
      <c r="G72" s="1">
        <f t="shared" si="2"/>
        <v>1175.2574630201768</v>
      </c>
      <c r="H72" s="6">
        <f t="shared" si="14"/>
        <v>139870708.9277997</v>
      </c>
      <c r="I72" s="29">
        <f t="shared" si="15"/>
        <v>7515.8246328526484</v>
      </c>
      <c r="J72" s="29">
        <f t="shared" si="16"/>
        <v>1127.3736949278973</v>
      </c>
      <c r="K72" s="7">
        <v>0.05</v>
      </c>
      <c r="L72" s="6">
        <f t="shared" si="18"/>
        <v>29367.967651064144</v>
      </c>
      <c r="M72" s="6">
        <f t="shared" si="3"/>
        <v>0.83333333333333337</v>
      </c>
      <c r="N72" s="6">
        <f t="shared" si="4"/>
        <v>1950.397606011526</v>
      </c>
      <c r="O72" s="6">
        <f t="shared" si="5"/>
        <v>4</v>
      </c>
      <c r="P72" s="1">
        <v>0</v>
      </c>
      <c r="Q72" s="1">
        <f t="shared" si="6"/>
        <v>5.833333333333333</v>
      </c>
      <c r="R72" s="15">
        <f t="shared" si="19"/>
        <v>0</v>
      </c>
      <c r="S72" s="15">
        <f t="shared" si="7"/>
        <v>1.3333333333333333</v>
      </c>
      <c r="T72" s="15">
        <f t="shared" si="8"/>
        <v>501.05497552350982</v>
      </c>
      <c r="U72" s="6">
        <f t="shared" si="9"/>
        <v>30814.976948218828</v>
      </c>
      <c r="V72" s="6">
        <f t="shared" si="10"/>
        <v>19361.138340915531</v>
      </c>
      <c r="W72" s="6">
        <f>$V$13-(SUM($V$17:V72))</f>
        <v>897853.00255500362</v>
      </c>
      <c r="X72" s="1">
        <f t="shared" si="20"/>
        <v>31942.350643146725</v>
      </c>
      <c r="Y72" s="11">
        <f t="shared" si="21"/>
        <v>20069.470464807313</v>
      </c>
      <c r="Z72" s="1"/>
      <c r="AA72" s="1"/>
    </row>
    <row r="73" spans="1:27" x14ac:dyDescent="0.25">
      <c r="A73">
        <v>57</v>
      </c>
      <c r="B73" s="6">
        <f t="shared" si="22"/>
        <v>139870708.9277997</v>
      </c>
      <c r="C73" s="6">
        <f t="shared" si="11"/>
        <v>1199101.0503055046</v>
      </c>
      <c r="D73" s="1">
        <f t="shared" si="12"/>
        <v>499747.50566650613</v>
      </c>
      <c r="E73" s="5">
        <f t="shared" si="23"/>
        <v>699353.54463899846</v>
      </c>
      <c r="F73" s="1">
        <f t="shared" si="13"/>
        <v>596593.16122046346</v>
      </c>
      <c r="G73" s="1">
        <f t="shared" si="2"/>
        <v>1166.1238110292127</v>
      </c>
      <c r="H73" s="6">
        <f t="shared" si="14"/>
        <v>138774368.26091275</v>
      </c>
      <c r="I73" s="29">
        <f t="shared" si="15"/>
        <v>7457.414515255794</v>
      </c>
      <c r="J73" s="29">
        <f t="shared" si="16"/>
        <v>1118.6121772883691</v>
      </c>
      <c r="K73" s="7">
        <v>0.05</v>
      </c>
      <c r="L73" s="6">
        <f t="shared" si="18"/>
        <v>29139.731026624941</v>
      </c>
      <c r="M73" s="6">
        <f t="shared" si="3"/>
        <v>0.83333333333333337</v>
      </c>
      <c r="N73" s="6">
        <f t="shared" si="4"/>
        <v>1945.3353958197984</v>
      </c>
      <c r="O73" s="6">
        <f t="shared" si="5"/>
        <v>4</v>
      </c>
      <c r="P73" s="1">
        <v>0</v>
      </c>
      <c r="Q73" s="1">
        <f t="shared" si="6"/>
        <v>5.833333333333333</v>
      </c>
      <c r="R73" s="15">
        <f t="shared" si="19"/>
        <v>0</v>
      </c>
      <c r="S73" s="15">
        <f t="shared" si="7"/>
        <v>1.3333333333333333</v>
      </c>
      <c r="T73" s="15">
        <f t="shared" si="8"/>
        <v>497.16096768371955</v>
      </c>
      <c r="U73" s="6">
        <f t="shared" si="9"/>
        <v>30585.572121427685</v>
      </c>
      <c r="V73" s="6">
        <f t="shared" si="10"/>
        <v>19058.184427144672</v>
      </c>
      <c r="W73" s="6">
        <f>$V$13-(SUM($V$17:V73))</f>
        <v>878794.81812785892</v>
      </c>
      <c r="X73" s="1">
        <f t="shared" si="20"/>
        <v>31704.184298716056</v>
      </c>
      <c r="Y73" s="11">
        <f t="shared" si="21"/>
        <v>19755.203174826562</v>
      </c>
      <c r="Z73" s="1"/>
      <c r="AA73" s="1"/>
    </row>
    <row r="74" spans="1:27" x14ac:dyDescent="0.25">
      <c r="A74">
        <v>58</v>
      </c>
      <c r="B74" s="6">
        <f t="shared" si="22"/>
        <v>138774368.26091275</v>
      </c>
      <c r="C74" s="6">
        <f t="shared" si="11"/>
        <v>1199101.0503055046</v>
      </c>
      <c r="D74" s="1">
        <f t="shared" si="12"/>
        <v>505229.2090009409</v>
      </c>
      <c r="E74" s="5">
        <f t="shared" si="23"/>
        <v>693871.84130456368</v>
      </c>
      <c r="F74" s="1">
        <f t="shared" si="13"/>
        <v>591916.91878738708</v>
      </c>
      <c r="G74" s="1">
        <f t="shared" si="2"/>
        <v>1156.9834487156388</v>
      </c>
      <c r="H74" s="6">
        <f t="shared" si="14"/>
        <v>137677222.13312441</v>
      </c>
      <c r="I74" s="29">
        <f t="shared" si="15"/>
        <v>7398.9614848423389</v>
      </c>
      <c r="J74" s="29">
        <f t="shared" si="16"/>
        <v>1109.8442227263508</v>
      </c>
      <c r="K74" s="7">
        <v>0.05</v>
      </c>
      <c r="L74" s="6">
        <f t="shared" si="18"/>
        <v>28911.326721023492</v>
      </c>
      <c r="M74" s="6">
        <f t="shared" si="3"/>
        <v>0.83333333333333337</v>
      </c>
      <c r="N74" s="6">
        <f t="shared" si="4"/>
        <v>1940.269466517299</v>
      </c>
      <c r="O74" s="6">
        <f t="shared" si="5"/>
        <v>4</v>
      </c>
      <c r="P74" s="1">
        <v>0</v>
      </c>
      <c r="Q74" s="1">
        <f t="shared" si="6"/>
        <v>5.833333333333333</v>
      </c>
      <c r="R74" s="15">
        <f t="shared" si="19"/>
        <v>0</v>
      </c>
      <c r="S74" s="15">
        <f t="shared" si="7"/>
        <v>1.3333333333333333</v>
      </c>
      <c r="T74" s="15">
        <f t="shared" si="8"/>
        <v>493.26409898948924</v>
      </c>
      <c r="U74" s="6">
        <f t="shared" si="9"/>
        <v>30355.998755217966</v>
      </c>
      <c r="V74" s="6">
        <f t="shared" si="10"/>
        <v>18758.811473559239</v>
      </c>
      <c r="W74" s="6">
        <f>$V$13-(SUM($V$17:V74))</f>
        <v>860036.0066542998</v>
      </c>
      <c r="X74" s="1">
        <f t="shared" si="20"/>
        <v>31465.842977944318</v>
      </c>
      <c r="Y74" s="11">
        <f t="shared" si="21"/>
        <v>19444.651485183429</v>
      </c>
      <c r="Z74" s="1"/>
      <c r="AA74" s="1"/>
    </row>
    <row r="75" spans="1:27" x14ac:dyDescent="0.25">
      <c r="A75">
        <v>59</v>
      </c>
      <c r="B75" s="6">
        <f t="shared" si="22"/>
        <v>137677222.13312441</v>
      </c>
      <c r="C75" s="6">
        <f t="shared" si="11"/>
        <v>1199101.0503055046</v>
      </c>
      <c r="D75" s="1">
        <f t="shared" si="12"/>
        <v>510714.93963988253</v>
      </c>
      <c r="E75" s="5">
        <f t="shared" si="23"/>
        <v>688386.11066562205</v>
      </c>
      <c r="F75" s="1">
        <f t="shared" si="13"/>
        <v>587237.24080680357</v>
      </c>
      <c r="G75" s="1">
        <f t="shared" si="2"/>
        <v>1147.8363711495065</v>
      </c>
      <c r="H75" s="6">
        <f t="shared" si="14"/>
        <v>136579269.9526777</v>
      </c>
      <c r="I75" s="29">
        <f t="shared" si="15"/>
        <v>7340.465510085045</v>
      </c>
      <c r="J75" s="29">
        <f t="shared" si="16"/>
        <v>1101.0698265127567</v>
      </c>
      <c r="K75" s="7">
        <v>0.05</v>
      </c>
      <c r="L75" s="6">
        <f t="shared" si="18"/>
        <v>28682.754611067587</v>
      </c>
      <c r="M75" s="6">
        <f t="shared" si="3"/>
        <v>0.83333333333333337</v>
      </c>
      <c r="N75" s="6">
        <f t="shared" si="4"/>
        <v>1935.199815371667</v>
      </c>
      <c r="O75" s="6">
        <f t="shared" si="5"/>
        <v>4</v>
      </c>
      <c r="P75" s="1">
        <v>0</v>
      </c>
      <c r="Q75" s="1">
        <f t="shared" si="6"/>
        <v>5.833333333333333</v>
      </c>
      <c r="R75" s="15">
        <f t="shared" si="19"/>
        <v>0</v>
      </c>
      <c r="S75" s="15">
        <f t="shared" si="7"/>
        <v>1.3333333333333333</v>
      </c>
      <c r="T75" s="15">
        <f t="shared" si="8"/>
        <v>489.36436733900297</v>
      </c>
      <c r="U75" s="6">
        <f t="shared" si="9"/>
        <v>30126.256725766914</v>
      </c>
      <c r="V75" s="6">
        <f t="shared" si="10"/>
        <v>18462.981767759189</v>
      </c>
      <c r="W75" s="6">
        <f>$V$13-(SUM($V$17:V75))</f>
        <v>841573.0248865406</v>
      </c>
      <c r="X75" s="1">
        <f t="shared" si="20"/>
        <v>31227.326552279672</v>
      </c>
      <c r="Y75" s="11">
        <f t="shared" si="21"/>
        <v>19137.776260715476</v>
      </c>
      <c r="Z75" s="1"/>
      <c r="AA75" s="1"/>
    </row>
    <row r="76" spans="1:27" x14ac:dyDescent="0.25">
      <c r="A76">
        <v>60</v>
      </c>
      <c r="B76" s="6">
        <f t="shared" si="22"/>
        <v>136579269.9526777</v>
      </c>
      <c r="C76" s="6">
        <f t="shared" si="11"/>
        <v>1199101.0503055046</v>
      </c>
      <c r="D76" s="1">
        <f t="shared" si="12"/>
        <v>516204.70054211619</v>
      </c>
      <c r="E76" s="5">
        <f t="shared" si="23"/>
        <v>682896.3497633884</v>
      </c>
      <c r="F76" s="1">
        <f t="shared" si="13"/>
        <v>582554.12475468055</v>
      </c>
      <c r="G76" s="1">
        <f t="shared" si="2"/>
        <v>1138.6825733972462</v>
      </c>
      <c r="H76" s="6">
        <f t="shared" si="14"/>
        <v>135480511.12738091</v>
      </c>
      <c r="I76" s="29">
        <f t="shared" si="15"/>
        <v>7281.9265594335075</v>
      </c>
      <c r="J76" s="29">
        <f t="shared" si="16"/>
        <v>1092.2889839150262</v>
      </c>
      <c r="K76" s="7">
        <v>0.05</v>
      </c>
      <c r="L76" s="6">
        <f t="shared" si="18"/>
        <v>28454.01457347452</v>
      </c>
      <c r="M76" s="6">
        <f t="shared" si="3"/>
        <v>0.83333333333333337</v>
      </c>
      <c r="N76" s="6">
        <f t="shared" si="4"/>
        <v>1930.1264396485337</v>
      </c>
      <c r="O76" s="6">
        <f t="shared" si="5"/>
        <v>4</v>
      </c>
      <c r="P76" s="1">
        <v>0</v>
      </c>
      <c r="Q76" s="1">
        <f t="shared" si="6"/>
        <v>5.833333333333333</v>
      </c>
      <c r="R76" s="15">
        <f t="shared" si="19"/>
        <v>0</v>
      </c>
      <c r="S76" s="15">
        <f t="shared" si="7"/>
        <v>1.3333333333333333</v>
      </c>
      <c r="T76" s="15">
        <f t="shared" si="8"/>
        <v>485.46177062890047</v>
      </c>
      <c r="U76" s="6">
        <f t="shared" si="9"/>
        <v>29896.34590916082</v>
      </c>
      <c r="V76" s="6">
        <f t="shared" si="10"/>
        <v>18170.657970190918</v>
      </c>
      <c r="W76" s="6">
        <f>$V$13-(SUM($V$17:V76))</f>
        <v>823402.36691634962</v>
      </c>
      <c r="X76" s="1">
        <f t="shared" si="20"/>
        <v>30988.634893075847</v>
      </c>
      <c r="Y76" s="11">
        <f t="shared" si="21"/>
        <v>18834.538753201447</v>
      </c>
      <c r="Z76" s="1"/>
      <c r="AA76" s="1"/>
    </row>
    <row r="77" spans="1:27" x14ac:dyDescent="0.25">
      <c r="A77">
        <v>61</v>
      </c>
      <c r="B77" s="6">
        <f t="shared" si="22"/>
        <v>135480511.12738091</v>
      </c>
      <c r="C77" s="6">
        <f t="shared" si="11"/>
        <v>1199101.0503055046</v>
      </c>
      <c r="D77" s="1">
        <f t="shared" si="12"/>
        <v>521698.49466860003</v>
      </c>
      <c r="E77" s="5">
        <f t="shared" si="23"/>
        <v>677402.55563690455</v>
      </c>
      <c r="F77" s="1">
        <f t="shared" si="13"/>
        <v>577867.56810513174</v>
      </c>
      <c r="G77" s="1">
        <f t="shared" si="2"/>
        <v>1129.5220505216637</v>
      </c>
      <c r="H77" s="6">
        <f t="shared" si="14"/>
        <v>134380945.06460717</v>
      </c>
      <c r="I77" s="29">
        <f t="shared" si="15"/>
        <v>7223.3446013141474</v>
      </c>
      <c r="J77" s="29">
        <f t="shared" si="16"/>
        <v>1083.5016901971221</v>
      </c>
      <c r="K77" s="7">
        <v>0.05</v>
      </c>
      <c r="L77" s="6">
        <f t="shared" si="18"/>
        <v>28225.106484871023</v>
      </c>
      <c r="M77" s="6">
        <f t="shared" si="3"/>
        <v>0.83333333333333337</v>
      </c>
      <c r="N77" s="6">
        <f t="shared" si="4"/>
        <v>1925.0493366115222</v>
      </c>
      <c r="O77" s="6">
        <f t="shared" si="5"/>
        <v>4</v>
      </c>
      <c r="P77" s="1">
        <v>0</v>
      </c>
      <c r="Q77" s="1">
        <f t="shared" si="6"/>
        <v>5.833333333333333</v>
      </c>
      <c r="R77" s="15">
        <f t="shared" si="19"/>
        <v>0</v>
      </c>
      <c r="S77" s="15">
        <f t="shared" si="7"/>
        <v>1.3333333333333333</v>
      </c>
      <c r="T77" s="15">
        <f t="shared" si="8"/>
        <v>481.55630675427642</v>
      </c>
      <c r="U77" s="6">
        <f t="shared" si="9"/>
        <v>29666.266181394934</v>
      </c>
      <c r="V77" s="6">
        <f t="shared" si="10"/>
        <v>17881.803110604877</v>
      </c>
      <c r="W77" s="6">
        <f>$V$13-(SUM($V$17:V77))</f>
        <v>805520.56380574475</v>
      </c>
      <c r="X77" s="1">
        <f t="shared" si="20"/>
        <v>30749.767871592056</v>
      </c>
      <c r="Y77" s="11">
        <f t="shared" si="21"/>
        <v>18534.90059768478</v>
      </c>
      <c r="Z77" s="1"/>
      <c r="AA77" s="1"/>
    </row>
    <row r="78" spans="1:27" x14ac:dyDescent="0.25">
      <c r="A78">
        <v>62</v>
      </c>
      <c r="B78" s="6">
        <f t="shared" si="22"/>
        <v>134380945.06460717</v>
      </c>
      <c r="C78" s="6">
        <f t="shared" si="11"/>
        <v>1199101.0503055046</v>
      </c>
      <c r="D78" s="1">
        <f t="shared" si="12"/>
        <v>527196.32498246874</v>
      </c>
      <c r="E78" s="5">
        <f t="shared" si="23"/>
        <v>671904.72532303585</v>
      </c>
      <c r="F78" s="1">
        <f t="shared" si="13"/>
        <v>573177.56833041448</v>
      </c>
      <c r="G78" s="1">
        <f t="shared" si="2"/>
        <v>1120.3547975819365</v>
      </c>
      <c r="H78" s="6">
        <f t="shared" si="14"/>
        <v>133280571.1712943</v>
      </c>
      <c r="I78" s="29">
        <f t="shared" si="15"/>
        <v>7164.7196041301813</v>
      </c>
      <c r="J78" s="29">
        <f t="shared" si="16"/>
        <v>1074.7079406195271</v>
      </c>
      <c r="K78" s="7">
        <v>0.05</v>
      </c>
      <c r="L78" s="6">
        <f t="shared" si="18"/>
        <v>27996.03022179316</v>
      </c>
      <c r="M78" s="6">
        <f t="shared" si="3"/>
        <v>0.83333333333333337</v>
      </c>
      <c r="N78" s="6">
        <f t="shared" si="4"/>
        <v>1919.9685035222453</v>
      </c>
      <c r="O78" s="6">
        <f t="shared" si="5"/>
        <v>4</v>
      </c>
      <c r="P78" s="1">
        <v>0</v>
      </c>
      <c r="Q78" s="1">
        <f t="shared" si="6"/>
        <v>5.833333333333333</v>
      </c>
      <c r="R78" s="15">
        <f t="shared" si="19"/>
        <v>0</v>
      </c>
      <c r="S78" s="15">
        <f t="shared" si="7"/>
        <v>1.3333333333333333</v>
      </c>
      <c r="T78" s="15">
        <f t="shared" si="8"/>
        <v>477.64797360867874</v>
      </c>
      <c r="U78" s="6">
        <f t="shared" si="9"/>
        <v>29436.017418373394</v>
      </c>
      <c r="V78" s="6">
        <f t="shared" si="10"/>
        <v>17596.380584545943</v>
      </c>
      <c r="W78" s="6">
        <f>$V$13-(SUM($V$17:V78))</f>
        <v>787924.18322119885</v>
      </c>
      <c r="X78" s="1">
        <f t="shared" si="20"/>
        <v>30510.725358992921</v>
      </c>
      <c r="Y78" s="11">
        <f t="shared" si="21"/>
        <v>18238.82380883113</v>
      </c>
      <c r="Z78" s="1"/>
      <c r="AA78" s="1"/>
    </row>
    <row r="79" spans="1:27" x14ac:dyDescent="0.25">
      <c r="A79">
        <v>63</v>
      </c>
      <c r="B79" s="6">
        <f t="shared" si="22"/>
        <v>133280571.1712943</v>
      </c>
      <c r="C79" s="6">
        <f t="shared" si="11"/>
        <v>1199101.0503055046</v>
      </c>
      <c r="D79" s="1">
        <f t="shared" si="12"/>
        <v>532698.19444903312</v>
      </c>
      <c r="E79" s="5">
        <f t="shared" si="23"/>
        <v>666402.85585647146</v>
      </c>
      <c r="F79" s="1">
        <f t="shared" si="13"/>
        <v>568484.12290092953</v>
      </c>
      <c r="G79" s="1">
        <f t="shared" si="2"/>
        <v>1111.1808096336133</v>
      </c>
      <c r="H79" s="6">
        <f t="shared" si="14"/>
        <v>132179388.85394433</v>
      </c>
      <c r="I79" s="29">
        <f t="shared" si="15"/>
        <v>7106.0515362616197</v>
      </c>
      <c r="J79" s="29">
        <f t="shared" si="16"/>
        <v>1065.9077304392429</v>
      </c>
      <c r="K79" s="7">
        <v>0.05</v>
      </c>
      <c r="L79" s="6">
        <f t="shared" si="18"/>
        <v>27766.785660686317</v>
      </c>
      <c r="M79" s="6">
        <f t="shared" si="3"/>
        <v>0.83333333333333337</v>
      </c>
      <c r="N79" s="6">
        <f t="shared" si="4"/>
        <v>1914.8839376403034</v>
      </c>
      <c r="O79" s="6">
        <f t="shared" si="5"/>
        <v>4</v>
      </c>
      <c r="P79" s="1">
        <v>0</v>
      </c>
      <c r="Q79" s="1">
        <f t="shared" si="6"/>
        <v>5.833333333333333</v>
      </c>
      <c r="R79" s="15">
        <f t="shared" si="19"/>
        <v>0</v>
      </c>
      <c r="S79" s="15">
        <f t="shared" si="7"/>
        <v>1.3333333333333333</v>
      </c>
      <c r="T79" s="15">
        <f t="shared" si="8"/>
        <v>473.73676908410795</v>
      </c>
      <c r="U79" s="6">
        <f t="shared" si="9"/>
        <v>29205.59949590918</v>
      </c>
      <c r="V79" s="6">
        <f t="shared" si="10"/>
        <v>17314.35414987629</v>
      </c>
      <c r="W79" s="6">
        <f>$V$13-(SUM($V$17:V79))</f>
        <v>770609.82907132246</v>
      </c>
      <c r="X79" s="1">
        <f t="shared" si="20"/>
        <v>30271.507226348422</v>
      </c>
      <c r="Y79" s="11">
        <f t="shared" si="21"/>
        <v>17946.270777319631</v>
      </c>
      <c r="Z79" s="1"/>
      <c r="AA79" s="1"/>
    </row>
    <row r="80" spans="1:27" x14ac:dyDescent="0.25">
      <c r="A80">
        <v>64</v>
      </c>
      <c r="B80" s="6">
        <f t="shared" si="22"/>
        <v>132179388.85394433</v>
      </c>
      <c r="C80" s="6">
        <f t="shared" si="11"/>
        <v>1199101.0503055046</v>
      </c>
      <c r="D80" s="1">
        <f t="shared" si="12"/>
        <v>538204.10603578296</v>
      </c>
      <c r="E80" s="5">
        <f t="shared" si="23"/>
        <v>660896.94426972163</v>
      </c>
      <c r="F80" s="1">
        <f t="shared" si="13"/>
        <v>563787.22928521899</v>
      </c>
      <c r="G80" s="1">
        <f t="shared" si="2"/>
        <v>1102.0000817286093</v>
      </c>
      <c r="H80" s="6">
        <f t="shared" si="14"/>
        <v>131077397.51862332</v>
      </c>
      <c r="I80" s="29">
        <f t="shared" si="15"/>
        <v>7047.3403660652375</v>
      </c>
      <c r="J80" s="29">
        <f t="shared" si="16"/>
        <v>1057.1010549097855</v>
      </c>
      <c r="K80" s="7">
        <v>0.05</v>
      </c>
      <c r="L80" s="6">
        <f t="shared" si="18"/>
        <v>27537.372677905067</v>
      </c>
      <c r="M80" s="6">
        <f t="shared" si="3"/>
        <v>0.83333333333333337</v>
      </c>
      <c r="N80" s="6">
        <f t="shared" si="4"/>
        <v>1909.7956362232835</v>
      </c>
      <c r="O80" s="6">
        <f t="shared" si="5"/>
        <v>4</v>
      </c>
      <c r="P80" s="1">
        <v>0</v>
      </c>
      <c r="Q80" s="1">
        <f t="shared" si="6"/>
        <v>5.833333333333333</v>
      </c>
      <c r="R80" s="15">
        <f t="shared" si="19"/>
        <v>0</v>
      </c>
      <c r="S80" s="15">
        <f t="shared" si="7"/>
        <v>1.3333333333333333</v>
      </c>
      <c r="T80" s="15">
        <f t="shared" si="8"/>
        <v>469.82269107101581</v>
      </c>
      <c r="U80" s="6">
        <f t="shared" si="9"/>
        <v>28975.012289724</v>
      </c>
      <c r="V80" s="6">
        <f t="shared" si="10"/>
        <v>17035.687923330312</v>
      </c>
      <c r="W80" s="6">
        <f>$V$13-(SUM($V$17:V80))</f>
        <v>753574.14114799211</v>
      </c>
      <c r="X80" s="1">
        <f t="shared" si="20"/>
        <v>30032.113344633784</v>
      </c>
      <c r="Y80" s="11">
        <f t="shared" si="21"/>
        <v>17657.204266267396</v>
      </c>
      <c r="Z80" s="1"/>
      <c r="AA80" s="1"/>
    </row>
    <row r="81" spans="1:27" x14ac:dyDescent="0.25">
      <c r="A81">
        <v>65</v>
      </c>
      <c r="B81" s="6">
        <f t="shared" si="22"/>
        <v>131077397.51862332</v>
      </c>
      <c r="C81" s="6">
        <f t="shared" si="11"/>
        <v>1199101.0503055046</v>
      </c>
      <c r="D81" s="1">
        <f t="shared" si="12"/>
        <v>543714.062712388</v>
      </c>
      <c r="E81" s="5">
        <f t="shared" si="23"/>
        <v>655386.98759311659</v>
      </c>
      <c r="F81" s="1">
        <f t="shared" si="13"/>
        <v>559086.88494996517</v>
      </c>
      <c r="G81" s="1">
        <f t="shared" ref="G81:G144" si="24">(1-(1-$F$3)^(1/12))*B81*$F$4</f>
        <v>1092.8126089152054</v>
      </c>
      <c r="H81" s="6">
        <f t="shared" si="14"/>
        <v>129974596.57096097</v>
      </c>
      <c r="I81" s="29">
        <f t="shared" si="15"/>
        <v>6988.5860618745646</v>
      </c>
      <c r="J81" s="29">
        <f t="shared" si="16"/>
        <v>1048.2879092811847</v>
      </c>
      <c r="K81" s="7">
        <v>0.05</v>
      </c>
      <c r="L81" s="6">
        <f t="shared" ref="L81:L144" si="25">B81*$B$4/12</f>
        <v>27307.79114971319</v>
      </c>
      <c r="M81" s="6">
        <f t="shared" ref="M81:M144" si="26">IF(L81&gt;0,$I$2/12,0)*$B$8</f>
        <v>0.83333333333333337</v>
      </c>
      <c r="N81" s="6">
        <f t="shared" ref="N81:N144" si="27">IF(L81&gt;0,SUM(D81:F81)*(13/360)*$Q$3,0)</f>
        <v>1904.7035965267587</v>
      </c>
      <c r="O81" s="6">
        <f t="shared" ref="O81:O144" si="28">IF(L81&gt;0,$I$4*$Q$3/12,0)*$B$8</f>
        <v>4</v>
      </c>
      <c r="P81" s="1">
        <v>0</v>
      </c>
      <c r="Q81" s="1">
        <f t="shared" ref="Q81:Q144" si="29">IF(L81&gt;0,$N$2/12,0)*$B$8</f>
        <v>5.833333333333333</v>
      </c>
      <c r="R81" s="15">
        <f t="shared" si="19"/>
        <v>0</v>
      </c>
      <c r="S81" s="15">
        <f t="shared" ref="S81:S144" si="30">IF(L81&gt;0,$I$4*$N$5/12,0)</f>
        <v>1.3333333333333333</v>
      </c>
      <c r="T81" s="15">
        <f t="shared" ref="T81:T144" si="31">IF(L81&gt;0,F81*$B$4*($N$6/30),0)/$B$8</f>
        <v>465.90573745830432</v>
      </c>
      <c r="U81" s="6">
        <f t="shared" ref="U81:U144" si="32">SUM(L81:O81)-SUM(P81:T81)</f>
        <v>28744.255675448308</v>
      </c>
      <c r="V81" s="6">
        <f t="shared" ref="V81:V144" si="33">U81/(1+$Q$4/12)^A81</f>
        <v>16760.346377101563</v>
      </c>
      <c r="W81" s="6">
        <f>$V$13-(SUM($V$17:V81))</f>
        <v>736813.79477089061</v>
      </c>
      <c r="X81" s="1">
        <f t="shared" si="20"/>
        <v>29792.543584729494</v>
      </c>
      <c r="Y81" s="11">
        <f t="shared" si="21"/>
        <v>17371.587407687279</v>
      </c>
      <c r="Z81" s="1"/>
      <c r="AA81" s="1"/>
    </row>
    <row r="82" spans="1:27" x14ac:dyDescent="0.25">
      <c r="A82">
        <v>66</v>
      </c>
      <c r="B82" s="6">
        <f t="shared" si="22"/>
        <v>129974596.57096097</v>
      </c>
      <c r="C82" s="6">
        <f t="shared" ref="C82:C145" si="34">-PMT($B$3/12,$B$6,$B$2)</f>
        <v>1199101.0503055046</v>
      </c>
      <c r="D82" s="1">
        <f t="shared" ref="D82:D145" si="35">C82-E82</f>
        <v>549228.06745069975</v>
      </c>
      <c r="E82" s="5">
        <f t="shared" ref="E82:E145" si="36">$B82*$B$3/12</f>
        <v>649872.98285480484</v>
      </c>
      <c r="F82" s="1">
        <f t="shared" ref="F82:F145" si="37">(1-(1-$K82)^(1/12))*B82</f>
        <v>554383.08735998918</v>
      </c>
      <c r="G82" s="1">
        <f t="shared" si="24"/>
        <v>1083.6183862380437</v>
      </c>
      <c r="H82" s="6">
        <f t="shared" ref="H82:H145" si="38">IF(B82-D82-F82&lt;0,0,B82-D82-F82)</f>
        <v>128870985.41615027</v>
      </c>
      <c r="I82" s="29">
        <f t="shared" ref="I82:I145" si="39">F82*$Q$6</f>
        <v>6929.7885919998653</v>
      </c>
      <c r="J82" s="29">
        <f t="shared" ref="J82:J145" si="40">$N$8*I82</f>
        <v>1039.4682887999797</v>
      </c>
      <c r="K82" s="7">
        <v>0.05</v>
      </c>
      <c r="L82" s="6">
        <f t="shared" si="25"/>
        <v>27078.040952283536</v>
      </c>
      <c r="M82" s="6">
        <f t="shared" si="26"/>
        <v>0.83333333333333337</v>
      </c>
      <c r="N82" s="6">
        <f t="shared" si="27"/>
        <v>1899.6078158042847</v>
      </c>
      <c r="O82" s="6">
        <f t="shared" si="28"/>
        <v>4</v>
      </c>
      <c r="P82" s="1">
        <v>0</v>
      </c>
      <c r="Q82" s="1">
        <f t="shared" si="29"/>
        <v>5.833333333333333</v>
      </c>
      <c r="R82" s="15">
        <f t="shared" ref="R82:R145" si="41">$N$3/12</f>
        <v>0</v>
      </c>
      <c r="S82" s="15">
        <f t="shared" si="30"/>
        <v>1.3333333333333333</v>
      </c>
      <c r="T82" s="15">
        <f t="shared" si="31"/>
        <v>461.98590613332431</v>
      </c>
      <c r="U82" s="6">
        <f t="shared" si="32"/>
        <v>28513.329528621161</v>
      </c>
      <c r="V82" s="6">
        <f t="shared" si="33"/>
        <v>16488.294335461134</v>
      </c>
      <c r="W82" s="6">
        <f>$V$13-(SUM($V$17:V82))</f>
        <v>720325.50043542939</v>
      </c>
      <c r="X82" s="1">
        <f t="shared" ref="X82:X145" si="42">U82+J82</f>
        <v>29552.797817421142</v>
      </c>
      <c r="Y82" s="11">
        <f t="shared" ref="Y82:Y145" si="43">X82/(1+$Q$4/12)^A82</f>
        <v>17089.383698978236</v>
      </c>
      <c r="Z82" s="1"/>
      <c r="AA82" s="1"/>
    </row>
    <row r="83" spans="1:27" x14ac:dyDescent="0.25">
      <c r="A83">
        <v>67</v>
      </c>
      <c r="B83" s="6">
        <f t="shared" ref="B83:B146" si="44">H82</f>
        <v>128870985.41615027</v>
      </c>
      <c r="C83" s="6">
        <f t="shared" si="34"/>
        <v>1199101.0503055046</v>
      </c>
      <c r="D83" s="1">
        <f t="shared" si="35"/>
        <v>554746.1232247533</v>
      </c>
      <c r="E83" s="5">
        <f t="shared" si="36"/>
        <v>644354.92708075128</v>
      </c>
      <c r="F83" s="1">
        <f t="shared" si="37"/>
        <v>549675.83397824981</v>
      </c>
      <c r="G83" s="1">
        <f t="shared" si="24"/>
        <v>1074.4174087381261</v>
      </c>
      <c r="H83" s="6">
        <f t="shared" si="38"/>
        <v>127766563.45894727</v>
      </c>
      <c r="I83" s="29">
        <f t="shared" si="39"/>
        <v>6870.9479247281233</v>
      </c>
      <c r="J83" s="29">
        <f t="shared" si="40"/>
        <v>1030.6421887092185</v>
      </c>
      <c r="K83" s="7">
        <v>0.05</v>
      </c>
      <c r="L83" s="6">
        <f t="shared" si="25"/>
        <v>26848.121961697976</v>
      </c>
      <c r="M83" s="6">
        <f t="shared" si="26"/>
        <v>0.83333333333333337</v>
      </c>
      <c r="N83" s="6">
        <f t="shared" si="27"/>
        <v>1894.5082913074004</v>
      </c>
      <c r="O83" s="6">
        <f t="shared" si="28"/>
        <v>4</v>
      </c>
      <c r="P83" s="1">
        <v>0</v>
      </c>
      <c r="Q83" s="1">
        <f t="shared" si="29"/>
        <v>5.833333333333333</v>
      </c>
      <c r="R83" s="15">
        <f t="shared" si="41"/>
        <v>0</v>
      </c>
      <c r="S83" s="15">
        <f t="shared" si="30"/>
        <v>1.3333333333333333</v>
      </c>
      <c r="T83" s="15">
        <f t="shared" si="31"/>
        <v>458.06319498187486</v>
      </c>
      <c r="U83" s="6">
        <f t="shared" si="32"/>
        <v>28282.233724690166</v>
      </c>
      <c r="V83" s="6">
        <f t="shared" si="33"/>
        <v>16219.496971407385</v>
      </c>
      <c r="W83" s="6">
        <f>$V$13-(SUM($V$17:V83))</f>
        <v>704106.00346402195</v>
      </c>
      <c r="X83" s="1">
        <f t="shared" si="42"/>
        <v>29312.875913399384</v>
      </c>
      <c r="Y83" s="11">
        <f t="shared" si="43"/>
        <v>16810.556999448258</v>
      </c>
      <c r="Z83" s="1"/>
      <c r="AA83" s="1"/>
    </row>
    <row r="84" spans="1:27" x14ac:dyDescent="0.25">
      <c r="A84">
        <v>68</v>
      </c>
      <c r="B84" s="6">
        <f t="shared" si="44"/>
        <v>127766563.45894727</v>
      </c>
      <c r="C84" s="6">
        <f t="shared" si="34"/>
        <v>1199101.0503055046</v>
      </c>
      <c r="D84" s="1">
        <f t="shared" si="35"/>
        <v>560268.23301076831</v>
      </c>
      <c r="E84" s="5">
        <f t="shared" si="36"/>
        <v>638832.81729473628</v>
      </c>
      <c r="F84" s="1">
        <f t="shared" si="37"/>
        <v>544965.12226584158</v>
      </c>
      <c r="G84" s="1">
        <f t="shared" si="24"/>
        <v>1065.2096714528113</v>
      </c>
      <c r="H84" s="6">
        <f t="shared" si="38"/>
        <v>126661330.10367066</v>
      </c>
      <c r="I84" s="29">
        <f t="shared" si="39"/>
        <v>6812.0640283230205</v>
      </c>
      <c r="J84" s="29">
        <f t="shared" si="40"/>
        <v>1021.8096042484531</v>
      </c>
      <c r="K84" s="7">
        <v>0.05</v>
      </c>
      <c r="L84" s="6">
        <f t="shared" si="25"/>
        <v>26618.034053947351</v>
      </c>
      <c r="M84" s="6">
        <f t="shared" si="26"/>
        <v>0.83333333333333337</v>
      </c>
      <c r="N84" s="6">
        <f t="shared" si="27"/>
        <v>1889.4050202856247</v>
      </c>
      <c r="O84" s="6">
        <f t="shared" si="28"/>
        <v>4</v>
      </c>
      <c r="P84" s="1">
        <v>0</v>
      </c>
      <c r="Q84" s="1">
        <f t="shared" si="29"/>
        <v>5.833333333333333</v>
      </c>
      <c r="R84" s="15">
        <f t="shared" si="41"/>
        <v>0</v>
      </c>
      <c r="S84" s="15">
        <f t="shared" si="30"/>
        <v>1.3333333333333333</v>
      </c>
      <c r="T84" s="15">
        <f t="shared" si="31"/>
        <v>454.13760188820129</v>
      </c>
      <c r="U84" s="6">
        <f t="shared" si="32"/>
        <v>28050.968139011438</v>
      </c>
      <c r="V84" s="6">
        <f t="shared" si="33"/>
        <v>15953.919803346698</v>
      </c>
      <c r="W84" s="6">
        <f>$V$13-(SUM($V$17:V84))</f>
        <v>688152.08366067521</v>
      </c>
      <c r="X84" s="1">
        <f t="shared" si="42"/>
        <v>29072.777743259892</v>
      </c>
      <c r="Y84" s="11">
        <f t="shared" si="43"/>
        <v>16535.071526869484</v>
      </c>
      <c r="Z84" s="1"/>
      <c r="AA84" s="1"/>
    </row>
    <row r="85" spans="1:27" x14ac:dyDescent="0.25">
      <c r="A85">
        <v>69</v>
      </c>
      <c r="B85" s="6">
        <f t="shared" si="44"/>
        <v>126661330.10367066</v>
      </c>
      <c r="C85" s="6">
        <f t="shared" si="34"/>
        <v>1199101.0503055046</v>
      </c>
      <c r="D85" s="1">
        <f t="shared" si="35"/>
        <v>565794.39978715137</v>
      </c>
      <c r="E85" s="5">
        <f t="shared" si="36"/>
        <v>633306.65051835321</v>
      </c>
      <c r="F85" s="1">
        <f t="shared" si="37"/>
        <v>540250.94968199381</v>
      </c>
      <c r="G85" s="1">
        <f t="shared" si="24"/>
        <v>1055.9951694158119</v>
      </c>
      <c r="H85" s="6">
        <f t="shared" si="38"/>
        <v>125555284.7542015</v>
      </c>
      <c r="I85" s="29">
        <f t="shared" si="39"/>
        <v>6753.1368710249226</v>
      </c>
      <c r="J85" s="29">
        <f t="shared" si="40"/>
        <v>1012.9705306537384</v>
      </c>
      <c r="K85" s="7">
        <v>0.05</v>
      </c>
      <c r="L85" s="6">
        <f t="shared" si="25"/>
        <v>26387.777104931389</v>
      </c>
      <c r="M85" s="6">
        <f t="shared" si="26"/>
        <v>0.83333333333333337</v>
      </c>
      <c r="N85" s="6">
        <f t="shared" si="27"/>
        <v>1884.2979999864565</v>
      </c>
      <c r="O85" s="6">
        <f t="shared" si="28"/>
        <v>4</v>
      </c>
      <c r="P85" s="1">
        <v>0</v>
      </c>
      <c r="Q85" s="1">
        <f t="shared" si="29"/>
        <v>5.833333333333333</v>
      </c>
      <c r="R85" s="15">
        <f t="shared" si="41"/>
        <v>0</v>
      </c>
      <c r="S85" s="15">
        <f t="shared" si="30"/>
        <v>1.3333333333333333</v>
      </c>
      <c r="T85" s="15">
        <f t="shared" si="31"/>
        <v>450.20912473499482</v>
      </c>
      <c r="U85" s="6">
        <f t="shared" si="32"/>
        <v>27819.532646849519</v>
      </c>
      <c r="V85" s="6">
        <f t="shared" si="33"/>
        <v>15691.528691804941</v>
      </c>
      <c r="W85" s="6">
        <f>$V$13-(SUM($V$17:V85))</f>
        <v>672460.55496887024</v>
      </c>
      <c r="X85" s="1">
        <f t="shared" si="42"/>
        <v>28832.503177503258</v>
      </c>
      <c r="Y85" s="11">
        <f t="shared" si="43"/>
        <v>16262.891854065185</v>
      </c>
      <c r="Z85" s="1"/>
      <c r="AA85" s="1"/>
    </row>
    <row r="86" spans="1:27" x14ac:dyDescent="0.25">
      <c r="A86">
        <v>70</v>
      </c>
      <c r="B86" s="6">
        <f t="shared" si="44"/>
        <v>125555284.7542015</v>
      </c>
      <c r="C86" s="6">
        <f t="shared" si="34"/>
        <v>1199101.0503055046</v>
      </c>
      <c r="D86" s="1">
        <f t="shared" si="35"/>
        <v>571324.62653449713</v>
      </c>
      <c r="E86" s="5">
        <f t="shared" si="36"/>
        <v>627776.42377100745</v>
      </c>
      <c r="F86" s="1">
        <f t="shared" si="37"/>
        <v>535533.31368406944</v>
      </c>
      <c r="G86" s="1">
        <f t="shared" si="24"/>
        <v>1046.7738976571916</v>
      </c>
      <c r="H86" s="6">
        <f t="shared" si="38"/>
        <v>124448426.81398293</v>
      </c>
      <c r="I86" s="29">
        <f t="shared" si="39"/>
        <v>6694.1664210508679</v>
      </c>
      <c r="J86" s="29">
        <f t="shared" si="40"/>
        <v>1004.1249631576302</v>
      </c>
      <c r="K86" s="7">
        <v>0.05</v>
      </c>
      <c r="L86" s="6">
        <f t="shared" si="25"/>
        <v>26157.35099045865</v>
      </c>
      <c r="M86" s="6">
        <f t="shared" si="26"/>
        <v>0.83333333333333337</v>
      </c>
      <c r="N86" s="6">
        <f t="shared" si="27"/>
        <v>1879.1872276553715</v>
      </c>
      <c r="O86" s="6">
        <f t="shared" si="28"/>
        <v>4</v>
      </c>
      <c r="P86" s="1">
        <v>0</v>
      </c>
      <c r="Q86" s="1">
        <f t="shared" si="29"/>
        <v>5.833333333333333</v>
      </c>
      <c r="R86" s="15">
        <f t="shared" si="41"/>
        <v>0</v>
      </c>
      <c r="S86" s="15">
        <f t="shared" si="30"/>
        <v>1.3333333333333333</v>
      </c>
      <c r="T86" s="15">
        <f t="shared" si="31"/>
        <v>446.2777614033912</v>
      </c>
      <c r="U86" s="6">
        <f t="shared" si="32"/>
        <v>27587.927123377296</v>
      </c>
      <c r="V86" s="6">
        <f t="shared" si="33"/>
        <v>15432.28983616935</v>
      </c>
      <c r="W86" s="6">
        <f>$V$13-(SUM($V$17:V86))</f>
        <v>657028.26513270079</v>
      </c>
      <c r="X86" s="1">
        <f t="shared" si="42"/>
        <v>28592.052086534924</v>
      </c>
      <c r="Y86" s="11">
        <f t="shared" si="43"/>
        <v>15993.982905528321</v>
      </c>
      <c r="Z86" s="1"/>
      <c r="AA86" s="1"/>
    </row>
    <row r="87" spans="1:27" x14ac:dyDescent="0.25">
      <c r="A87">
        <v>71</v>
      </c>
      <c r="B87" s="6">
        <f t="shared" si="44"/>
        <v>124448426.81398293</v>
      </c>
      <c r="C87" s="6">
        <f t="shared" si="34"/>
        <v>1199101.0503055046</v>
      </c>
      <c r="D87" s="1">
        <f t="shared" si="35"/>
        <v>576858.91623559</v>
      </c>
      <c r="E87" s="5">
        <f t="shared" si="36"/>
        <v>622242.13406991458</v>
      </c>
      <c r="F87" s="1">
        <f t="shared" si="37"/>
        <v>530812.21172756306</v>
      </c>
      <c r="G87" s="1">
        <f t="shared" si="24"/>
        <v>1037.5458512033636</v>
      </c>
      <c r="H87" s="6">
        <f t="shared" si="38"/>
        <v>123340755.68601978</v>
      </c>
      <c r="I87" s="29">
        <f t="shared" si="39"/>
        <v>6635.152646594539</v>
      </c>
      <c r="J87" s="29">
        <f t="shared" si="40"/>
        <v>995.27289698918082</v>
      </c>
      <c r="K87" s="7">
        <v>0.05</v>
      </c>
      <c r="L87" s="6">
        <f t="shared" si="25"/>
        <v>25926.755586246447</v>
      </c>
      <c r="M87" s="6">
        <f t="shared" si="26"/>
        <v>0.83333333333333337</v>
      </c>
      <c r="N87" s="6">
        <f t="shared" si="27"/>
        <v>1874.0727005358231</v>
      </c>
      <c r="O87" s="6">
        <f t="shared" si="28"/>
        <v>4</v>
      </c>
      <c r="P87" s="1">
        <v>0</v>
      </c>
      <c r="Q87" s="1">
        <f t="shared" si="29"/>
        <v>5.833333333333333</v>
      </c>
      <c r="R87" s="15">
        <f t="shared" si="41"/>
        <v>0</v>
      </c>
      <c r="S87" s="15">
        <f t="shared" si="30"/>
        <v>1.3333333333333333</v>
      </c>
      <c r="T87" s="15">
        <f t="shared" si="31"/>
        <v>442.34350977296918</v>
      </c>
      <c r="U87" s="6">
        <f t="shared" si="32"/>
        <v>27356.151443675968</v>
      </c>
      <c r="V87" s="6">
        <f t="shared" si="33"/>
        <v>15176.169771460656</v>
      </c>
      <c r="W87" s="6">
        <f>$V$13-(SUM($V$17:V87))</f>
        <v>641852.09536124021</v>
      </c>
      <c r="X87" s="1">
        <f t="shared" si="42"/>
        <v>28351.424340665148</v>
      </c>
      <c r="Y87" s="11">
        <f t="shared" si="43"/>
        <v>15728.309954071505</v>
      </c>
      <c r="Z87" s="1"/>
      <c r="AA87" s="1"/>
    </row>
    <row r="88" spans="1:27" x14ac:dyDescent="0.25">
      <c r="A88">
        <v>72</v>
      </c>
      <c r="B88" s="6">
        <f t="shared" si="44"/>
        <v>123340755.68601978</v>
      </c>
      <c r="C88" s="6">
        <f t="shared" si="34"/>
        <v>1199101.0503055046</v>
      </c>
      <c r="D88" s="1">
        <f t="shared" si="35"/>
        <v>582397.27187540568</v>
      </c>
      <c r="E88" s="5">
        <f t="shared" si="36"/>
        <v>616703.7784300989</v>
      </c>
      <c r="F88" s="1">
        <f t="shared" si="37"/>
        <v>526087.64126609999</v>
      </c>
      <c r="G88" s="1">
        <f t="shared" si="24"/>
        <v>1028.3110250770858</v>
      </c>
      <c r="H88" s="6">
        <f t="shared" si="38"/>
        <v>122232270.77287827</v>
      </c>
      <c r="I88" s="29">
        <f t="shared" si="39"/>
        <v>6576.0955158262504</v>
      </c>
      <c r="J88" s="29">
        <f t="shared" si="40"/>
        <v>986.41432737393757</v>
      </c>
      <c r="K88" s="7">
        <v>0.05</v>
      </c>
      <c r="L88" s="6">
        <f t="shared" si="25"/>
        <v>25695.990767920786</v>
      </c>
      <c r="M88" s="6">
        <f t="shared" si="26"/>
        <v>0.83333333333333337</v>
      </c>
      <c r="N88" s="6">
        <f t="shared" si="27"/>
        <v>1868.9544158692379</v>
      </c>
      <c r="O88" s="6">
        <f t="shared" si="28"/>
        <v>4</v>
      </c>
      <c r="P88" s="1">
        <v>0</v>
      </c>
      <c r="Q88" s="1">
        <f t="shared" si="29"/>
        <v>5.833333333333333</v>
      </c>
      <c r="R88" s="15">
        <f t="shared" si="41"/>
        <v>0</v>
      </c>
      <c r="S88" s="15">
        <f t="shared" si="30"/>
        <v>1.3333333333333333</v>
      </c>
      <c r="T88" s="15">
        <f t="shared" si="31"/>
        <v>438.40636772175003</v>
      </c>
      <c r="U88" s="6">
        <f t="shared" si="32"/>
        <v>27124.205482734938</v>
      </c>
      <c r="V88" s="6">
        <f t="shared" si="33"/>
        <v>14923.135365135013</v>
      </c>
      <c r="W88" s="6">
        <f>$V$13-(SUM($V$17:V88))</f>
        <v>626928.95999610517</v>
      </c>
      <c r="X88" s="1">
        <f t="shared" si="42"/>
        <v>28110.619810108878</v>
      </c>
      <c r="Y88" s="11">
        <f t="shared" si="43"/>
        <v>15465.838617507869</v>
      </c>
      <c r="Z88" s="1"/>
      <c r="AA88" s="1"/>
    </row>
    <row r="89" spans="1:27" x14ac:dyDescent="0.25">
      <c r="A89">
        <v>73</v>
      </c>
      <c r="B89" s="6">
        <f t="shared" si="44"/>
        <v>122232270.77287827</v>
      </c>
      <c r="C89" s="6">
        <f t="shared" si="34"/>
        <v>1199101.0503055046</v>
      </c>
      <c r="D89" s="1">
        <f t="shared" si="35"/>
        <v>587939.69644111325</v>
      </c>
      <c r="E89" s="5">
        <f t="shared" si="36"/>
        <v>611161.35386439133</v>
      </c>
      <c r="F89" s="1">
        <f t="shared" si="37"/>
        <v>521359.59975143493</v>
      </c>
      <c r="G89" s="1">
        <f t="shared" si="24"/>
        <v>1019.0694142974608</v>
      </c>
      <c r="H89" s="6">
        <f t="shared" si="38"/>
        <v>121122971.47668573</v>
      </c>
      <c r="I89" s="29">
        <f t="shared" si="39"/>
        <v>6516.9949968929368</v>
      </c>
      <c r="J89" s="29">
        <f t="shared" si="40"/>
        <v>977.5492495339405</v>
      </c>
      <c r="K89" s="7">
        <v>0.05</v>
      </c>
      <c r="L89" s="6">
        <f t="shared" si="25"/>
        <v>25465.056411016307</v>
      </c>
      <c r="M89" s="6">
        <f t="shared" si="26"/>
        <v>0.83333333333333337</v>
      </c>
      <c r="N89" s="6">
        <f t="shared" si="27"/>
        <v>1863.8323708950177</v>
      </c>
      <c r="O89" s="6">
        <f t="shared" si="28"/>
        <v>4</v>
      </c>
      <c r="P89" s="1">
        <v>0</v>
      </c>
      <c r="Q89" s="1">
        <f t="shared" si="29"/>
        <v>5.833333333333333</v>
      </c>
      <c r="R89" s="15">
        <f t="shared" si="41"/>
        <v>0</v>
      </c>
      <c r="S89" s="15">
        <f t="shared" si="30"/>
        <v>1.3333333333333333</v>
      </c>
      <c r="T89" s="15">
        <f t="shared" si="31"/>
        <v>434.46633312619576</v>
      </c>
      <c r="U89" s="6">
        <f t="shared" si="32"/>
        <v>26892.089115451796</v>
      </c>
      <c r="V89" s="6">
        <f t="shared" si="33"/>
        <v>14673.15381391566</v>
      </c>
      <c r="W89" s="6">
        <f>$V$13-(SUM($V$17:V89))</f>
        <v>612255.80618218961</v>
      </c>
      <c r="X89" s="1">
        <f t="shared" si="42"/>
        <v>27869.638364985738</v>
      </c>
      <c r="Y89" s="11">
        <f t="shared" si="43"/>
        <v>15206.534855362814</v>
      </c>
      <c r="Z89" s="1"/>
      <c r="AA89" s="1"/>
    </row>
    <row r="90" spans="1:27" x14ac:dyDescent="0.25">
      <c r="A90">
        <v>74</v>
      </c>
      <c r="B90" s="6">
        <f t="shared" si="44"/>
        <v>121122971.47668573</v>
      </c>
      <c r="C90" s="6">
        <f t="shared" si="34"/>
        <v>1199101.0503055046</v>
      </c>
      <c r="D90" s="1">
        <f t="shared" si="35"/>
        <v>593486.19292207598</v>
      </c>
      <c r="E90" s="5">
        <f t="shared" si="36"/>
        <v>605614.85738342861</v>
      </c>
      <c r="F90" s="1">
        <f t="shared" si="37"/>
        <v>516628.08463345002</v>
      </c>
      <c r="G90" s="1">
        <f t="shared" si="24"/>
        <v>1009.8210138799309</v>
      </c>
      <c r="H90" s="6">
        <f t="shared" si="38"/>
        <v>120012857.19913021</v>
      </c>
      <c r="I90" s="29">
        <f t="shared" si="39"/>
        <v>6457.8510579181257</v>
      </c>
      <c r="J90" s="29">
        <f t="shared" si="40"/>
        <v>968.6776586877188</v>
      </c>
      <c r="K90" s="7">
        <v>0.05</v>
      </c>
      <c r="L90" s="6">
        <f t="shared" si="25"/>
        <v>25233.952390976196</v>
      </c>
      <c r="M90" s="6">
        <f t="shared" si="26"/>
        <v>0.83333333333333337</v>
      </c>
      <c r="N90" s="6">
        <f t="shared" si="27"/>
        <v>1858.7065628505338</v>
      </c>
      <c r="O90" s="6">
        <f t="shared" si="28"/>
        <v>4</v>
      </c>
      <c r="P90" s="1">
        <v>0</v>
      </c>
      <c r="Q90" s="1">
        <f t="shared" si="29"/>
        <v>5.833333333333333</v>
      </c>
      <c r="R90" s="15">
        <f t="shared" si="41"/>
        <v>0</v>
      </c>
      <c r="S90" s="15">
        <f t="shared" si="30"/>
        <v>1.3333333333333333</v>
      </c>
      <c r="T90" s="15">
        <f t="shared" si="31"/>
        <v>430.52340386120829</v>
      </c>
      <c r="U90" s="6">
        <f t="shared" si="32"/>
        <v>26659.802216632186</v>
      </c>
      <c r="V90" s="6">
        <f t="shared" si="33"/>
        <v>14426.192640653826</v>
      </c>
      <c r="W90" s="6">
        <f>$V$13-(SUM($V$17:V90))</f>
        <v>597829.6135415358</v>
      </c>
      <c r="X90" s="1">
        <f t="shared" si="42"/>
        <v>27628.479875319907</v>
      </c>
      <c r="Y90" s="11">
        <f t="shared" si="43"/>
        <v>14950.364965616103</v>
      </c>
      <c r="Z90" s="1"/>
      <c r="AA90" s="1"/>
    </row>
    <row r="91" spans="1:27" x14ac:dyDescent="0.25">
      <c r="A91">
        <v>75</v>
      </c>
      <c r="B91" s="6">
        <f t="shared" si="44"/>
        <v>120012857.19913021</v>
      </c>
      <c r="C91" s="6">
        <f t="shared" si="34"/>
        <v>1199101.0503055046</v>
      </c>
      <c r="D91" s="1">
        <f t="shared" si="35"/>
        <v>599036.76430985355</v>
      </c>
      <c r="E91" s="5">
        <f t="shared" si="36"/>
        <v>600064.28599565104</v>
      </c>
      <c r="F91" s="1">
        <f t="shared" si="37"/>
        <v>511893.09336015431</v>
      </c>
      <c r="G91" s="1">
        <f t="shared" si="24"/>
        <v>1000.5658188362764</v>
      </c>
      <c r="H91" s="6">
        <f t="shared" si="38"/>
        <v>118901927.3414602</v>
      </c>
      <c r="I91" s="29">
        <f t="shared" si="39"/>
        <v>6398.6636670019288</v>
      </c>
      <c r="J91" s="29">
        <f t="shared" si="40"/>
        <v>959.79955005028933</v>
      </c>
      <c r="K91" s="7">
        <v>0.05</v>
      </c>
      <c r="L91" s="6">
        <f t="shared" si="25"/>
        <v>25002.678583152127</v>
      </c>
      <c r="M91" s="6">
        <f t="shared" si="26"/>
        <v>0.83333333333333337</v>
      </c>
      <c r="N91" s="6">
        <f t="shared" si="27"/>
        <v>1853.5769889711303</v>
      </c>
      <c r="O91" s="6">
        <f t="shared" si="28"/>
        <v>4</v>
      </c>
      <c r="P91" s="1">
        <v>0</v>
      </c>
      <c r="Q91" s="1">
        <f t="shared" si="29"/>
        <v>5.833333333333333</v>
      </c>
      <c r="R91" s="15">
        <f t="shared" si="41"/>
        <v>0</v>
      </c>
      <c r="S91" s="15">
        <f t="shared" si="30"/>
        <v>1.3333333333333333</v>
      </c>
      <c r="T91" s="15">
        <f t="shared" si="31"/>
        <v>426.57757780012855</v>
      </c>
      <c r="U91" s="6">
        <f t="shared" si="32"/>
        <v>26427.344660989795</v>
      </c>
      <c r="V91" s="6">
        <f t="shared" si="33"/>
        <v>14182.219691218836</v>
      </c>
      <c r="W91" s="6">
        <f>$V$13-(SUM($V$17:V91))</f>
        <v>583647.39385031699</v>
      </c>
      <c r="X91" s="1">
        <f t="shared" si="42"/>
        <v>27387.144211040082</v>
      </c>
      <c r="Y91" s="11">
        <f t="shared" si="43"/>
        <v>14697.295581474256</v>
      </c>
      <c r="Z91" s="1"/>
      <c r="AA91" s="1"/>
    </row>
    <row r="92" spans="1:27" x14ac:dyDescent="0.25">
      <c r="A92">
        <v>76</v>
      </c>
      <c r="B92" s="6">
        <f t="shared" si="44"/>
        <v>118901927.3414602</v>
      </c>
      <c r="C92" s="6">
        <f t="shared" si="34"/>
        <v>1199101.0503055046</v>
      </c>
      <c r="D92" s="1">
        <f t="shared" si="35"/>
        <v>604591.41359820368</v>
      </c>
      <c r="E92" s="5">
        <f t="shared" si="36"/>
        <v>594509.6367073009</v>
      </c>
      <c r="F92" s="1">
        <f t="shared" si="37"/>
        <v>507154.62337768165</v>
      </c>
      <c r="G92" s="1">
        <f t="shared" si="24"/>
        <v>991.30382417461351</v>
      </c>
      <c r="H92" s="6">
        <f t="shared" si="38"/>
        <v>117790181.30448431</v>
      </c>
      <c r="I92" s="29">
        <f t="shared" si="39"/>
        <v>6339.4327922210214</v>
      </c>
      <c r="J92" s="29">
        <f t="shared" si="40"/>
        <v>950.91491883315314</v>
      </c>
      <c r="K92" s="7">
        <v>0.05</v>
      </c>
      <c r="L92" s="6">
        <f t="shared" si="25"/>
        <v>24771.234862804209</v>
      </c>
      <c r="M92" s="6">
        <f t="shared" si="26"/>
        <v>0.83333333333333337</v>
      </c>
      <c r="N92" s="6">
        <f t="shared" si="27"/>
        <v>1848.4436464901182</v>
      </c>
      <c r="O92" s="6">
        <f t="shared" si="28"/>
        <v>4</v>
      </c>
      <c r="P92" s="1">
        <v>0</v>
      </c>
      <c r="Q92" s="1">
        <f t="shared" si="29"/>
        <v>5.833333333333333</v>
      </c>
      <c r="R92" s="15">
        <f t="shared" si="41"/>
        <v>0</v>
      </c>
      <c r="S92" s="15">
        <f t="shared" si="30"/>
        <v>1.3333333333333333</v>
      </c>
      <c r="T92" s="15">
        <f t="shared" si="31"/>
        <v>422.62885281473473</v>
      </c>
      <c r="U92" s="6">
        <f t="shared" si="32"/>
        <v>26194.716323146258</v>
      </c>
      <c r="V92" s="6">
        <f t="shared" si="33"/>
        <v>13941.203131416954</v>
      </c>
      <c r="W92" s="6">
        <f>$V$13-(SUM($V$17:V92))</f>
        <v>569706.19071889995</v>
      </c>
      <c r="X92" s="1">
        <f t="shared" si="42"/>
        <v>27145.631241979412</v>
      </c>
      <c r="Y92" s="11">
        <f t="shared" si="43"/>
        <v>14447.293668172788</v>
      </c>
      <c r="Z92" s="1"/>
      <c r="AA92" s="1"/>
    </row>
    <row r="93" spans="1:27" x14ac:dyDescent="0.25">
      <c r="A93">
        <v>77</v>
      </c>
      <c r="B93" s="6">
        <f t="shared" si="44"/>
        <v>117790181.30448431</v>
      </c>
      <c r="C93" s="6">
        <f t="shared" si="34"/>
        <v>1199101.0503055046</v>
      </c>
      <c r="D93" s="1">
        <f t="shared" si="35"/>
        <v>610150.14378308307</v>
      </c>
      <c r="E93" s="5">
        <f t="shared" si="36"/>
        <v>588950.90652242152</v>
      </c>
      <c r="F93" s="1">
        <f t="shared" si="37"/>
        <v>502412.67213028972</v>
      </c>
      <c r="G93" s="1">
        <f t="shared" si="24"/>
        <v>982.03502489939046</v>
      </c>
      <c r="H93" s="6">
        <f t="shared" si="38"/>
        <v>116677618.48857094</v>
      </c>
      <c r="I93" s="29">
        <f t="shared" si="39"/>
        <v>6280.1584016286215</v>
      </c>
      <c r="J93" s="29">
        <f t="shared" si="40"/>
        <v>942.02376024429316</v>
      </c>
      <c r="K93" s="7">
        <v>0.05</v>
      </c>
      <c r="L93" s="6">
        <f t="shared" si="25"/>
        <v>24539.621105100898</v>
      </c>
      <c r="M93" s="6">
        <f t="shared" si="26"/>
        <v>0.83333333333333337</v>
      </c>
      <c r="N93" s="6">
        <f t="shared" si="27"/>
        <v>1843.3065326387768</v>
      </c>
      <c r="O93" s="6">
        <f t="shared" si="28"/>
        <v>4</v>
      </c>
      <c r="P93" s="1">
        <v>0</v>
      </c>
      <c r="Q93" s="1">
        <f t="shared" si="29"/>
        <v>5.833333333333333</v>
      </c>
      <c r="R93" s="15">
        <f t="shared" si="41"/>
        <v>0</v>
      </c>
      <c r="S93" s="15">
        <f t="shared" si="30"/>
        <v>1.3333333333333333</v>
      </c>
      <c r="T93" s="15">
        <f t="shared" si="31"/>
        <v>418.67722677524148</v>
      </c>
      <c r="U93" s="6">
        <f t="shared" si="32"/>
        <v>25961.9170776311</v>
      </c>
      <c r="V93" s="6">
        <f t="shared" si="33"/>
        <v>13703.111443938869</v>
      </c>
      <c r="W93" s="6">
        <f>$V$13-(SUM($V$17:V93))</f>
        <v>556003.07927496103</v>
      </c>
      <c r="X93" s="1">
        <f t="shared" si="42"/>
        <v>26903.940837875394</v>
      </c>
      <c r="Y93" s="11">
        <f t="shared" si="43"/>
        <v>14200.326519808134</v>
      </c>
      <c r="Z93" s="1"/>
      <c r="AA93" s="1"/>
    </row>
    <row r="94" spans="1:27" x14ac:dyDescent="0.25">
      <c r="A94">
        <v>78</v>
      </c>
      <c r="B94" s="6">
        <f t="shared" si="44"/>
        <v>116677618.48857094</v>
      </c>
      <c r="C94" s="6">
        <f t="shared" si="34"/>
        <v>1199101.0503055046</v>
      </c>
      <c r="D94" s="1">
        <f t="shared" si="35"/>
        <v>615712.95786264993</v>
      </c>
      <c r="E94" s="5">
        <f t="shared" si="36"/>
        <v>583388.09244285466</v>
      </c>
      <c r="F94" s="1">
        <f t="shared" si="37"/>
        <v>497667.23706035875</v>
      </c>
      <c r="G94" s="1">
        <f t="shared" si="24"/>
        <v>972.75941601138516</v>
      </c>
      <c r="H94" s="6">
        <f t="shared" si="38"/>
        <v>115564238.29364794</v>
      </c>
      <c r="I94" s="29">
        <f t="shared" si="39"/>
        <v>6220.8404632544843</v>
      </c>
      <c r="J94" s="29">
        <f t="shared" si="40"/>
        <v>933.12606948817256</v>
      </c>
      <c r="K94" s="7">
        <v>0.05</v>
      </c>
      <c r="L94" s="6">
        <f t="shared" si="25"/>
        <v>24307.837185118948</v>
      </c>
      <c r="M94" s="6">
        <f t="shared" si="26"/>
        <v>0.83333333333333337</v>
      </c>
      <c r="N94" s="6">
        <f t="shared" si="27"/>
        <v>1838.1656446463517</v>
      </c>
      <c r="O94" s="6">
        <f t="shared" si="28"/>
        <v>4</v>
      </c>
      <c r="P94" s="1">
        <v>0</v>
      </c>
      <c r="Q94" s="1">
        <f t="shared" si="29"/>
        <v>5.833333333333333</v>
      </c>
      <c r="R94" s="15">
        <f t="shared" si="41"/>
        <v>0</v>
      </c>
      <c r="S94" s="15">
        <f t="shared" si="30"/>
        <v>1.3333333333333333</v>
      </c>
      <c r="T94" s="15">
        <f t="shared" si="31"/>
        <v>414.7226975502989</v>
      </c>
      <c r="U94" s="6">
        <f t="shared" si="32"/>
        <v>25728.946798881669</v>
      </c>
      <c r="V94" s="6">
        <f t="shared" si="33"/>
        <v>13467.913425335404</v>
      </c>
      <c r="W94" s="6">
        <f>$V$13-(SUM($V$17:V94))</f>
        <v>542535.1658496256</v>
      </c>
      <c r="X94" s="1">
        <f t="shared" si="42"/>
        <v>26662.07286836984</v>
      </c>
      <c r="Y94" s="11">
        <f t="shared" si="43"/>
        <v>13956.36175619893</v>
      </c>
      <c r="Z94" s="1"/>
      <c r="AA94" s="1"/>
    </row>
    <row r="95" spans="1:27" x14ac:dyDescent="0.25">
      <c r="A95">
        <v>79</v>
      </c>
      <c r="B95" s="6">
        <f t="shared" si="44"/>
        <v>115564238.29364794</v>
      </c>
      <c r="C95" s="6">
        <f t="shared" si="34"/>
        <v>1199101.0503055046</v>
      </c>
      <c r="D95" s="1">
        <f t="shared" si="35"/>
        <v>621279.85883726494</v>
      </c>
      <c r="E95" s="5">
        <f t="shared" si="36"/>
        <v>577821.19146823965</v>
      </c>
      <c r="F95" s="1">
        <f t="shared" si="37"/>
        <v>492918.3156083895</v>
      </c>
      <c r="G95" s="1">
        <f t="shared" si="24"/>
        <v>963.47699250770336</v>
      </c>
      <c r="H95" s="6">
        <f t="shared" si="38"/>
        <v>114450040.1192023</v>
      </c>
      <c r="I95" s="29">
        <f t="shared" si="39"/>
        <v>6161.4789451048691</v>
      </c>
      <c r="J95" s="29">
        <f t="shared" si="40"/>
        <v>924.22184176573035</v>
      </c>
      <c r="K95" s="7">
        <v>0.05</v>
      </c>
      <c r="L95" s="6">
        <f t="shared" si="25"/>
        <v>24075.882977843325</v>
      </c>
      <c r="M95" s="6">
        <f t="shared" si="26"/>
        <v>0.83333333333333337</v>
      </c>
      <c r="N95" s="6">
        <f t="shared" si="27"/>
        <v>1833.0209797400516</v>
      </c>
      <c r="O95" s="6">
        <f t="shared" si="28"/>
        <v>4</v>
      </c>
      <c r="P95" s="1">
        <v>0</v>
      </c>
      <c r="Q95" s="1">
        <f t="shared" si="29"/>
        <v>5.833333333333333</v>
      </c>
      <c r="R95" s="15">
        <f t="shared" si="41"/>
        <v>0</v>
      </c>
      <c r="S95" s="15">
        <f t="shared" si="30"/>
        <v>1.3333333333333333</v>
      </c>
      <c r="T95" s="15">
        <f t="shared" si="31"/>
        <v>410.76526300699129</v>
      </c>
      <c r="U95" s="6">
        <f t="shared" si="32"/>
        <v>25495.805361243052</v>
      </c>
      <c r="V95" s="6">
        <f t="shared" si="33"/>
        <v>13235.578183021356</v>
      </c>
      <c r="W95" s="6">
        <f>$V$13-(SUM($V$17:V95))</f>
        <v>529299.5876666042</v>
      </c>
      <c r="X95" s="1">
        <f t="shared" si="42"/>
        <v>26420.027203008784</v>
      </c>
      <c r="Y95" s="11">
        <f t="shared" si="43"/>
        <v>13715.367319776436</v>
      </c>
      <c r="Z95" s="1"/>
      <c r="AA95" s="1"/>
    </row>
    <row r="96" spans="1:27" x14ac:dyDescent="0.25">
      <c r="A96">
        <v>80</v>
      </c>
      <c r="B96" s="6">
        <f t="shared" si="44"/>
        <v>114450040.1192023</v>
      </c>
      <c r="C96" s="6">
        <f t="shared" si="34"/>
        <v>1199101.0503055046</v>
      </c>
      <c r="D96" s="1">
        <f t="shared" si="35"/>
        <v>626850.84970949311</v>
      </c>
      <c r="E96" s="5">
        <f t="shared" si="36"/>
        <v>572250.20059601148</v>
      </c>
      <c r="F96" s="1">
        <f t="shared" si="37"/>
        <v>488165.9052130027</v>
      </c>
      <c r="G96" s="1">
        <f t="shared" si="24"/>
        <v>954.18774938177455</v>
      </c>
      <c r="H96" s="6">
        <f t="shared" si="38"/>
        <v>113335023.36427981</v>
      </c>
      <c r="I96" s="29">
        <f t="shared" si="39"/>
        <v>6102.0738151625337</v>
      </c>
      <c r="J96" s="29">
        <f t="shared" si="40"/>
        <v>915.31107227438008</v>
      </c>
      <c r="K96" s="7">
        <v>0.05</v>
      </c>
      <c r="L96" s="6">
        <f t="shared" si="25"/>
        <v>23843.758358167146</v>
      </c>
      <c r="M96" s="6">
        <f t="shared" si="26"/>
        <v>0.83333333333333337</v>
      </c>
      <c r="N96" s="6">
        <f t="shared" si="27"/>
        <v>1827.8725351450494</v>
      </c>
      <c r="O96" s="6">
        <f t="shared" si="28"/>
        <v>4</v>
      </c>
      <c r="P96" s="1">
        <v>0</v>
      </c>
      <c r="Q96" s="1">
        <f t="shared" si="29"/>
        <v>5.833333333333333</v>
      </c>
      <c r="R96" s="15">
        <f t="shared" si="41"/>
        <v>0</v>
      </c>
      <c r="S96" s="15">
        <f t="shared" si="30"/>
        <v>1.3333333333333333</v>
      </c>
      <c r="T96" s="15">
        <f t="shared" si="31"/>
        <v>406.80492101083553</v>
      </c>
      <c r="U96" s="6">
        <f t="shared" si="32"/>
        <v>25262.492638968026</v>
      </c>
      <c r="V96" s="6">
        <f t="shared" si="33"/>
        <v>13006.075132307069</v>
      </c>
      <c r="W96" s="6">
        <f>$V$13-(SUM($V$17:V96))</f>
        <v>516293.51253429707</v>
      </c>
      <c r="X96" s="1">
        <f t="shared" si="42"/>
        <v>26177.803711242406</v>
      </c>
      <c r="Y96" s="11">
        <f t="shared" si="43"/>
        <v>13477.311472503759</v>
      </c>
      <c r="Z96" s="1"/>
      <c r="AA96" s="1"/>
    </row>
    <row r="97" spans="1:27" x14ac:dyDescent="0.25">
      <c r="A97">
        <v>81</v>
      </c>
      <c r="B97" s="6">
        <f t="shared" si="44"/>
        <v>113335023.36427981</v>
      </c>
      <c r="C97" s="6">
        <f t="shared" si="34"/>
        <v>1199101.0503055046</v>
      </c>
      <c r="D97" s="1">
        <f t="shared" si="35"/>
        <v>632425.93348410551</v>
      </c>
      <c r="E97" s="5">
        <f t="shared" si="36"/>
        <v>566675.11682139907</v>
      </c>
      <c r="F97" s="1">
        <f t="shared" si="37"/>
        <v>483410.00331093709</v>
      </c>
      <c r="G97" s="1">
        <f t="shared" si="24"/>
        <v>944.89168162335045</v>
      </c>
      <c r="H97" s="6">
        <f t="shared" si="38"/>
        <v>112219187.42748477</v>
      </c>
      <c r="I97" s="29">
        <f t="shared" si="39"/>
        <v>6042.6250413867137</v>
      </c>
      <c r="J97" s="29">
        <f t="shared" si="40"/>
        <v>906.39375620800706</v>
      </c>
      <c r="K97" s="7">
        <v>0.05</v>
      </c>
      <c r="L97" s="6">
        <f t="shared" si="25"/>
        <v>23611.463200891627</v>
      </c>
      <c r="M97" s="6">
        <f t="shared" si="26"/>
        <v>0.83333333333333337</v>
      </c>
      <c r="N97" s="6">
        <f t="shared" si="27"/>
        <v>1822.7203080844783</v>
      </c>
      <c r="O97" s="6">
        <f t="shared" si="28"/>
        <v>4</v>
      </c>
      <c r="P97" s="1">
        <v>0</v>
      </c>
      <c r="Q97" s="1">
        <f t="shared" si="29"/>
        <v>5.833333333333333</v>
      </c>
      <c r="R97" s="15">
        <f t="shared" si="41"/>
        <v>0</v>
      </c>
      <c r="S97" s="15">
        <f t="shared" si="30"/>
        <v>1.3333333333333333</v>
      </c>
      <c r="T97" s="15">
        <f t="shared" si="31"/>
        <v>402.84166942578088</v>
      </c>
      <c r="U97" s="6">
        <f t="shared" si="32"/>
        <v>25029.008506216989</v>
      </c>
      <c r="V97" s="6">
        <f t="shared" si="33"/>
        <v>12779.373993457573</v>
      </c>
      <c r="W97" s="6">
        <f>$V$13-(SUM($V$17:V97))</f>
        <v>503514.13854083954</v>
      </c>
      <c r="X97" s="1">
        <f t="shared" si="42"/>
        <v>25935.402262424996</v>
      </c>
      <c r="Y97" s="11">
        <f t="shared" si="43"/>
        <v>13242.162792823707</v>
      </c>
      <c r="Z97" s="1"/>
      <c r="AA97" s="1"/>
    </row>
    <row r="98" spans="1:27" x14ac:dyDescent="0.25">
      <c r="A98">
        <v>82</v>
      </c>
      <c r="B98" s="6">
        <f t="shared" si="44"/>
        <v>112219187.42748477</v>
      </c>
      <c r="C98" s="6">
        <f t="shared" si="34"/>
        <v>1199101.0503055046</v>
      </c>
      <c r="D98" s="1">
        <f t="shared" si="35"/>
        <v>638005.1131680808</v>
      </c>
      <c r="E98" s="5">
        <f t="shared" si="36"/>
        <v>561095.93713742378</v>
      </c>
      <c r="F98" s="1">
        <f t="shared" si="37"/>
        <v>478650.60733704822</v>
      </c>
      <c r="G98" s="1">
        <f t="shared" si="24"/>
        <v>935.5887842185017</v>
      </c>
      <c r="H98" s="6">
        <f t="shared" si="38"/>
        <v>111102531.70697965</v>
      </c>
      <c r="I98" s="29">
        <f t="shared" si="39"/>
        <v>5983.1325917131035</v>
      </c>
      <c r="J98" s="29">
        <f t="shared" si="40"/>
        <v>897.46988875696547</v>
      </c>
      <c r="K98" s="7">
        <v>0.05</v>
      </c>
      <c r="L98" s="6">
        <f t="shared" si="25"/>
        <v>23378.997380725996</v>
      </c>
      <c r="M98" s="6">
        <f t="shared" si="26"/>
        <v>0.83333333333333337</v>
      </c>
      <c r="N98" s="6">
        <f t="shared" si="27"/>
        <v>1817.5642957794319</v>
      </c>
      <c r="O98" s="6">
        <f t="shared" si="28"/>
        <v>4</v>
      </c>
      <c r="P98" s="1">
        <v>0</v>
      </c>
      <c r="Q98" s="1">
        <f t="shared" si="29"/>
        <v>5.833333333333333</v>
      </c>
      <c r="R98" s="15">
        <f t="shared" si="41"/>
        <v>0</v>
      </c>
      <c r="S98" s="15">
        <f t="shared" si="30"/>
        <v>1.3333333333333333</v>
      </c>
      <c r="T98" s="15">
        <f t="shared" si="31"/>
        <v>398.87550611420681</v>
      </c>
      <c r="U98" s="6">
        <f t="shared" si="32"/>
        <v>24795.352837057886</v>
      </c>
      <c r="V98" s="6">
        <f t="shared" si="33"/>
        <v>12555.444788779021</v>
      </c>
      <c r="W98" s="6">
        <f>$V$13-(SUM($V$17:V98))</f>
        <v>490958.69375206041</v>
      </c>
      <c r="X98" s="1">
        <f t="shared" si="42"/>
        <v>25692.822725814851</v>
      </c>
      <c r="Y98" s="11">
        <f t="shared" si="43"/>
        <v>13009.890172634941</v>
      </c>
      <c r="Z98" s="1"/>
      <c r="AA98" s="1"/>
    </row>
    <row r="99" spans="1:27" x14ac:dyDescent="0.25">
      <c r="A99">
        <v>83</v>
      </c>
      <c r="B99" s="6">
        <f t="shared" si="44"/>
        <v>111102531.70697965</v>
      </c>
      <c r="C99" s="6">
        <f t="shared" si="34"/>
        <v>1199101.0503055046</v>
      </c>
      <c r="D99" s="1">
        <f t="shared" si="35"/>
        <v>643588.39177060639</v>
      </c>
      <c r="E99" s="5">
        <f t="shared" si="36"/>
        <v>555512.65853489819</v>
      </c>
      <c r="F99" s="1">
        <f t="shared" si="37"/>
        <v>473887.71472430724</v>
      </c>
      <c r="G99" s="1">
        <f t="shared" si="24"/>
        <v>926.27905214961538</v>
      </c>
      <c r="H99" s="6">
        <f t="shared" si="38"/>
        <v>109985055.60048474</v>
      </c>
      <c r="I99" s="29">
        <f t="shared" si="39"/>
        <v>5923.5964340538412</v>
      </c>
      <c r="J99" s="29">
        <f t="shared" si="40"/>
        <v>888.53946510807612</v>
      </c>
      <c r="K99" s="7">
        <v>0.05</v>
      </c>
      <c r="L99" s="6">
        <f t="shared" si="25"/>
        <v>23146.360772287426</v>
      </c>
      <c r="M99" s="6">
        <f t="shared" si="26"/>
        <v>0.83333333333333337</v>
      </c>
      <c r="N99" s="6">
        <f t="shared" si="27"/>
        <v>1812.4044954489625</v>
      </c>
      <c r="O99" s="6">
        <f t="shared" si="28"/>
        <v>4</v>
      </c>
      <c r="P99" s="1">
        <v>0</v>
      </c>
      <c r="Q99" s="1">
        <f t="shared" si="29"/>
        <v>5.833333333333333</v>
      </c>
      <c r="R99" s="15">
        <f t="shared" si="41"/>
        <v>0</v>
      </c>
      <c r="S99" s="15">
        <f t="shared" si="30"/>
        <v>1.3333333333333333</v>
      </c>
      <c r="T99" s="15">
        <f t="shared" si="31"/>
        <v>394.90642893692268</v>
      </c>
      <c r="U99" s="6">
        <f t="shared" si="32"/>
        <v>24561.525505466132</v>
      </c>
      <c r="V99" s="6">
        <f t="shared" si="33"/>
        <v>12334.257839732152</v>
      </c>
      <c r="W99" s="6">
        <f>$V$13-(SUM($V$17:V99))</f>
        <v>478624.43591232831</v>
      </c>
      <c r="X99" s="1">
        <f t="shared" si="42"/>
        <v>25450.064970574207</v>
      </c>
      <c r="Y99" s="11">
        <f t="shared" si="43"/>
        <v>12780.462814296199</v>
      </c>
      <c r="Z99" s="1"/>
      <c r="AA99" s="1"/>
    </row>
    <row r="100" spans="1:27" x14ac:dyDescent="0.25">
      <c r="A100">
        <v>84</v>
      </c>
      <c r="B100" s="6">
        <f t="shared" si="44"/>
        <v>109985055.60048474</v>
      </c>
      <c r="C100" s="6">
        <f t="shared" si="34"/>
        <v>1199101.0503055046</v>
      </c>
      <c r="D100" s="1">
        <f t="shared" si="35"/>
        <v>649175.77230308088</v>
      </c>
      <c r="E100" s="5">
        <f t="shared" si="36"/>
        <v>549925.2780024237</v>
      </c>
      <c r="F100" s="1">
        <f t="shared" si="37"/>
        <v>469121.32290379913</v>
      </c>
      <c r="G100" s="1">
        <f t="shared" si="24"/>
        <v>916.96248039539205</v>
      </c>
      <c r="H100" s="6">
        <f t="shared" si="38"/>
        <v>108866758.50527787</v>
      </c>
      <c r="I100" s="29">
        <f t="shared" si="39"/>
        <v>5864.0165362974894</v>
      </c>
      <c r="J100" s="29">
        <f t="shared" si="40"/>
        <v>879.60248044462344</v>
      </c>
      <c r="K100" s="7">
        <v>0.05</v>
      </c>
      <c r="L100" s="6">
        <f t="shared" si="25"/>
        <v>22913.553250100987</v>
      </c>
      <c r="M100" s="6">
        <f t="shared" si="26"/>
        <v>0.83333333333333337</v>
      </c>
      <c r="N100" s="6">
        <f t="shared" si="27"/>
        <v>1807.2409043100788</v>
      </c>
      <c r="O100" s="6">
        <f t="shared" si="28"/>
        <v>4</v>
      </c>
      <c r="P100" s="1">
        <v>0</v>
      </c>
      <c r="Q100" s="1">
        <f t="shared" si="29"/>
        <v>5.833333333333333</v>
      </c>
      <c r="R100" s="15">
        <f t="shared" si="41"/>
        <v>0</v>
      </c>
      <c r="S100" s="15">
        <f t="shared" si="30"/>
        <v>1.3333333333333333</v>
      </c>
      <c r="T100" s="15">
        <f t="shared" si="31"/>
        <v>390.93443575316593</v>
      </c>
      <c r="U100" s="6">
        <f t="shared" si="32"/>
        <v>24327.526385324563</v>
      </c>
      <c r="V100" s="6">
        <f t="shared" si="33"/>
        <v>12115.783764072554</v>
      </c>
      <c r="W100" s="6">
        <f>$V$13-(SUM($V$17:V100))</f>
        <v>466508.65214825561</v>
      </c>
      <c r="X100" s="1">
        <f t="shared" si="42"/>
        <v>25207.128865769188</v>
      </c>
      <c r="Y100" s="11">
        <f t="shared" si="43"/>
        <v>12553.850227658335</v>
      </c>
      <c r="Z100" s="1"/>
      <c r="AA100" s="1"/>
    </row>
    <row r="101" spans="1:27" x14ac:dyDescent="0.25">
      <c r="A101">
        <v>85</v>
      </c>
      <c r="B101" s="6">
        <f t="shared" si="44"/>
        <v>108866758.50527787</v>
      </c>
      <c r="C101" s="6">
        <f t="shared" si="34"/>
        <v>1199101.0503055046</v>
      </c>
      <c r="D101" s="1">
        <f t="shared" si="35"/>
        <v>654767.25777911523</v>
      </c>
      <c r="E101" s="5">
        <f t="shared" si="36"/>
        <v>544333.79252638936</v>
      </c>
      <c r="F101" s="1">
        <f t="shared" si="37"/>
        <v>464351.42930472177</v>
      </c>
      <c r="G101" s="1">
        <f t="shared" si="24"/>
        <v>907.63906393084346</v>
      </c>
      <c r="H101" s="6">
        <f t="shared" si="38"/>
        <v>107747639.81819403</v>
      </c>
      <c r="I101" s="29">
        <f t="shared" si="39"/>
        <v>5804.3928663090228</v>
      </c>
      <c r="J101" s="29">
        <f t="shared" si="40"/>
        <v>870.6589299463534</v>
      </c>
      <c r="K101" s="7">
        <v>0.05</v>
      </c>
      <c r="L101" s="6">
        <f t="shared" si="25"/>
        <v>22680.574688599558</v>
      </c>
      <c r="M101" s="6">
        <f t="shared" si="26"/>
        <v>0.83333333333333337</v>
      </c>
      <c r="N101" s="6">
        <f t="shared" si="27"/>
        <v>1802.0735195777449</v>
      </c>
      <c r="O101" s="6">
        <f t="shared" si="28"/>
        <v>4</v>
      </c>
      <c r="P101" s="1">
        <v>0</v>
      </c>
      <c r="Q101" s="1">
        <f t="shared" si="29"/>
        <v>5.833333333333333</v>
      </c>
      <c r="R101" s="15">
        <f t="shared" si="41"/>
        <v>0</v>
      </c>
      <c r="S101" s="15">
        <f t="shared" si="30"/>
        <v>1.3333333333333333</v>
      </c>
      <c r="T101" s="15">
        <f t="shared" si="31"/>
        <v>386.95952442060144</v>
      </c>
      <c r="U101" s="6">
        <f t="shared" si="32"/>
        <v>24093.355350423368</v>
      </c>
      <c r="V101" s="6">
        <f t="shared" si="33"/>
        <v>11899.993473017494</v>
      </c>
      <c r="W101" s="6">
        <f>$V$13-(SUM($V$17:V101))</f>
        <v>454608.65867523802</v>
      </c>
      <c r="X101" s="1">
        <f t="shared" si="42"/>
        <v>24964.01428036972</v>
      </c>
      <c r="Y101" s="11">
        <f t="shared" si="43"/>
        <v>12330.022227123922</v>
      </c>
      <c r="Z101" s="1"/>
      <c r="AA101" s="1"/>
    </row>
    <row r="102" spans="1:27" x14ac:dyDescent="0.25">
      <c r="A102">
        <v>86</v>
      </c>
      <c r="B102" s="6">
        <f t="shared" si="44"/>
        <v>107747639.81819403</v>
      </c>
      <c r="C102" s="6">
        <f t="shared" si="34"/>
        <v>1199101.0503055046</v>
      </c>
      <c r="D102" s="1">
        <f t="shared" si="35"/>
        <v>660362.85121453449</v>
      </c>
      <c r="E102" s="5">
        <f t="shared" si="36"/>
        <v>538738.1990909701</v>
      </c>
      <c r="F102" s="1">
        <f t="shared" si="37"/>
        <v>459578.03135438403</v>
      </c>
      <c r="G102" s="1">
        <f t="shared" si="24"/>
        <v>898.30879772728917</v>
      </c>
      <c r="H102" s="6">
        <f t="shared" si="38"/>
        <v>106627698.93562512</v>
      </c>
      <c r="I102" s="29">
        <f t="shared" si="39"/>
        <v>5744.7253919298009</v>
      </c>
      <c r="J102" s="29">
        <f t="shared" si="40"/>
        <v>861.70880878947014</v>
      </c>
      <c r="K102" s="7">
        <v>0.05</v>
      </c>
      <c r="L102" s="6">
        <f t="shared" si="25"/>
        <v>22447.424962123758</v>
      </c>
      <c r="M102" s="6">
        <f t="shared" si="26"/>
        <v>0.83333333333333337</v>
      </c>
      <c r="N102" s="6">
        <f t="shared" si="27"/>
        <v>1796.902338464879</v>
      </c>
      <c r="O102" s="6">
        <f t="shared" si="28"/>
        <v>4</v>
      </c>
      <c r="P102" s="1">
        <v>0</v>
      </c>
      <c r="Q102" s="1">
        <f t="shared" si="29"/>
        <v>5.833333333333333</v>
      </c>
      <c r="R102" s="15">
        <f t="shared" si="41"/>
        <v>0</v>
      </c>
      <c r="S102" s="15">
        <f t="shared" si="30"/>
        <v>1.3333333333333333</v>
      </c>
      <c r="T102" s="15">
        <f t="shared" si="31"/>
        <v>382.98169279532004</v>
      </c>
      <c r="U102" s="6">
        <f t="shared" si="32"/>
        <v>23859.012274459983</v>
      </c>
      <c r="V102" s="6">
        <f t="shared" si="33"/>
        <v>11686.858168439036</v>
      </c>
      <c r="W102" s="6">
        <f>$V$13-(SUM($V$17:V102))</f>
        <v>442921.80050679902</v>
      </c>
      <c r="X102" s="1">
        <f t="shared" si="42"/>
        <v>24720.721083249453</v>
      </c>
      <c r="Y102" s="11">
        <f t="shared" si="43"/>
        <v>12108.948928734142</v>
      </c>
      <c r="Z102" s="1"/>
      <c r="AA102" s="1"/>
    </row>
    <row r="103" spans="1:27" x14ac:dyDescent="0.25">
      <c r="A103">
        <v>87</v>
      </c>
      <c r="B103" s="6">
        <f t="shared" si="44"/>
        <v>106627698.93562512</v>
      </c>
      <c r="C103" s="6">
        <f t="shared" si="34"/>
        <v>1199101.0503055046</v>
      </c>
      <c r="D103" s="1">
        <f t="shared" si="35"/>
        <v>665962.55562737898</v>
      </c>
      <c r="E103" s="5">
        <f t="shared" si="36"/>
        <v>533138.4946781256</v>
      </c>
      <c r="F103" s="1">
        <f t="shared" si="37"/>
        <v>454801.12647820503</v>
      </c>
      <c r="G103" s="1">
        <f t="shared" si="24"/>
        <v>888.97167675235505</v>
      </c>
      <c r="H103" s="6">
        <f t="shared" si="38"/>
        <v>105506935.25351954</v>
      </c>
      <c r="I103" s="29">
        <f t="shared" si="39"/>
        <v>5685.014080977563</v>
      </c>
      <c r="J103" s="29">
        <f t="shared" si="40"/>
        <v>852.75211214663443</v>
      </c>
      <c r="K103" s="7">
        <v>0.05</v>
      </c>
      <c r="L103" s="6">
        <f t="shared" si="25"/>
        <v>22214.103944921899</v>
      </c>
      <c r="M103" s="6">
        <f t="shared" si="26"/>
        <v>0.83333333333333337</v>
      </c>
      <c r="N103" s="6">
        <f t="shared" si="27"/>
        <v>1791.7273581823517</v>
      </c>
      <c r="O103" s="6">
        <f t="shared" si="28"/>
        <v>4</v>
      </c>
      <c r="P103" s="1">
        <v>0</v>
      </c>
      <c r="Q103" s="1">
        <f t="shared" si="29"/>
        <v>5.833333333333333</v>
      </c>
      <c r="R103" s="15">
        <f t="shared" si="41"/>
        <v>0</v>
      </c>
      <c r="S103" s="15">
        <f t="shared" si="30"/>
        <v>1.3333333333333333</v>
      </c>
      <c r="T103" s="15">
        <f t="shared" si="31"/>
        <v>379.00093873183755</v>
      </c>
      <c r="U103" s="6">
        <f t="shared" si="32"/>
        <v>23624.497031039078</v>
      </c>
      <c r="V103" s="6">
        <f t="shared" si="33"/>
        <v>11476.349340083274</v>
      </c>
      <c r="W103" s="6">
        <f>$V$13-(SUM($V$17:V103))</f>
        <v>431445.45116671594</v>
      </c>
      <c r="X103" s="1">
        <f t="shared" si="42"/>
        <v>24477.249143185712</v>
      </c>
      <c r="Y103" s="11">
        <f t="shared" si="43"/>
        <v>11890.600747282788</v>
      </c>
      <c r="Z103" s="1"/>
      <c r="AA103" s="1"/>
    </row>
    <row r="104" spans="1:27" x14ac:dyDescent="0.25">
      <c r="A104">
        <v>88</v>
      </c>
      <c r="B104" s="6">
        <f t="shared" si="44"/>
        <v>105506935.25351954</v>
      </c>
      <c r="C104" s="6">
        <f t="shared" si="34"/>
        <v>1199101.0503055046</v>
      </c>
      <c r="D104" s="1">
        <f t="shared" si="35"/>
        <v>671566.37403790688</v>
      </c>
      <c r="E104" s="5">
        <f t="shared" si="36"/>
        <v>527534.67626759771</v>
      </c>
      <c r="F104" s="1">
        <f t="shared" si="37"/>
        <v>450020.71209971205</v>
      </c>
      <c r="G104" s="1">
        <f t="shared" si="24"/>
        <v>879.62769596996884</v>
      </c>
      <c r="H104" s="6">
        <f t="shared" si="38"/>
        <v>104385348.16738191</v>
      </c>
      <c r="I104" s="29">
        <f t="shared" si="39"/>
        <v>5625.2589012464014</v>
      </c>
      <c r="J104" s="29">
        <f t="shared" si="40"/>
        <v>843.78883518696023</v>
      </c>
      <c r="K104" s="7">
        <v>0.05</v>
      </c>
      <c r="L104" s="6">
        <f t="shared" si="25"/>
        <v>21980.611511149906</v>
      </c>
      <c r="M104" s="6">
        <f t="shared" si="26"/>
        <v>0.83333333333333337</v>
      </c>
      <c r="N104" s="6">
        <f t="shared" si="27"/>
        <v>1786.5485759389844</v>
      </c>
      <c r="O104" s="6">
        <f t="shared" si="28"/>
        <v>4</v>
      </c>
      <c r="P104" s="1">
        <v>0</v>
      </c>
      <c r="Q104" s="1">
        <f t="shared" si="29"/>
        <v>5.833333333333333</v>
      </c>
      <c r="R104" s="15">
        <f t="shared" si="41"/>
        <v>0</v>
      </c>
      <c r="S104" s="15">
        <f t="shared" si="30"/>
        <v>1.3333333333333333</v>
      </c>
      <c r="T104" s="15">
        <f t="shared" si="31"/>
        <v>375.01726008309339</v>
      </c>
      <c r="U104" s="6">
        <f t="shared" si="32"/>
        <v>23389.809493672463</v>
      </c>
      <c r="V104" s="6">
        <f t="shared" si="33"/>
        <v>11268.438762815342</v>
      </c>
      <c r="W104" s="6">
        <f>$V$13-(SUM($V$17:V104))</f>
        <v>420177.01240390074</v>
      </c>
      <c r="X104" s="1">
        <f t="shared" si="42"/>
        <v>24233.598328859422</v>
      </c>
      <c r="Y104" s="11">
        <f t="shared" si="43"/>
        <v>11674.948393457</v>
      </c>
      <c r="Z104" s="1"/>
      <c r="AA104" s="1"/>
    </row>
    <row r="105" spans="1:27" x14ac:dyDescent="0.25">
      <c r="A105">
        <v>89</v>
      </c>
      <c r="B105" s="6">
        <f t="shared" si="44"/>
        <v>104385348.16738191</v>
      </c>
      <c r="C105" s="6">
        <f t="shared" si="34"/>
        <v>1199101.0503055046</v>
      </c>
      <c r="D105" s="1">
        <f t="shared" si="35"/>
        <v>677174.30946859508</v>
      </c>
      <c r="E105" s="5">
        <f t="shared" si="36"/>
        <v>521926.74083690951</v>
      </c>
      <c r="F105" s="1">
        <f t="shared" si="37"/>
        <v>445236.78564053972</v>
      </c>
      <c r="G105" s="1">
        <f t="shared" si="24"/>
        <v>870.27685034035881</v>
      </c>
      <c r="H105" s="6">
        <f t="shared" si="38"/>
        <v>103262937.07227278</v>
      </c>
      <c r="I105" s="29">
        <f t="shared" si="39"/>
        <v>5565.4598205067468</v>
      </c>
      <c r="J105" s="29">
        <f t="shared" si="40"/>
        <v>834.81897307601196</v>
      </c>
      <c r="K105" s="7">
        <v>0.05</v>
      </c>
      <c r="L105" s="6">
        <f t="shared" si="25"/>
        <v>21746.947534871233</v>
      </c>
      <c r="M105" s="6">
        <f t="shared" si="26"/>
        <v>0.83333333333333337</v>
      </c>
      <c r="N105" s="6">
        <f t="shared" si="27"/>
        <v>1781.365988941548</v>
      </c>
      <c r="O105" s="6">
        <f t="shared" si="28"/>
        <v>4</v>
      </c>
      <c r="P105" s="1">
        <v>0</v>
      </c>
      <c r="Q105" s="1">
        <f t="shared" si="29"/>
        <v>5.833333333333333</v>
      </c>
      <c r="R105" s="15">
        <f t="shared" si="41"/>
        <v>0</v>
      </c>
      <c r="S105" s="15">
        <f t="shared" si="30"/>
        <v>1.3333333333333333</v>
      </c>
      <c r="T105" s="15">
        <f t="shared" si="31"/>
        <v>371.03065470044976</v>
      </c>
      <c r="U105" s="6">
        <f t="shared" si="32"/>
        <v>23154.949535778997</v>
      </c>
      <c r="V105" s="6">
        <f t="shared" si="33"/>
        <v>11063.098493890062</v>
      </c>
      <c r="W105" s="6">
        <f>$V$13-(SUM($V$17:V105))</f>
        <v>409113.91391001083</v>
      </c>
      <c r="X105" s="1">
        <f t="shared" si="42"/>
        <v>23989.76850885501</v>
      </c>
      <c r="Y105" s="11">
        <f t="shared" si="43"/>
        <v>11461.962871004645</v>
      </c>
      <c r="Z105" s="1"/>
      <c r="AA105" s="1"/>
    </row>
    <row r="106" spans="1:27" x14ac:dyDescent="0.25">
      <c r="A106">
        <v>90</v>
      </c>
      <c r="B106" s="6">
        <f t="shared" si="44"/>
        <v>103262937.07227278</v>
      </c>
      <c r="C106" s="6">
        <f t="shared" si="34"/>
        <v>1199101.0503055046</v>
      </c>
      <c r="D106" s="1">
        <f t="shared" si="35"/>
        <v>682786.36494414066</v>
      </c>
      <c r="E106" s="5">
        <f t="shared" si="36"/>
        <v>516314.68536136387</v>
      </c>
      <c r="F106" s="1">
        <f t="shared" si="37"/>
        <v>440449.34452042833</v>
      </c>
      <c r="G106" s="1">
        <f t="shared" si="24"/>
        <v>860.919134820051</v>
      </c>
      <c r="H106" s="6">
        <f t="shared" si="38"/>
        <v>102139701.3628082</v>
      </c>
      <c r="I106" s="29">
        <f t="shared" si="39"/>
        <v>5505.6168065053544</v>
      </c>
      <c r="J106" s="29">
        <f t="shared" si="40"/>
        <v>825.84252097580315</v>
      </c>
      <c r="K106" s="7">
        <v>0.05</v>
      </c>
      <c r="L106" s="6">
        <f t="shared" si="25"/>
        <v>21513.111890056829</v>
      </c>
      <c r="M106" s="6">
        <f t="shared" si="26"/>
        <v>0.83333333333333337</v>
      </c>
      <c r="N106" s="6">
        <f t="shared" si="27"/>
        <v>1776.1795943947607</v>
      </c>
      <c r="O106" s="6">
        <f t="shared" si="28"/>
        <v>4</v>
      </c>
      <c r="P106" s="1">
        <v>0</v>
      </c>
      <c r="Q106" s="1">
        <f t="shared" si="29"/>
        <v>5.833333333333333</v>
      </c>
      <c r="R106" s="15">
        <f t="shared" si="41"/>
        <v>0</v>
      </c>
      <c r="S106" s="15">
        <f t="shared" si="30"/>
        <v>1.3333333333333333</v>
      </c>
      <c r="T106" s="15">
        <f t="shared" si="31"/>
        <v>367.04112043369025</v>
      </c>
      <c r="U106" s="6">
        <f t="shared" si="32"/>
        <v>22919.917030684566</v>
      </c>
      <c r="V106" s="6">
        <f t="shared" si="33"/>
        <v>10860.300870247973</v>
      </c>
      <c r="W106" s="6">
        <f>$V$13-(SUM($V$17:V106))</f>
        <v>398253.61303976271</v>
      </c>
      <c r="X106" s="1">
        <f t="shared" si="42"/>
        <v>23745.759551660369</v>
      </c>
      <c r="Y106" s="11">
        <f t="shared" si="43"/>
        <v>11251.615473927994</v>
      </c>
      <c r="Z106" s="1"/>
      <c r="AA106" s="1"/>
    </row>
    <row r="107" spans="1:27" x14ac:dyDescent="0.25">
      <c r="A107">
        <v>91</v>
      </c>
      <c r="B107" s="6">
        <f t="shared" si="44"/>
        <v>102139701.3628082</v>
      </c>
      <c r="C107" s="6">
        <f t="shared" si="34"/>
        <v>1199101.0503055046</v>
      </c>
      <c r="D107" s="1">
        <f t="shared" si="35"/>
        <v>688402.54349146364</v>
      </c>
      <c r="E107" s="5">
        <f t="shared" si="36"/>
        <v>510698.50681404094</v>
      </c>
      <c r="F107" s="1">
        <f t="shared" si="37"/>
        <v>435658.38615722238</v>
      </c>
      <c r="G107" s="1">
        <f t="shared" si="24"/>
        <v>851.5545443618654</v>
      </c>
      <c r="H107" s="6">
        <f t="shared" si="38"/>
        <v>101015640.4331595</v>
      </c>
      <c r="I107" s="29">
        <f t="shared" si="39"/>
        <v>5445.7298269652802</v>
      </c>
      <c r="J107" s="29">
        <f t="shared" si="40"/>
        <v>816.85947404479202</v>
      </c>
      <c r="K107" s="7">
        <v>0.05</v>
      </c>
      <c r="L107" s="6">
        <f t="shared" si="25"/>
        <v>21279.10445058504</v>
      </c>
      <c r="M107" s="6">
        <f t="shared" si="26"/>
        <v>0.83333333333333337</v>
      </c>
      <c r="N107" s="6">
        <f t="shared" si="27"/>
        <v>1770.9893895012872</v>
      </c>
      <c r="O107" s="6">
        <f t="shared" si="28"/>
        <v>4</v>
      </c>
      <c r="P107" s="1">
        <v>0</v>
      </c>
      <c r="Q107" s="1">
        <f t="shared" si="29"/>
        <v>5.833333333333333</v>
      </c>
      <c r="R107" s="15">
        <f t="shared" si="41"/>
        <v>0</v>
      </c>
      <c r="S107" s="15">
        <f t="shared" si="30"/>
        <v>1.3333333333333333</v>
      </c>
      <c r="T107" s="15">
        <f t="shared" si="31"/>
        <v>363.04865513101868</v>
      </c>
      <c r="U107" s="6">
        <f t="shared" si="32"/>
        <v>22684.711851621974</v>
      </c>
      <c r="V107" s="6">
        <f t="shared" si="33"/>
        <v>10660.018505836451</v>
      </c>
      <c r="W107" s="6">
        <f>$V$13-(SUM($V$17:V107))</f>
        <v>387593.59453392634</v>
      </c>
      <c r="X107" s="1">
        <f t="shared" si="42"/>
        <v>23501.571325666766</v>
      </c>
      <c r="Y107" s="11">
        <f t="shared" si="43"/>
        <v>11043.877783703483</v>
      </c>
      <c r="Z107" s="1"/>
      <c r="AA107" s="1"/>
    </row>
    <row r="108" spans="1:27" x14ac:dyDescent="0.25">
      <c r="A108">
        <v>92</v>
      </c>
      <c r="B108" s="6">
        <f t="shared" si="44"/>
        <v>101015640.4331595</v>
      </c>
      <c r="C108" s="6">
        <f t="shared" si="34"/>
        <v>1199101.0503055046</v>
      </c>
      <c r="D108" s="1">
        <f t="shared" si="35"/>
        <v>694022.848139707</v>
      </c>
      <c r="E108" s="5">
        <f t="shared" si="36"/>
        <v>505078.20216579753</v>
      </c>
      <c r="F108" s="1">
        <f t="shared" si="37"/>
        <v>430863.90796686953</v>
      </c>
      <c r="G108" s="1">
        <f t="shared" si="24"/>
        <v>842.18307391491419</v>
      </c>
      <c r="H108" s="6">
        <f t="shared" si="38"/>
        <v>99890753.67705293</v>
      </c>
      <c r="I108" s="29">
        <f t="shared" si="39"/>
        <v>5385.7988495858699</v>
      </c>
      <c r="J108" s="29">
        <f t="shared" si="40"/>
        <v>807.86982743788042</v>
      </c>
      <c r="K108" s="7">
        <v>0.05</v>
      </c>
      <c r="L108" s="6">
        <f t="shared" si="25"/>
        <v>21044.925090241562</v>
      </c>
      <c r="M108" s="6">
        <f t="shared" si="26"/>
        <v>0.83333333333333337</v>
      </c>
      <c r="N108" s="6">
        <f t="shared" si="27"/>
        <v>1765.7953714617386</v>
      </c>
      <c r="O108" s="6">
        <f t="shared" si="28"/>
        <v>4</v>
      </c>
      <c r="P108" s="1">
        <v>0</v>
      </c>
      <c r="Q108" s="1">
        <f t="shared" si="29"/>
        <v>5.833333333333333</v>
      </c>
      <c r="R108" s="15">
        <f t="shared" si="41"/>
        <v>0</v>
      </c>
      <c r="S108" s="15">
        <f t="shared" si="30"/>
        <v>1.3333333333333333</v>
      </c>
      <c r="T108" s="15">
        <f t="shared" si="31"/>
        <v>359.05325663905796</v>
      </c>
      <c r="U108" s="6">
        <f t="shared" si="32"/>
        <v>22449.333871730909</v>
      </c>
      <c r="V108" s="6">
        <f t="shared" si="33"/>
        <v>10462.224288955782</v>
      </c>
      <c r="W108" s="6">
        <f>$V$13-(SUM($V$17:V108))</f>
        <v>377131.37024497055</v>
      </c>
      <c r="X108" s="1">
        <f t="shared" si="42"/>
        <v>23257.203699168789</v>
      </c>
      <c r="Y108" s="11">
        <f t="shared" si="43"/>
        <v>10838.721666527343</v>
      </c>
      <c r="Z108" s="1"/>
      <c r="AA108" s="1"/>
    </row>
    <row r="109" spans="1:27" x14ac:dyDescent="0.25">
      <c r="A109">
        <v>93</v>
      </c>
      <c r="B109" s="6">
        <f t="shared" si="44"/>
        <v>99890753.67705293</v>
      </c>
      <c r="C109" s="6">
        <f t="shared" si="34"/>
        <v>1199101.0503055046</v>
      </c>
      <c r="D109" s="1">
        <f t="shared" si="35"/>
        <v>699647.28192024003</v>
      </c>
      <c r="E109" s="5">
        <f t="shared" si="36"/>
        <v>499453.76838526462</v>
      </c>
      <c r="F109" s="1">
        <f t="shared" si="37"/>
        <v>426065.9073634189</v>
      </c>
      <c r="G109" s="1">
        <f t="shared" si="24"/>
        <v>832.80471842459929</v>
      </c>
      <c r="H109" s="6">
        <f t="shared" si="38"/>
        <v>98765040.487769276</v>
      </c>
      <c r="I109" s="29">
        <f t="shared" si="39"/>
        <v>5325.8238420427369</v>
      </c>
      <c r="J109" s="29">
        <f t="shared" si="40"/>
        <v>798.87357630641054</v>
      </c>
      <c r="K109" s="7">
        <v>0.05</v>
      </c>
      <c r="L109" s="6">
        <f t="shared" si="25"/>
        <v>20810.573682719361</v>
      </c>
      <c r="M109" s="6">
        <f t="shared" si="26"/>
        <v>0.83333333333333337</v>
      </c>
      <c r="N109" s="6">
        <f t="shared" si="27"/>
        <v>1760.5975374746668</v>
      </c>
      <c r="O109" s="6">
        <f t="shared" si="28"/>
        <v>4</v>
      </c>
      <c r="P109" s="1">
        <v>0</v>
      </c>
      <c r="Q109" s="1">
        <f t="shared" si="29"/>
        <v>5.833333333333333</v>
      </c>
      <c r="R109" s="15">
        <f t="shared" si="41"/>
        <v>0</v>
      </c>
      <c r="S109" s="15">
        <f t="shared" si="30"/>
        <v>1.3333333333333333</v>
      </c>
      <c r="T109" s="15">
        <f t="shared" si="31"/>
        <v>355.05492280284903</v>
      </c>
      <c r="U109" s="6">
        <f t="shared" si="32"/>
        <v>22213.782964057846</v>
      </c>
      <c r="V109" s="6">
        <f t="shared" si="33"/>
        <v>10266.891379629888</v>
      </c>
      <c r="W109" s="6">
        <f>$V$13-(SUM($V$17:V109))</f>
        <v>366864.47886534082</v>
      </c>
      <c r="X109" s="1">
        <f t="shared" si="42"/>
        <v>23012.656540364256</v>
      </c>
      <c r="Y109" s="11">
        <f t="shared" si="43"/>
        <v>10636.119270586832</v>
      </c>
      <c r="Z109" s="1"/>
      <c r="AA109" s="1"/>
    </row>
    <row r="110" spans="1:27" x14ac:dyDescent="0.25">
      <c r="A110">
        <v>94</v>
      </c>
      <c r="B110" s="6">
        <f t="shared" si="44"/>
        <v>98765040.487769276</v>
      </c>
      <c r="C110" s="6">
        <f t="shared" si="34"/>
        <v>1199101.0503055046</v>
      </c>
      <c r="D110" s="1">
        <f t="shared" si="35"/>
        <v>705275.84786665812</v>
      </c>
      <c r="E110" s="5">
        <f t="shared" si="36"/>
        <v>493825.20243884641</v>
      </c>
      <c r="F110" s="1">
        <f t="shared" si="37"/>
        <v>421264.38175901963</v>
      </c>
      <c r="G110" s="1">
        <f t="shared" si="24"/>
        <v>823.41947283260799</v>
      </c>
      <c r="H110" s="6">
        <f t="shared" si="38"/>
        <v>97638500.258143604</v>
      </c>
      <c r="I110" s="29">
        <f t="shared" si="39"/>
        <v>5265.8047719877459</v>
      </c>
      <c r="J110" s="29">
        <f t="shared" si="40"/>
        <v>789.87071579816188</v>
      </c>
      <c r="K110" s="7">
        <v>0.05</v>
      </c>
      <c r="L110" s="6">
        <f t="shared" si="25"/>
        <v>20576.050101618599</v>
      </c>
      <c r="M110" s="6">
        <f t="shared" si="26"/>
        <v>0.83333333333333337</v>
      </c>
      <c r="N110" s="6">
        <f t="shared" si="27"/>
        <v>1755.3958847365677</v>
      </c>
      <c r="O110" s="6">
        <f t="shared" si="28"/>
        <v>4</v>
      </c>
      <c r="P110" s="1">
        <v>0</v>
      </c>
      <c r="Q110" s="1">
        <f t="shared" si="29"/>
        <v>5.833333333333333</v>
      </c>
      <c r="R110" s="15">
        <f t="shared" si="41"/>
        <v>0</v>
      </c>
      <c r="S110" s="15">
        <f t="shared" si="30"/>
        <v>1.3333333333333333</v>
      </c>
      <c r="T110" s="15">
        <f t="shared" si="31"/>
        <v>351.05365146584973</v>
      </c>
      <c r="U110" s="6">
        <f t="shared" si="32"/>
        <v>21978.059001555983</v>
      </c>
      <c r="V110" s="6">
        <f t="shared" si="33"/>
        <v>10073.993207001504</v>
      </c>
      <c r="W110" s="6">
        <f>$V$13-(SUM($V$17:V110))</f>
        <v>356790.48565833922</v>
      </c>
      <c r="X110" s="1">
        <f t="shared" si="42"/>
        <v>22767.929717354145</v>
      </c>
      <c r="Y110" s="11">
        <f t="shared" si="43"/>
        <v>10436.04302335684</v>
      </c>
      <c r="Z110" s="1"/>
      <c r="AA110" s="1"/>
    </row>
    <row r="111" spans="1:27" x14ac:dyDescent="0.25">
      <c r="A111">
        <v>95</v>
      </c>
      <c r="B111" s="6">
        <f t="shared" si="44"/>
        <v>97638500.258143604</v>
      </c>
      <c r="C111" s="6">
        <f t="shared" si="34"/>
        <v>1199101.0503055046</v>
      </c>
      <c r="D111" s="1">
        <f t="shared" si="35"/>
        <v>710908.54901478649</v>
      </c>
      <c r="E111" s="5">
        <f t="shared" si="36"/>
        <v>488192.50129071804</v>
      </c>
      <c r="F111" s="1">
        <f t="shared" si="37"/>
        <v>416459.32856391981</v>
      </c>
      <c r="G111" s="1">
        <f t="shared" si="24"/>
        <v>814.02733207691256</v>
      </c>
      <c r="H111" s="6">
        <f t="shared" si="38"/>
        <v>96511132.380564898</v>
      </c>
      <c r="I111" s="29">
        <f t="shared" si="39"/>
        <v>5205.741607048998</v>
      </c>
      <c r="J111" s="29">
        <f t="shared" si="40"/>
        <v>780.86124105734973</v>
      </c>
      <c r="K111" s="7">
        <v>0.05</v>
      </c>
      <c r="L111" s="6">
        <f t="shared" si="25"/>
        <v>20341.354220446585</v>
      </c>
      <c r="M111" s="6">
        <f t="shared" si="26"/>
        <v>0.83333333333333337</v>
      </c>
      <c r="N111" s="6">
        <f t="shared" si="27"/>
        <v>1750.1904104418761</v>
      </c>
      <c r="O111" s="6">
        <f t="shared" si="28"/>
        <v>4</v>
      </c>
      <c r="P111" s="1">
        <v>0</v>
      </c>
      <c r="Q111" s="1">
        <f t="shared" si="29"/>
        <v>5.833333333333333</v>
      </c>
      <c r="R111" s="15">
        <f t="shared" si="41"/>
        <v>0</v>
      </c>
      <c r="S111" s="15">
        <f t="shared" si="30"/>
        <v>1.3333333333333333</v>
      </c>
      <c r="T111" s="15">
        <f t="shared" si="31"/>
        <v>347.04944046993319</v>
      </c>
      <c r="U111" s="6">
        <f t="shared" si="32"/>
        <v>21742.161857085193</v>
      </c>
      <c r="V111" s="6">
        <f t="shared" si="33"/>
        <v>9883.5034667516338</v>
      </c>
      <c r="W111" s="6">
        <f>$V$13-(SUM($V$17:V111))</f>
        <v>346906.9821915878</v>
      </c>
      <c r="X111" s="1">
        <f t="shared" si="42"/>
        <v>22523.023098142545</v>
      </c>
      <c r="Y111" s="11">
        <f t="shared" si="43"/>
        <v>10238.465628921693</v>
      </c>
      <c r="Z111" s="1"/>
      <c r="AA111" s="1"/>
    </row>
    <row r="112" spans="1:27" x14ac:dyDescent="0.25">
      <c r="A112">
        <v>96</v>
      </c>
      <c r="B112" s="6">
        <f t="shared" si="44"/>
        <v>96511132.380564898</v>
      </c>
      <c r="C112" s="6">
        <f t="shared" si="34"/>
        <v>1199101.0503055046</v>
      </c>
      <c r="D112" s="1">
        <f t="shared" si="35"/>
        <v>716545.38840268017</v>
      </c>
      <c r="E112" s="5">
        <f t="shared" si="36"/>
        <v>482555.66190282447</v>
      </c>
      <c r="F112" s="1">
        <f t="shared" si="37"/>
        <v>411650.74518646463</v>
      </c>
      <c r="G112" s="1">
        <f t="shared" si="24"/>
        <v>804.62829109176528</v>
      </c>
      <c r="H112" s="6">
        <f t="shared" si="38"/>
        <v>95382936.24697575</v>
      </c>
      <c r="I112" s="29">
        <f t="shared" si="39"/>
        <v>5145.6343148308079</v>
      </c>
      <c r="J112" s="29">
        <f t="shared" si="40"/>
        <v>771.8451472246212</v>
      </c>
      <c r="K112" s="7">
        <v>0.05</v>
      </c>
      <c r="L112" s="6">
        <f t="shared" si="25"/>
        <v>20106.485912617685</v>
      </c>
      <c r="M112" s="6">
        <f t="shared" si="26"/>
        <v>0.83333333333333337</v>
      </c>
      <c r="N112" s="6">
        <f t="shared" si="27"/>
        <v>1744.9811117829663</v>
      </c>
      <c r="O112" s="6">
        <f t="shared" si="28"/>
        <v>4</v>
      </c>
      <c r="P112" s="1">
        <v>0</v>
      </c>
      <c r="Q112" s="1">
        <f t="shared" si="29"/>
        <v>5.833333333333333</v>
      </c>
      <c r="R112" s="15">
        <f t="shared" si="41"/>
        <v>0</v>
      </c>
      <c r="S112" s="15">
        <f t="shared" si="30"/>
        <v>1.3333333333333333</v>
      </c>
      <c r="T112" s="15">
        <f t="shared" si="31"/>
        <v>343.04228765538716</v>
      </c>
      <c r="U112" s="6">
        <f t="shared" si="32"/>
        <v>21506.091403411931</v>
      </c>
      <c r="V112" s="6">
        <f t="shared" si="33"/>
        <v>9695.3961185429653</v>
      </c>
      <c r="W112" s="6">
        <f>$V$13-(SUM($V$17:V112))</f>
        <v>337211.58607304469</v>
      </c>
      <c r="X112" s="1">
        <f t="shared" si="42"/>
        <v>22277.93655063655</v>
      </c>
      <c r="Y112" s="11">
        <f t="shared" si="43"/>
        <v>10043.360065321809</v>
      </c>
      <c r="Z112" s="1"/>
      <c r="AA112" s="1"/>
    </row>
    <row r="113" spans="1:27" x14ac:dyDescent="0.25">
      <c r="A113">
        <v>97</v>
      </c>
      <c r="B113" s="6">
        <f t="shared" si="44"/>
        <v>95382936.24697575</v>
      </c>
      <c r="C113" s="6">
        <f t="shared" si="34"/>
        <v>1199101.0503055046</v>
      </c>
      <c r="D113" s="1">
        <f t="shared" si="35"/>
        <v>722186.36907062586</v>
      </c>
      <c r="E113" s="5">
        <f t="shared" si="36"/>
        <v>476914.68123487872</v>
      </c>
      <c r="F113" s="1">
        <f t="shared" si="37"/>
        <v>406838.62903309555</v>
      </c>
      <c r="G113" s="1">
        <f t="shared" si="24"/>
        <v>795.22234480769725</v>
      </c>
      <c r="H113" s="6">
        <f t="shared" si="38"/>
        <v>94253911.248872042</v>
      </c>
      <c r="I113" s="29">
        <f t="shared" si="39"/>
        <v>5085.4828629136946</v>
      </c>
      <c r="J113" s="29">
        <f t="shared" si="40"/>
        <v>762.82242943705421</v>
      </c>
      <c r="K113" s="7">
        <v>0.05</v>
      </c>
      <c r="L113" s="6">
        <f t="shared" si="25"/>
        <v>19871.445051453284</v>
      </c>
      <c r="M113" s="6">
        <f t="shared" si="26"/>
        <v>0.83333333333333337</v>
      </c>
      <c r="N113" s="6">
        <f t="shared" si="27"/>
        <v>1739.7679859501498</v>
      </c>
      <c r="O113" s="6">
        <f t="shared" si="28"/>
        <v>4</v>
      </c>
      <c r="P113" s="1">
        <v>0</v>
      </c>
      <c r="Q113" s="1">
        <f t="shared" si="29"/>
        <v>5.833333333333333</v>
      </c>
      <c r="R113" s="15">
        <f t="shared" si="41"/>
        <v>0</v>
      </c>
      <c r="S113" s="15">
        <f t="shared" si="30"/>
        <v>1.3333333333333333</v>
      </c>
      <c r="T113" s="15">
        <f t="shared" si="31"/>
        <v>339.03219086091292</v>
      </c>
      <c r="U113" s="6">
        <f t="shared" si="32"/>
        <v>21269.847513209188</v>
      </c>
      <c r="V113" s="6">
        <f t="shared" si="33"/>
        <v>9509.6453834871154</v>
      </c>
      <c r="W113" s="6">
        <f>$V$13-(SUM($V$17:V113))</f>
        <v>327701.9406895577</v>
      </c>
      <c r="X113" s="1">
        <f t="shared" si="42"/>
        <v>22032.669942646244</v>
      </c>
      <c r="Y113" s="11">
        <f t="shared" si="43"/>
        <v>9850.6995819251388</v>
      </c>
      <c r="Z113" s="1"/>
      <c r="AA113" s="1"/>
    </row>
    <row r="114" spans="1:27" x14ac:dyDescent="0.25">
      <c r="A114">
        <v>98</v>
      </c>
      <c r="B114" s="6">
        <f t="shared" si="44"/>
        <v>94253911.248872042</v>
      </c>
      <c r="C114" s="6">
        <f t="shared" si="34"/>
        <v>1199101.0503055046</v>
      </c>
      <c r="D114" s="1">
        <f t="shared" si="35"/>
        <v>727831.4940611443</v>
      </c>
      <c r="E114" s="5">
        <f t="shared" si="36"/>
        <v>471269.55624436022</v>
      </c>
      <c r="F114" s="1">
        <f t="shared" si="37"/>
        <v>402022.97750834841</v>
      </c>
      <c r="G114" s="1">
        <f t="shared" si="24"/>
        <v>785.80948815151521</v>
      </c>
      <c r="H114" s="6">
        <f t="shared" si="38"/>
        <v>93124056.777302548</v>
      </c>
      <c r="I114" s="29">
        <f t="shared" si="39"/>
        <v>5025.2872188543552</v>
      </c>
      <c r="J114" s="29">
        <f t="shared" si="40"/>
        <v>753.79308282815327</v>
      </c>
      <c r="K114" s="7">
        <v>0.05</v>
      </c>
      <c r="L114" s="6">
        <f t="shared" si="25"/>
        <v>19636.231510181675</v>
      </c>
      <c r="M114" s="6">
        <f t="shared" si="26"/>
        <v>0.83333333333333337</v>
      </c>
      <c r="N114" s="6">
        <f t="shared" si="27"/>
        <v>1734.551030131674</v>
      </c>
      <c r="O114" s="6">
        <f t="shared" si="28"/>
        <v>4</v>
      </c>
      <c r="P114" s="1">
        <v>0</v>
      </c>
      <c r="Q114" s="1">
        <f t="shared" si="29"/>
        <v>5.833333333333333</v>
      </c>
      <c r="R114" s="15">
        <f t="shared" si="41"/>
        <v>0</v>
      </c>
      <c r="S114" s="15">
        <f t="shared" si="30"/>
        <v>1.3333333333333333</v>
      </c>
      <c r="T114" s="15">
        <f t="shared" si="31"/>
        <v>335.01914792362368</v>
      </c>
      <c r="U114" s="6">
        <f t="shared" si="32"/>
        <v>21033.430059056391</v>
      </c>
      <c r="V114" s="6">
        <f t="shared" si="33"/>
        <v>9326.2257416354259</v>
      </c>
      <c r="W114" s="6">
        <f>$V$13-(SUM($V$17:V114))</f>
        <v>318375.71494792216</v>
      </c>
      <c r="X114" s="1">
        <f t="shared" si="42"/>
        <v>21787.223141884544</v>
      </c>
      <c r="Y114" s="11">
        <f t="shared" si="43"/>
        <v>9660.4576968229594</v>
      </c>
      <c r="Z114" s="1"/>
      <c r="AA114" s="1"/>
    </row>
    <row r="115" spans="1:27" x14ac:dyDescent="0.25">
      <c r="A115">
        <v>99</v>
      </c>
      <c r="B115" s="6">
        <f t="shared" si="44"/>
        <v>93124056.777302548</v>
      </c>
      <c r="C115" s="6">
        <f t="shared" si="34"/>
        <v>1199101.0503055046</v>
      </c>
      <c r="D115" s="1">
        <f t="shared" si="35"/>
        <v>733480.76641899184</v>
      </c>
      <c r="E115" s="5">
        <f t="shared" si="36"/>
        <v>465620.28388651274</v>
      </c>
      <c r="F115" s="1">
        <f t="shared" si="37"/>
        <v>397203.78801485221</v>
      </c>
      <c r="G115" s="1">
        <f t="shared" si="24"/>
        <v>776.38971604629819</v>
      </c>
      <c r="H115" s="6">
        <f t="shared" si="38"/>
        <v>91993372.222868696</v>
      </c>
      <c r="I115" s="29">
        <f t="shared" si="39"/>
        <v>4965.0473501856532</v>
      </c>
      <c r="J115" s="29">
        <f t="shared" si="40"/>
        <v>744.75710252784791</v>
      </c>
      <c r="K115" s="7">
        <v>0.05</v>
      </c>
      <c r="L115" s="6">
        <f t="shared" si="25"/>
        <v>19400.845161938032</v>
      </c>
      <c r="M115" s="6">
        <f t="shared" si="26"/>
        <v>0.83333333333333337</v>
      </c>
      <c r="N115" s="6">
        <f t="shared" si="27"/>
        <v>1729.3302415137196</v>
      </c>
      <c r="O115" s="6">
        <f t="shared" si="28"/>
        <v>4</v>
      </c>
      <c r="P115" s="1">
        <v>0</v>
      </c>
      <c r="Q115" s="1">
        <f t="shared" si="29"/>
        <v>5.833333333333333</v>
      </c>
      <c r="R115" s="15">
        <f t="shared" si="41"/>
        <v>0</v>
      </c>
      <c r="S115" s="15">
        <f t="shared" si="30"/>
        <v>1.3333333333333333</v>
      </c>
      <c r="T115" s="15">
        <f t="shared" si="31"/>
        <v>331.00315667904351</v>
      </c>
      <c r="U115" s="6">
        <f t="shared" si="32"/>
        <v>20796.838913439373</v>
      </c>
      <c r="V115" s="6">
        <f t="shared" si="33"/>
        <v>9145.1119294931632</v>
      </c>
      <c r="W115" s="6">
        <f>$V$13-(SUM($V$17:V115))</f>
        <v>309230.60301842913</v>
      </c>
      <c r="X115" s="1">
        <f t="shared" si="42"/>
        <v>21541.596015967221</v>
      </c>
      <c r="Y115" s="11">
        <f t="shared" si="43"/>
        <v>9472.608194250055</v>
      </c>
      <c r="Z115" s="1"/>
      <c r="AA115" s="1"/>
    </row>
    <row r="116" spans="1:27" x14ac:dyDescent="0.25">
      <c r="A116">
        <v>100</v>
      </c>
      <c r="B116" s="6">
        <f t="shared" si="44"/>
        <v>91993372.222868696</v>
      </c>
      <c r="C116" s="6">
        <f t="shared" si="34"/>
        <v>1199101.0503055046</v>
      </c>
      <c r="D116" s="1">
        <f t="shared" si="35"/>
        <v>739134.18919116119</v>
      </c>
      <c r="E116" s="5">
        <f t="shared" si="36"/>
        <v>459966.86111434345</v>
      </c>
      <c r="F116" s="1">
        <f t="shared" si="37"/>
        <v>392381.05795332772</v>
      </c>
      <c r="G116" s="1">
        <f t="shared" si="24"/>
        <v>766.96302341139574</v>
      </c>
      <c r="H116" s="6">
        <f t="shared" si="38"/>
        <v>90861856.975724205</v>
      </c>
      <c r="I116" s="29">
        <f t="shared" si="39"/>
        <v>4904.763224416597</v>
      </c>
      <c r="J116" s="29">
        <f t="shared" si="40"/>
        <v>735.71448366248956</v>
      </c>
      <c r="K116" s="7">
        <v>0.05</v>
      </c>
      <c r="L116" s="6">
        <f t="shared" si="25"/>
        <v>19165.285879764313</v>
      </c>
      <c r="M116" s="6">
        <f t="shared" si="26"/>
        <v>0.83333333333333337</v>
      </c>
      <c r="N116" s="6">
        <f t="shared" si="27"/>
        <v>1724.1056172804012</v>
      </c>
      <c r="O116" s="6">
        <f t="shared" si="28"/>
        <v>4</v>
      </c>
      <c r="P116" s="1">
        <v>0</v>
      </c>
      <c r="Q116" s="1">
        <f t="shared" si="29"/>
        <v>5.833333333333333</v>
      </c>
      <c r="R116" s="15">
        <f t="shared" si="41"/>
        <v>0</v>
      </c>
      <c r="S116" s="15">
        <f t="shared" si="30"/>
        <v>1.3333333333333333</v>
      </c>
      <c r="T116" s="15">
        <f t="shared" si="31"/>
        <v>326.98421496110643</v>
      </c>
      <c r="U116" s="6">
        <f t="shared" si="32"/>
        <v>20560.073948750272</v>
      </c>
      <c r="V116" s="6">
        <f t="shared" si="33"/>
        <v>8966.27893755681</v>
      </c>
      <c r="W116" s="6">
        <f>$V$13-(SUM($V$17:V116))</f>
        <v>300264.32408087235</v>
      </c>
      <c r="X116" s="1">
        <f t="shared" si="42"/>
        <v>21295.788432412763</v>
      </c>
      <c r="Y116" s="11">
        <f t="shared" si="43"/>
        <v>9287.1251220287995</v>
      </c>
      <c r="Z116" s="1"/>
      <c r="AA116" s="1"/>
    </row>
    <row r="117" spans="1:27" x14ac:dyDescent="0.25">
      <c r="A117">
        <v>101</v>
      </c>
      <c r="B117" s="6">
        <f t="shared" si="44"/>
        <v>90861856.975724205</v>
      </c>
      <c r="C117" s="6">
        <f t="shared" si="34"/>
        <v>1199101.0503055046</v>
      </c>
      <c r="D117" s="1">
        <f t="shared" si="35"/>
        <v>744791.76542688347</v>
      </c>
      <c r="E117" s="5">
        <f t="shared" si="36"/>
        <v>454309.28487862105</v>
      </c>
      <c r="F117" s="1">
        <f t="shared" si="37"/>
        <v>387554.7847225861</v>
      </c>
      <c r="G117" s="1">
        <f t="shared" si="24"/>
        <v>757.52940516242484</v>
      </c>
      <c r="H117" s="6">
        <f t="shared" si="38"/>
        <v>89729510.425574735</v>
      </c>
      <c r="I117" s="29">
        <f t="shared" si="39"/>
        <v>4844.4348090323265</v>
      </c>
      <c r="J117" s="29">
        <f t="shared" si="40"/>
        <v>726.665221354849</v>
      </c>
      <c r="K117" s="7">
        <v>0.05</v>
      </c>
      <c r="L117" s="6">
        <f t="shared" si="25"/>
        <v>18929.553536609212</v>
      </c>
      <c r="M117" s="6">
        <f t="shared" si="26"/>
        <v>0.83333333333333337</v>
      </c>
      <c r="N117" s="6">
        <f t="shared" si="27"/>
        <v>1718.8771546137648</v>
      </c>
      <c r="O117" s="6">
        <f t="shared" si="28"/>
        <v>4</v>
      </c>
      <c r="P117" s="1">
        <v>0</v>
      </c>
      <c r="Q117" s="1">
        <f t="shared" si="29"/>
        <v>5.833333333333333</v>
      </c>
      <c r="R117" s="15">
        <f t="shared" si="41"/>
        <v>0</v>
      </c>
      <c r="S117" s="15">
        <f t="shared" si="30"/>
        <v>1.3333333333333333</v>
      </c>
      <c r="T117" s="15">
        <f t="shared" si="31"/>
        <v>322.96232060215505</v>
      </c>
      <c r="U117" s="6">
        <f t="shared" si="32"/>
        <v>20323.135037287488</v>
      </c>
      <c r="V117" s="6">
        <f t="shared" si="33"/>
        <v>8789.7020078743553</v>
      </c>
      <c r="W117" s="6">
        <f>$V$13-(SUM($V$17:V117))</f>
        <v>291474.62207299797</v>
      </c>
      <c r="X117" s="1">
        <f t="shared" si="42"/>
        <v>21049.800258642335</v>
      </c>
      <c r="Y117" s="11">
        <f t="shared" si="43"/>
        <v>9103.9827890371253</v>
      </c>
      <c r="Z117" s="1"/>
      <c r="AA117" s="1"/>
    </row>
    <row r="118" spans="1:27" x14ac:dyDescent="0.25">
      <c r="A118">
        <v>102</v>
      </c>
      <c r="B118" s="6">
        <f t="shared" si="44"/>
        <v>89729510.425574735</v>
      </c>
      <c r="C118" s="6">
        <f t="shared" si="34"/>
        <v>1199101.0503055046</v>
      </c>
      <c r="D118" s="1">
        <f t="shared" si="35"/>
        <v>750453.49817763083</v>
      </c>
      <c r="E118" s="5">
        <f t="shared" si="36"/>
        <v>448647.5521278737</v>
      </c>
      <c r="F118" s="1">
        <f t="shared" si="37"/>
        <v>382724.96571952756</v>
      </c>
      <c r="G118" s="1">
        <f t="shared" si="24"/>
        <v>748.08885621126672</v>
      </c>
      <c r="H118" s="6">
        <f t="shared" si="38"/>
        <v>88596331.961677581</v>
      </c>
      <c r="I118" s="29">
        <f t="shared" si="39"/>
        <v>4784.0620714940951</v>
      </c>
      <c r="J118" s="29">
        <f t="shared" si="40"/>
        <v>717.60931072411427</v>
      </c>
      <c r="K118" s="7">
        <v>0.05</v>
      </c>
      <c r="L118" s="6">
        <f t="shared" si="25"/>
        <v>18693.648005328072</v>
      </c>
      <c r="M118" s="6">
        <f t="shared" si="26"/>
        <v>0.83333333333333337</v>
      </c>
      <c r="N118" s="6">
        <f t="shared" si="27"/>
        <v>1713.6448506937845</v>
      </c>
      <c r="O118" s="6">
        <f t="shared" si="28"/>
        <v>4</v>
      </c>
      <c r="P118" s="1">
        <v>0</v>
      </c>
      <c r="Q118" s="1">
        <f t="shared" si="29"/>
        <v>5.833333333333333</v>
      </c>
      <c r="R118" s="15">
        <f t="shared" si="41"/>
        <v>0</v>
      </c>
      <c r="S118" s="15">
        <f t="shared" si="30"/>
        <v>1.3333333333333333</v>
      </c>
      <c r="T118" s="15">
        <f t="shared" si="31"/>
        <v>318.93747143293962</v>
      </c>
      <c r="U118" s="6">
        <f t="shared" si="32"/>
        <v>20086.022051255582</v>
      </c>
      <c r="V118" s="6">
        <f t="shared" si="33"/>
        <v>8615.3566316282722</v>
      </c>
      <c r="W118" s="6">
        <f>$V$13-(SUM($V$17:V118))</f>
        <v>282859.26544136973</v>
      </c>
      <c r="X118" s="1">
        <f t="shared" si="42"/>
        <v>20803.631361979697</v>
      </c>
      <c r="Y118" s="11">
        <f t="shared" si="43"/>
        <v>8923.1557627000584</v>
      </c>
      <c r="Z118" s="1"/>
      <c r="AA118" s="1"/>
    </row>
    <row r="119" spans="1:27" x14ac:dyDescent="0.25">
      <c r="A119">
        <v>103</v>
      </c>
      <c r="B119" s="6">
        <f t="shared" si="44"/>
        <v>88596331.961677581</v>
      </c>
      <c r="C119" s="6">
        <f t="shared" si="34"/>
        <v>1199101.0503055046</v>
      </c>
      <c r="D119" s="1">
        <f t="shared" si="35"/>
        <v>756119.3904971166</v>
      </c>
      <c r="E119" s="5">
        <f t="shared" si="36"/>
        <v>442981.65980838792</v>
      </c>
      <c r="F119" s="1">
        <f t="shared" si="37"/>
        <v>377891.59833913972</v>
      </c>
      <c r="G119" s="1">
        <f t="shared" si="24"/>
        <v>738.6413714660647</v>
      </c>
      <c r="H119" s="6">
        <f t="shared" si="38"/>
        <v>87462320.972841322</v>
      </c>
      <c r="I119" s="29">
        <f t="shared" si="39"/>
        <v>4723.6449792392468</v>
      </c>
      <c r="J119" s="29">
        <f t="shared" si="40"/>
        <v>708.54674688588705</v>
      </c>
      <c r="K119" s="7">
        <v>0.05</v>
      </c>
      <c r="L119" s="6">
        <f t="shared" si="25"/>
        <v>18457.569158682829</v>
      </c>
      <c r="M119" s="6">
        <f t="shared" si="26"/>
        <v>0.83333333333333337</v>
      </c>
      <c r="N119" s="6">
        <f t="shared" si="27"/>
        <v>1708.4087026983643</v>
      </c>
      <c r="O119" s="6">
        <f t="shared" si="28"/>
        <v>4</v>
      </c>
      <c r="P119" s="1">
        <v>0</v>
      </c>
      <c r="Q119" s="1">
        <f t="shared" si="29"/>
        <v>5.833333333333333</v>
      </c>
      <c r="R119" s="15">
        <f t="shared" si="41"/>
        <v>0</v>
      </c>
      <c r="S119" s="15">
        <f t="shared" si="30"/>
        <v>1.3333333333333333</v>
      </c>
      <c r="T119" s="15">
        <f t="shared" si="31"/>
        <v>314.9096652826164</v>
      </c>
      <c r="U119" s="6">
        <f t="shared" si="32"/>
        <v>19848.734862765243</v>
      </c>
      <c r="V119" s="6">
        <f t="shared" si="33"/>
        <v>8443.2185467410472</v>
      </c>
      <c r="W119" s="6">
        <f>$V$13-(SUM($V$17:V119))</f>
        <v>274416.04689462855</v>
      </c>
      <c r="X119" s="1">
        <f t="shared" si="42"/>
        <v>20557.281609651131</v>
      </c>
      <c r="Y119" s="11">
        <f t="shared" si="43"/>
        <v>8744.6188665046266</v>
      </c>
      <c r="Z119" s="1"/>
      <c r="AA119" s="1"/>
    </row>
    <row r="120" spans="1:27" x14ac:dyDescent="0.25">
      <c r="A120">
        <v>104</v>
      </c>
      <c r="B120" s="6">
        <f t="shared" si="44"/>
        <v>87462320.972841322</v>
      </c>
      <c r="C120" s="6">
        <f t="shared" si="34"/>
        <v>1199101.0503055046</v>
      </c>
      <c r="D120" s="1">
        <f t="shared" si="35"/>
        <v>761789.44544129795</v>
      </c>
      <c r="E120" s="5">
        <f t="shared" si="36"/>
        <v>437311.60486420663</v>
      </c>
      <c r="F120" s="1">
        <f t="shared" si="37"/>
        <v>373054.67997449631</v>
      </c>
      <c r="G120" s="1">
        <f t="shared" si="24"/>
        <v>729.18694583122101</v>
      </c>
      <c r="H120" s="6">
        <f t="shared" si="38"/>
        <v>86327476.847425535</v>
      </c>
      <c r="I120" s="29">
        <f t="shared" si="39"/>
        <v>4663.183499681204</v>
      </c>
      <c r="J120" s="29">
        <f t="shared" si="40"/>
        <v>699.4775249521806</v>
      </c>
      <c r="K120" s="7">
        <v>0.05</v>
      </c>
      <c r="L120" s="6">
        <f t="shared" si="25"/>
        <v>18221.316869341943</v>
      </c>
      <c r="M120" s="6">
        <f t="shared" si="26"/>
        <v>0.83333333333333337</v>
      </c>
      <c r="N120" s="6">
        <f t="shared" si="27"/>
        <v>1703.1687078033342</v>
      </c>
      <c r="O120" s="6">
        <f t="shared" si="28"/>
        <v>4</v>
      </c>
      <c r="P120" s="1">
        <v>0</v>
      </c>
      <c r="Q120" s="1">
        <f t="shared" si="29"/>
        <v>5.833333333333333</v>
      </c>
      <c r="R120" s="15">
        <f t="shared" si="41"/>
        <v>0</v>
      </c>
      <c r="S120" s="15">
        <f t="shared" si="30"/>
        <v>1.3333333333333333</v>
      </c>
      <c r="T120" s="15">
        <f t="shared" si="31"/>
        <v>310.87889997874692</v>
      </c>
      <c r="U120" s="6">
        <f t="shared" si="32"/>
        <v>19611.273343833196</v>
      </c>
      <c r="V120" s="6">
        <f t="shared" si="33"/>
        <v>8273.2637355029929</v>
      </c>
      <c r="W120" s="6">
        <f>$V$13-(SUM($V$17:V120))</f>
        <v>266142.7831591256</v>
      </c>
      <c r="X120" s="1">
        <f t="shared" si="42"/>
        <v>20310.750868785377</v>
      </c>
      <c r="Y120" s="11">
        <f t="shared" si="43"/>
        <v>8568.3471775379276</v>
      </c>
      <c r="Z120" s="1"/>
      <c r="AA120" s="1"/>
    </row>
    <row r="121" spans="1:27" x14ac:dyDescent="0.25">
      <c r="A121">
        <v>105</v>
      </c>
      <c r="B121" s="6">
        <f t="shared" si="44"/>
        <v>86327476.847425535</v>
      </c>
      <c r="C121" s="6">
        <f t="shared" si="34"/>
        <v>1199101.0503055046</v>
      </c>
      <c r="D121" s="1">
        <f t="shared" si="35"/>
        <v>767463.66606837697</v>
      </c>
      <c r="E121" s="5">
        <f t="shared" si="36"/>
        <v>431637.38423712767</v>
      </c>
      <c r="F121" s="1">
        <f t="shared" si="37"/>
        <v>368214.20801675599</v>
      </c>
      <c r="G121" s="1">
        <f t="shared" si="24"/>
        <v>719.72557420739452</v>
      </c>
      <c r="H121" s="6">
        <f t="shared" si="38"/>
        <v>85191798.973340407</v>
      </c>
      <c r="I121" s="29">
        <f t="shared" si="39"/>
        <v>4602.6776002094502</v>
      </c>
      <c r="J121" s="29">
        <f t="shared" si="40"/>
        <v>690.40164003141751</v>
      </c>
      <c r="K121" s="7">
        <v>0.05</v>
      </c>
      <c r="L121" s="6">
        <f t="shared" si="25"/>
        <v>17984.891009880321</v>
      </c>
      <c r="M121" s="6">
        <f t="shared" si="26"/>
        <v>0.83333333333333337</v>
      </c>
      <c r="N121" s="6">
        <f t="shared" si="27"/>
        <v>1697.9248631824487</v>
      </c>
      <c r="O121" s="6">
        <f t="shared" si="28"/>
        <v>4</v>
      </c>
      <c r="P121" s="1">
        <v>0</v>
      </c>
      <c r="Q121" s="1">
        <f t="shared" si="29"/>
        <v>5.833333333333333</v>
      </c>
      <c r="R121" s="15">
        <f t="shared" si="41"/>
        <v>0</v>
      </c>
      <c r="S121" s="15">
        <f t="shared" si="30"/>
        <v>1.3333333333333333</v>
      </c>
      <c r="T121" s="15">
        <f t="shared" si="31"/>
        <v>306.84517334729662</v>
      </c>
      <c r="U121" s="6">
        <f t="shared" si="32"/>
        <v>19373.63736638214</v>
      </c>
      <c r="V121" s="6">
        <f t="shared" si="33"/>
        <v>8105.4684222222204</v>
      </c>
      <c r="W121" s="6">
        <f>$V$13-(SUM($V$17:V121))</f>
        <v>258037.31473690318</v>
      </c>
      <c r="X121" s="1">
        <f t="shared" si="42"/>
        <v>20064.039006413557</v>
      </c>
      <c r="Y121" s="11">
        <f t="shared" si="43"/>
        <v>8394.3160240481702</v>
      </c>
      <c r="Z121" s="1"/>
      <c r="AA121" s="1"/>
    </row>
    <row r="122" spans="1:27" x14ac:dyDescent="0.25">
      <c r="A122">
        <v>106</v>
      </c>
      <c r="B122" s="6">
        <f t="shared" si="44"/>
        <v>85191798.973340407</v>
      </c>
      <c r="C122" s="6">
        <f t="shared" si="34"/>
        <v>1199101.0503055046</v>
      </c>
      <c r="D122" s="1">
        <f t="shared" si="35"/>
        <v>773142.05543880258</v>
      </c>
      <c r="E122" s="5">
        <f t="shared" si="36"/>
        <v>425958.99486670201</v>
      </c>
      <c r="F122" s="1">
        <f t="shared" si="37"/>
        <v>363370.17985516053</v>
      </c>
      <c r="G122" s="1">
        <f t="shared" si="24"/>
        <v>710.25725149149764</v>
      </c>
      <c r="H122" s="6">
        <f t="shared" si="38"/>
        <v>84055286.738046438</v>
      </c>
      <c r="I122" s="29">
        <f t="shared" si="39"/>
        <v>4542.1272481895066</v>
      </c>
      <c r="J122" s="29">
        <f t="shared" si="40"/>
        <v>681.31908722842593</v>
      </c>
      <c r="K122" s="7">
        <v>0.05</v>
      </c>
      <c r="L122" s="6">
        <f t="shared" si="25"/>
        <v>17748.291452779253</v>
      </c>
      <c r="M122" s="6">
        <f t="shared" si="26"/>
        <v>0.83333333333333337</v>
      </c>
      <c r="N122" s="6">
        <f t="shared" si="27"/>
        <v>1692.6771660073873</v>
      </c>
      <c r="O122" s="6">
        <f t="shared" si="28"/>
        <v>4</v>
      </c>
      <c r="P122" s="1">
        <v>0</v>
      </c>
      <c r="Q122" s="1">
        <f t="shared" si="29"/>
        <v>5.833333333333333</v>
      </c>
      <c r="R122" s="15">
        <f t="shared" si="41"/>
        <v>0</v>
      </c>
      <c r="S122" s="15">
        <f t="shared" si="30"/>
        <v>1.3333333333333333</v>
      </c>
      <c r="T122" s="15">
        <f t="shared" si="31"/>
        <v>302.80848321263375</v>
      </c>
      <c r="U122" s="6">
        <f t="shared" si="32"/>
        <v>19135.82680224067</v>
      </c>
      <c r="V122" s="6">
        <f t="shared" si="33"/>
        <v>7939.8090708964774</v>
      </c>
      <c r="W122" s="6">
        <f>$V$13-(SUM($V$17:V122))</f>
        <v>250097.50566600682</v>
      </c>
      <c r="X122" s="1">
        <f t="shared" si="42"/>
        <v>19817.145889469095</v>
      </c>
      <c r="Y122" s="11">
        <f t="shared" si="43"/>
        <v>8222.5009830284234</v>
      </c>
      <c r="Z122" s="1"/>
      <c r="AA122" s="1"/>
    </row>
    <row r="123" spans="1:27" x14ac:dyDescent="0.25">
      <c r="A123">
        <v>107</v>
      </c>
      <c r="B123" s="6">
        <f t="shared" si="44"/>
        <v>84055286.738046438</v>
      </c>
      <c r="C123" s="6">
        <f t="shared" si="34"/>
        <v>1199101.0503055046</v>
      </c>
      <c r="D123" s="1">
        <f t="shared" si="35"/>
        <v>778824.61661527236</v>
      </c>
      <c r="E123" s="5">
        <f t="shared" si="36"/>
        <v>420276.43369023217</v>
      </c>
      <c r="F123" s="1">
        <f t="shared" si="37"/>
        <v>358522.59287703375</v>
      </c>
      <c r="G123" s="1">
        <f t="shared" si="24"/>
        <v>700.78197257669308</v>
      </c>
      <c r="H123" s="6">
        <f t="shared" si="38"/>
        <v>82917939.528554142</v>
      </c>
      <c r="I123" s="29">
        <f t="shared" si="39"/>
        <v>4481.5324109629219</v>
      </c>
      <c r="J123" s="29">
        <f t="shared" si="40"/>
        <v>672.2298616444383</v>
      </c>
      <c r="K123" s="7">
        <v>0.05</v>
      </c>
      <c r="L123" s="6">
        <f t="shared" si="25"/>
        <v>17511.518070426344</v>
      </c>
      <c r="M123" s="6">
        <f t="shared" si="26"/>
        <v>0.83333333333333337</v>
      </c>
      <c r="N123" s="6">
        <f t="shared" si="27"/>
        <v>1687.4256134477498</v>
      </c>
      <c r="O123" s="6">
        <f t="shared" si="28"/>
        <v>4</v>
      </c>
      <c r="P123" s="1">
        <v>0</v>
      </c>
      <c r="Q123" s="1">
        <f t="shared" si="29"/>
        <v>5.833333333333333</v>
      </c>
      <c r="R123" s="15">
        <f t="shared" si="41"/>
        <v>0</v>
      </c>
      <c r="S123" s="15">
        <f t="shared" si="30"/>
        <v>1.3333333333333333</v>
      </c>
      <c r="T123" s="15">
        <f t="shared" si="31"/>
        <v>298.76882739752813</v>
      </c>
      <c r="U123" s="6">
        <f t="shared" si="32"/>
        <v>18897.841523143234</v>
      </c>
      <c r="V123" s="6">
        <f t="shared" si="33"/>
        <v>7776.2623829067425</v>
      </c>
      <c r="W123" s="6">
        <f>$V$13-(SUM($V$17:V123))</f>
        <v>242321.24328309996</v>
      </c>
      <c r="X123" s="1">
        <f t="shared" si="42"/>
        <v>19570.071384787672</v>
      </c>
      <c r="Y123" s="11">
        <f t="shared" si="43"/>
        <v>8052.8778778229471</v>
      </c>
      <c r="Z123" s="1"/>
      <c r="AA123" s="1"/>
    </row>
    <row r="124" spans="1:27" x14ac:dyDescent="0.25">
      <c r="A124">
        <v>108</v>
      </c>
      <c r="B124" s="6">
        <f t="shared" si="44"/>
        <v>82917939.528554142</v>
      </c>
      <c r="C124" s="6">
        <f t="shared" si="34"/>
        <v>1199101.0503055046</v>
      </c>
      <c r="D124" s="1">
        <f t="shared" si="35"/>
        <v>784511.35266273399</v>
      </c>
      <c r="E124" s="5">
        <f t="shared" si="36"/>
        <v>414589.69764277065</v>
      </c>
      <c r="F124" s="1">
        <f t="shared" si="37"/>
        <v>353671.44446778001</v>
      </c>
      <c r="G124" s="1">
        <f t="shared" si="24"/>
        <v>691.29973235239277</v>
      </c>
      <c r="H124" s="6">
        <f t="shared" si="38"/>
        <v>81779756.731423631</v>
      </c>
      <c r="I124" s="29">
        <f t="shared" si="39"/>
        <v>4420.8930558472503</v>
      </c>
      <c r="J124" s="29">
        <f t="shared" si="40"/>
        <v>663.13395837708754</v>
      </c>
      <c r="K124" s="7">
        <v>0.05</v>
      </c>
      <c r="L124" s="6">
        <f t="shared" si="25"/>
        <v>17274.570735115445</v>
      </c>
      <c r="M124" s="6">
        <f t="shared" si="26"/>
        <v>0.83333333333333337</v>
      </c>
      <c r="N124" s="6">
        <f t="shared" si="27"/>
        <v>1682.1702026710582</v>
      </c>
      <c r="O124" s="6">
        <f t="shared" si="28"/>
        <v>4</v>
      </c>
      <c r="P124" s="1">
        <v>0</v>
      </c>
      <c r="Q124" s="1">
        <f t="shared" si="29"/>
        <v>5.833333333333333</v>
      </c>
      <c r="R124" s="15">
        <f t="shared" si="41"/>
        <v>0</v>
      </c>
      <c r="S124" s="15">
        <f t="shared" si="30"/>
        <v>1.3333333333333333</v>
      </c>
      <c r="T124" s="15">
        <f t="shared" si="31"/>
        <v>294.72620372314998</v>
      </c>
      <c r="U124" s="6">
        <f t="shared" si="32"/>
        <v>18659.68140073002</v>
      </c>
      <c r="V124" s="6">
        <f t="shared" si="33"/>
        <v>7614.8052947322858</v>
      </c>
      <c r="W124" s="6">
        <f>$V$13-(SUM($V$17:V124))</f>
        <v>234706.43798836786</v>
      </c>
      <c r="X124" s="1">
        <f t="shared" si="42"/>
        <v>19322.815359107106</v>
      </c>
      <c r="Y124" s="11">
        <f t="shared" si="43"/>
        <v>7885.4227757557856</v>
      </c>
      <c r="Z124" s="1"/>
      <c r="AA124" s="1"/>
    </row>
    <row r="125" spans="1:27" x14ac:dyDescent="0.25">
      <c r="A125">
        <v>109</v>
      </c>
      <c r="B125" s="6">
        <f t="shared" si="44"/>
        <v>81779756.731423631</v>
      </c>
      <c r="C125" s="6">
        <f t="shared" si="34"/>
        <v>1199101.0503055046</v>
      </c>
      <c r="D125" s="1">
        <f t="shared" si="35"/>
        <v>790202.26664838637</v>
      </c>
      <c r="E125" s="5">
        <f t="shared" si="36"/>
        <v>408898.78365711815</v>
      </c>
      <c r="F125" s="1">
        <f t="shared" si="37"/>
        <v>348816.73201088276</v>
      </c>
      <c r="G125" s="1">
        <f t="shared" si="24"/>
        <v>681.81052570425277</v>
      </c>
      <c r="H125" s="6">
        <f t="shared" si="38"/>
        <v>80640737.732764363</v>
      </c>
      <c r="I125" s="29">
        <f t="shared" si="39"/>
        <v>4360.2091501360346</v>
      </c>
      <c r="J125" s="29">
        <f t="shared" si="40"/>
        <v>654.03137252040517</v>
      </c>
      <c r="K125" s="7">
        <v>0.05</v>
      </c>
      <c r="L125" s="6">
        <f t="shared" si="25"/>
        <v>17037.449319046591</v>
      </c>
      <c r="M125" s="6">
        <f t="shared" si="26"/>
        <v>0.83333333333333337</v>
      </c>
      <c r="N125" s="6">
        <f t="shared" si="27"/>
        <v>1676.9109308427528</v>
      </c>
      <c r="O125" s="6">
        <f t="shared" si="28"/>
        <v>4</v>
      </c>
      <c r="P125" s="1">
        <v>0</v>
      </c>
      <c r="Q125" s="1">
        <f t="shared" si="29"/>
        <v>5.833333333333333</v>
      </c>
      <c r="R125" s="15">
        <f t="shared" si="41"/>
        <v>0</v>
      </c>
      <c r="S125" s="15">
        <f t="shared" si="30"/>
        <v>1.3333333333333333</v>
      </c>
      <c r="T125" s="15">
        <f t="shared" si="31"/>
        <v>290.68061000906891</v>
      </c>
      <c r="U125" s="6">
        <f t="shared" si="32"/>
        <v>18421.34630654694</v>
      </c>
      <c r="V125" s="6">
        <f t="shared" si="33"/>
        <v>7455.4149756871084</v>
      </c>
      <c r="W125" s="6">
        <f>$V$13-(SUM($V$17:V125))</f>
        <v>227251.02301268093</v>
      </c>
      <c r="X125" s="1">
        <f t="shared" si="42"/>
        <v>19075.377679067347</v>
      </c>
      <c r="Y125" s="11">
        <f t="shared" si="43"/>
        <v>7720.1119857815811</v>
      </c>
      <c r="Z125" s="1"/>
      <c r="AA125" s="1"/>
    </row>
    <row r="126" spans="1:27" x14ac:dyDescent="0.25">
      <c r="A126">
        <v>110</v>
      </c>
      <c r="B126" s="6">
        <f t="shared" si="44"/>
        <v>80640737.732764363</v>
      </c>
      <c r="C126" s="6">
        <f t="shared" si="34"/>
        <v>1199101.0503055046</v>
      </c>
      <c r="D126" s="1">
        <f t="shared" si="35"/>
        <v>795897.36164168268</v>
      </c>
      <c r="E126" s="5">
        <f t="shared" si="36"/>
        <v>403203.68866382184</v>
      </c>
      <c r="F126" s="1">
        <f t="shared" si="37"/>
        <v>343958.45288790308</v>
      </c>
      <c r="G126" s="1">
        <f t="shared" si="24"/>
        <v>672.3143475141726</v>
      </c>
      <c r="H126" s="6">
        <f t="shared" si="38"/>
        <v>79500881.91823478</v>
      </c>
      <c r="I126" s="29">
        <f t="shared" si="39"/>
        <v>4299.4806610987889</v>
      </c>
      <c r="J126" s="29">
        <f t="shared" si="40"/>
        <v>644.92209916481829</v>
      </c>
      <c r="K126" s="7">
        <v>0.05</v>
      </c>
      <c r="L126" s="6">
        <f t="shared" si="25"/>
        <v>16800.153694325909</v>
      </c>
      <c r="M126" s="6">
        <f t="shared" si="26"/>
        <v>0.83333333333333337</v>
      </c>
      <c r="N126" s="6">
        <f t="shared" si="27"/>
        <v>1671.6477951261916</v>
      </c>
      <c r="O126" s="6">
        <f t="shared" si="28"/>
        <v>4</v>
      </c>
      <c r="P126" s="1">
        <v>0</v>
      </c>
      <c r="Q126" s="1">
        <f t="shared" si="29"/>
        <v>5.833333333333333</v>
      </c>
      <c r="R126" s="15">
        <f t="shared" si="41"/>
        <v>0</v>
      </c>
      <c r="S126" s="15">
        <f t="shared" si="30"/>
        <v>1.3333333333333333</v>
      </c>
      <c r="T126" s="15">
        <f t="shared" si="31"/>
        <v>286.63204407325259</v>
      </c>
      <c r="U126" s="6">
        <f t="shared" si="32"/>
        <v>18182.836112045512</v>
      </c>
      <c r="V126" s="6">
        <f t="shared" si="33"/>
        <v>7298.0688256774301</v>
      </c>
      <c r="W126" s="6">
        <f>$V$13-(SUM($V$17:V126))</f>
        <v>219952.95418700343</v>
      </c>
      <c r="X126" s="1">
        <f t="shared" si="42"/>
        <v>18827.75821121033</v>
      </c>
      <c r="Y126" s="11">
        <f t="shared" si="43"/>
        <v>7556.9220561581897</v>
      </c>
      <c r="Z126" s="1"/>
      <c r="AA126" s="1"/>
    </row>
    <row r="127" spans="1:27" x14ac:dyDescent="0.25">
      <c r="A127">
        <v>111</v>
      </c>
      <c r="B127" s="6">
        <f t="shared" si="44"/>
        <v>79500881.91823478</v>
      </c>
      <c r="C127" s="6">
        <f t="shared" si="34"/>
        <v>1199101.0503055046</v>
      </c>
      <c r="D127" s="1">
        <f t="shared" si="35"/>
        <v>801596.6407143306</v>
      </c>
      <c r="E127" s="5">
        <f t="shared" si="36"/>
        <v>397504.40959117393</v>
      </c>
      <c r="F127" s="1">
        <f t="shared" si="37"/>
        <v>339096.60447847837</v>
      </c>
      <c r="G127" s="1">
        <f t="shared" si="24"/>
        <v>662.81119266029134</v>
      </c>
      <c r="H127" s="6">
        <f t="shared" si="38"/>
        <v>78360188.67304197</v>
      </c>
      <c r="I127" s="29">
        <f t="shared" si="39"/>
        <v>4238.70755598098</v>
      </c>
      <c r="J127" s="29">
        <f t="shared" si="40"/>
        <v>635.80613339714694</v>
      </c>
      <c r="K127" s="7">
        <v>0.05</v>
      </c>
      <c r="L127" s="6">
        <f t="shared" si="25"/>
        <v>16562.683732965579</v>
      </c>
      <c r="M127" s="6">
        <f t="shared" si="26"/>
        <v>0.83333333333333337</v>
      </c>
      <c r="N127" s="6">
        <f t="shared" si="27"/>
        <v>1666.380792682648</v>
      </c>
      <c r="O127" s="6">
        <f t="shared" si="28"/>
        <v>4</v>
      </c>
      <c r="P127" s="1">
        <v>0</v>
      </c>
      <c r="Q127" s="1">
        <f t="shared" si="29"/>
        <v>5.833333333333333</v>
      </c>
      <c r="R127" s="15">
        <f t="shared" si="41"/>
        <v>0</v>
      </c>
      <c r="S127" s="15">
        <f t="shared" si="30"/>
        <v>1.3333333333333333</v>
      </c>
      <c r="T127" s="15">
        <f t="shared" si="31"/>
        <v>282.58050373206527</v>
      </c>
      <c r="U127" s="6">
        <f t="shared" si="32"/>
        <v>17944.150688582828</v>
      </c>
      <c r="V127" s="6">
        <f t="shared" si="33"/>
        <v>7142.7444729801919</v>
      </c>
      <c r="W127" s="6">
        <f>$V$13-(SUM($V$17:V127))</f>
        <v>212810.2097140234</v>
      </c>
      <c r="X127" s="1">
        <f t="shared" si="42"/>
        <v>18579.956821979973</v>
      </c>
      <c r="Y127" s="11">
        <f t="shared" si="43"/>
        <v>7395.8297721411536</v>
      </c>
      <c r="Z127" s="1"/>
      <c r="AA127" s="1"/>
    </row>
    <row r="128" spans="1:27" x14ac:dyDescent="0.25">
      <c r="A128">
        <v>112</v>
      </c>
      <c r="B128" s="6">
        <f t="shared" si="44"/>
        <v>78360188.67304197</v>
      </c>
      <c r="C128" s="6">
        <f t="shared" si="34"/>
        <v>1199101.0503055046</v>
      </c>
      <c r="D128" s="1">
        <f t="shared" si="35"/>
        <v>807300.10694029485</v>
      </c>
      <c r="E128" s="5">
        <f t="shared" si="36"/>
        <v>391800.94336520979</v>
      </c>
      <c r="F128" s="1">
        <f t="shared" si="37"/>
        <v>334231.18416032084</v>
      </c>
      <c r="G128" s="1">
        <f t="shared" si="24"/>
        <v>653.30105601698483</v>
      </c>
      <c r="H128" s="6">
        <f t="shared" si="38"/>
        <v>77218657.381941348</v>
      </c>
      <c r="I128" s="29">
        <f t="shared" si="39"/>
        <v>4177.8898020040106</v>
      </c>
      <c r="J128" s="29">
        <f t="shared" si="40"/>
        <v>626.68347030060158</v>
      </c>
      <c r="K128" s="7">
        <v>0.05</v>
      </c>
      <c r="L128" s="6">
        <f t="shared" si="25"/>
        <v>16325.039306883744</v>
      </c>
      <c r="M128" s="6">
        <f t="shared" si="26"/>
        <v>0.83333333333333337</v>
      </c>
      <c r="N128" s="6">
        <f t="shared" si="27"/>
        <v>1661.1099206713106</v>
      </c>
      <c r="O128" s="6">
        <f t="shared" si="28"/>
        <v>4</v>
      </c>
      <c r="P128" s="1">
        <v>0</v>
      </c>
      <c r="Q128" s="1">
        <f t="shared" si="29"/>
        <v>5.833333333333333</v>
      </c>
      <c r="R128" s="15">
        <f t="shared" si="41"/>
        <v>0</v>
      </c>
      <c r="S128" s="15">
        <f t="shared" si="30"/>
        <v>1.3333333333333333</v>
      </c>
      <c r="T128" s="15">
        <f t="shared" si="31"/>
        <v>278.52598680026733</v>
      </c>
      <c r="U128" s="6">
        <f t="shared" si="32"/>
        <v>17705.289907421455</v>
      </c>
      <c r="V128" s="6">
        <f t="shared" si="33"/>
        <v>6989.4197720422208</v>
      </c>
      <c r="W128" s="6">
        <f>$V$13-(SUM($V$17:V128))</f>
        <v>205820.78994198097</v>
      </c>
      <c r="X128" s="1">
        <f t="shared" si="42"/>
        <v>18331.973377722057</v>
      </c>
      <c r="Y128" s="11">
        <f t="shared" si="43"/>
        <v>7236.8121536995832</v>
      </c>
      <c r="Z128" s="1"/>
      <c r="AA128" s="1"/>
    </row>
    <row r="129" spans="1:27" x14ac:dyDescent="0.25">
      <c r="A129">
        <v>113</v>
      </c>
      <c r="B129" s="6">
        <f t="shared" si="44"/>
        <v>77218657.381941348</v>
      </c>
      <c r="C129" s="6">
        <f t="shared" si="34"/>
        <v>1199101.0503055046</v>
      </c>
      <c r="D129" s="1">
        <f t="shared" si="35"/>
        <v>813007.76339579793</v>
      </c>
      <c r="E129" s="5">
        <f t="shared" si="36"/>
        <v>386093.28690970672</v>
      </c>
      <c r="F129" s="1">
        <f t="shared" si="37"/>
        <v>329362.18930921634</v>
      </c>
      <c r="G129" s="1">
        <f t="shared" si="24"/>
        <v>643.78393245486359</v>
      </c>
      <c r="H129" s="6">
        <f t="shared" si="38"/>
        <v>76076287.429236338</v>
      </c>
      <c r="I129" s="29">
        <f t="shared" si="39"/>
        <v>4117.0273663652042</v>
      </c>
      <c r="J129" s="29">
        <f t="shared" si="40"/>
        <v>617.55410495478066</v>
      </c>
      <c r="K129" s="7">
        <v>0.05</v>
      </c>
      <c r="L129" s="6">
        <f t="shared" si="25"/>
        <v>16087.220287904449</v>
      </c>
      <c r="M129" s="6">
        <f t="shared" si="26"/>
        <v>0.83333333333333337</v>
      </c>
      <c r="N129" s="6">
        <f t="shared" si="27"/>
        <v>1655.8351762492807</v>
      </c>
      <c r="O129" s="6">
        <f t="shared" si="28"/>
        <v>4</v>
      </c>
      <c r="P129" s="1">
        <v>0</v>
      </c>
      <c r="Q129" s="1">
        <f t="shared" si="29"/>
        <v>5.833333333333333</v>
      </c>
      <c r="R129" s="15">
        <f t="shared" si="41"/>
        <v>0</v>
      </c>
      <c r="S129" s="15">
        <f t="shared" si="30"/>
        <v>1.3333333333333333</v>
      </c>
      <c r="T129" s="15">
        <f t="shared" si="31"/>
        <v>274.46849109101362</v>
      </c>
      <c r="U129" s="6">
        <f t="shared" si="32"/>
        <v>17466.253639729384</v>
      </c>
      <c r="V129" s="6">
        <f t="shared" si="33"/>
        <v>6838.0728013000007</v>
      </c>
      <c r="W129" s="6">
        <f>$V$13-(SUM($V$17:V129))</f>
        <v>198982.71714068111</v>
      </c>
      <c r="X129" s="1">
        <f t="shared" si="42"/>
        <v>18083.807744684163</v>
      </c>
      <c r="Y129" s="11">
        <f t="shared" si="43"/>
        <v>7079.8464532534408</v>
      </c>
      <c r="Z129" s="1"/>
      <c r="AA129" s="1"/>
    </row>
    <row r="130" spans="1:27" x14ac:dyDescent="0.25">
      <c r="A130">
        <v>114</v>
      </c>
      <c r="B130" s="6">
        <f t="shared" si="44"/>
        <v>76076287.429236338</v>
      </c>
      <c r="C130" s="6">
        <f t="shared" si="34"/>
        <v>1199101.0503055046</v>
      </c>
      <c r="D130" s="1">
        <f t="shared" si="35"/>
        <v>818719.61315932288</v>
      </c>
      <c r="E130" s="5">
        <f t="shared" si="36"/>
        <v>380381.43714618171</v>
      </c>
      <c r="F130" s="1">
        <f t="shared" si="37"/>
        <v>324489.61729902262</v>
      </c>
      <c r="G130" s="1">
        <f t="shared" si="24"/>
        <v>634.25981684076987</v>
      </c>
      <c r="H130" s="6">
        <f t="shared" si="38"/>
        <v>74933078.198777989</v>
      </c>
      <c r="I130" s="29">
        <f t="shared" si="39"/>
        <v>4056.1202162377831</v>
      </c>
      <c r="J130" s="29">
        <f t="shared" si="40"/>
        <v>608.41803243566744</v>
      </c>
      <c r="K130" s="7">
        <v>0.05</v>
      </c>
      <c r="L130" s="6">
        <f t="shared" si="25"/>
        <v>15849.226547757571</v>
      </c>
      <c r="M130" s="6">
        <f t="shared" si="26"/>
        <v>0.83333333333333337</v>
      </c>
      <c r="N130" s="6">
        <f t="shared" si="27"/>
        <v>1650.5565565715708</v>
      </c>
      <c r="O130" s="6">
        <f t="shared" si="28"/>
        <v>4</v>
      </c>
      <c r="P130" s="1">
        <v>0</v>
      </c>
      <c r="Q130" s="1">
        <f t="shared" si="29"/>
        <v>5.833333333333333</v>
      </c>
      <c r="R130" s="15">
        <f t="shared" si="41"/>
        <v>0</v>
      </c>
      <c r="S130" s="15">
        <f t="shared" si="30"/>
        <v>1.3333333333333333</v>
      </c>
      <c r="T130" s="15">
        <f t="shared" si="31"/>
        <v>270.40801441585216</v>
      </c>
      <c r="U130" s="6">
        <f t="shared" si="32"/>
        <v>17227.041756579958</v>
      </c>
      <c r="V130" s="6">
        <f t="shared" si="33"/>
        <v>6688.6818610197743</v>
      </c>
      <c r="W130" s="6">
        <f>$V$13-(SUM($V$17:V130))</f>
        <v>192294.03527966142</v>
      </c>
      <c r="X130" s="1">
        <f t="shared" si="42"/>
        <v>17835.459789015626</v>
      </c>
      <c r="Y130" s="11">
        <f t="shared" si="43"/>
        <v>6924.9101534319298</v>
      </c>
      <c r="Z130" s="1"/>
      <c r="AA130" s="1"/>
    </row>
    <row r="131" spans="1:27" x14ac:dyDescent="0.25">
      <c r="A131">
        <v>115</v>
      </c>
      <c r="B131" s="6">
        <f t="shared" si="44"/>
        <v>74933078.198777989</v>
      </c>
      <c r="C131" s="6">
        <f t="shared" si="34"/>
        <v>1199101.0503055046</v>
      </c>
      <c r="D131" s="1">
        <f t="shared" si="35"/>
        <v>824435.6593116147</v>
      </c>
      <c r="E131" s="5">
        <f t="shared" si="36"/>
        <v>374665.39099388995</v>
      </c>
      <c r="F131" s="1">
        <f t="shared" si="37"/>
        <v>319613.46550166793</v>
      </c>
      <c r="G131" s="1">
        <f t="shared" si="24"/>
        <v>624.72870403777392</v>
      </c>
      <c r="H131" s="6">
        <f t="shared" si="38"/>
        <v>73789029.073964715</v>
      </c>
      <c r="I131" s="29">
        <f t="shared" si="39"/>
        <v>3995.1683187708495</v>
      </c>
      <c r="J131" s="29">
        <f t="shared" si="40"/>
        <v>599.27524781562738</v>
      </c>
      <c r="K131" s="7">
        <v>0.05</v>
      </c>
      <c r="L131" s="6">
        <f t="shared" si="25"/>
        <v>15611.057958078747</v>
      </c>
      <c r="M131" s="6">
        <f t="shared" si="26"/>
        <v>0.83333333333333337</v>
      </c>
      <c r="N131" s="6">
        <f t="shared" si="27"/>
        <v>1645.2740587911035</v>
      </c>
      <c r="O131" s="6">
        <f t="shared" si="28"/>
        <v>4</v>
      </c>
      <c r="P131" s="1">
        <v>0</v>
      </c>
      <c r="Q131" s="1">
        <f t="shared" si="29"/>
        <v>5.833333333333333</v>
      </c>
      <c r="R131" s="15">
        <f t="shared" si="41"/>
        <v>0</v>
      </c>
      <c r="S131" s="15">
        <f t="shared" si="30"/>
        <v>1.3333333333333333</v>
      </c>
      <c r="T131" s="15">
        <f t="shared" si="31"/>
        <v>266.34455458472326</v>
      </c>
      <c r="U131" s="6">
        <f t="shared" si="32"/>
        <v>16987.654128951795</v>
      </c>
      <c r="V131" s="6">
        <f t="shared" si="33"/>
        <v>6541.2254711578416</v>
      </c>
      <c r="W131" s="6">
        <f>$V$13-(SUM($V$17:V131))</f>
        <v>185752.80980850337</v>
      </c>
      <c r="X131" s="1">
        <f t="shared" si="42"/>
        <v>17586.929376767424</v>
      </c>
      <c r="Y131" s="11">
        <f t="shared" si="43"/>
        <v>6771.9809648528317</v>
      </c>
      <c r="Z131" s="1"/>
      <c r="AA131" s="1"/>
    </row>
    <row r="132" spans="1:27" x14ac:dyDescent="0.25">
      <c r="A132">
        <v>116</v>
      </c>
      <c r="B132" s="6">
        <f t="shared" si="44"/>
        <v>73789029.073964715</v>
      </c>
      <c r="C132" s="6">
        <f t="shared" si="34"/>
        <v>1199101.0503055046</v>
      </c>
      <c r="D132" s="1">
        <f t="shared" si="35"/>
        <v>830155.90493568103</v>
      </c>
      <c r="E132" s="5">
        <f t="shared" si="36"/>
        <v>368945.14536982356</v>
      </c>
      <c r="F132" s="1">
        <f t="shared" si="37"/>
        <v>314733.73128715006</v>
      </c>
      <c r="G132" s="1">
        <f t="shared" si="24"/>
        <v>615.19058890517283</v>
      </c>
      <c r="H132" s="6">
        <f t="shared" si="38"/>
        <v>72644139.437741876</v>
      </c>
      <c r="I132" s="29">
        <f t="shared" si="39"/>
        <v>3934.171641089376</v>
      </c>
      <c r="J132" s="29">
        <f t="shared" si="40"/>
        <v>590.12574616340635</v>
      </c>
      <c r="K132" s="7">
        <v>0.05</v>
      </c>
      <c r="L132" s="6">
        <f t="shared" si="25"/>
        <v>15372.714390409315</v>
      </c>
      <c r="M132" s="6">
        <f t="shared" si="26"/>
        <v>0.83333333333333337</v>
      </c>
      <c r="N132" s="6">
        <f t="shared" si="27"/>
        <v>1639.987680058709</v>
      </c>
      <c r="O132" s="6">
        <f t="shared" si="28"/>
        <v>4</v>
      </c>
      <c r="P132" s="1">
        <v>0</v>
      </c>
      <c r="Q132" s="1">
        <f t="shared" si="29"/>
        <v>5.833333333333333</v>
      </c>
      <c r="R132" s="15">
        <f t="shared" si="41"/>
        <v>0</v>
      </c>
      <c r="S132" s="15">
        <f t="shared" si="30"/>
        <v>1.3333333333333333</v>
      </c>
      <c r="T132" s="15">
        <f t="shared" si="31"/>
        <v>262.27810940595839</v>
      </c>
      <c r="U132" s="6">
        <f t="shared" si="32"/>
        <v>16748.090627728732</v>
      </c>
      <c r="V132" s="6">
        <f t="shared" si="33"/>
        <v>6395.682369240837</v>
      </c>
      <c r="W132" s="6">
        <f>$V$13-(SUM($V$17:V132))</f>
        <v>179357.12743926235</v>
      </c>
      <c r="X132" s="1">
        <f t="shared" si="42"/>
        <v>17338.216373892137</v>
      </c>
      <c r="Y132" s="11">
        <f t="shared" si="43"/>
        <v>6621.03682392259</v>
      </c>
      <c r="Z132" s="1"/>
      <c r="AA132" s="1"/>
    </row>
    <row r="133" spans="1:27" x14ac:dyDescent="0.25">
      <c r="A133">
        <v>117</v>
      </c>
      <c r="B133" s="6">
        <f t="shared" si="44"/>
        <v>72644139.437741876</v>
      </c>
      <c r="C133" s="6">
        <f t="shared" si="34"/>
        <v>1199101.0503055046</v>
      </c>
      <c r="D133" s="1">
        <f t="shared" si="35"/>
        <v>835880.35311679519</v>
      </c>
      <c r="E133" s="5">
        <f t="shared" si="36"/>
        <v>363220.6971887094</v>
      </c>
      <c r="F133" s="1">
        <f t="shared" si="37"/>
        <v>309850.41202353424</v>
      </c>
      <c r="G133" s="1">
        <f t="shared" si="24"/>
        <v>605.64546629848621</v>
      </c>
      <c r="H133" s="6">
        <f t="shared" si="38"/>
        <v>71498408.672601551</v>
      </c>
      <c r="I133" s="29">
        <f t="shared" si="39"/>
        <v>3873.1301502941783</v>
      </c>
      <c r="J133" s="29">
        <f t="shared" si="40"/>
        <v>580.96952254412668</v>
      </c>
      <c r="K133" s="7">
        <v>0.05</v>
      </c>
      <c r="L133" s="6">
        <f t="shared" si="25"/>
        <v>15134.195716196225</v>
      </c>
      <c r="M133" s="6">
        <f t="shared" si="26"/>
        <v>0.83333333333333337</v>
      </c>
      <c r="N133" s="6">
        <f t="shared" si="27"/>
        <v>1634.6974175231253</v>
      </c>
      <c r="O133" s="6">
        <f t="shared" si="28"/>
        <v>4</v>
      </c>
      <c r="P133" s="1">
        <v>0</v>
      </c>
      <c r="Q133" s="1">
        <f t="shared" si="29"/>
        <v>5.833333333333333</v>
      </c>
      <c r="R133" s="15">
        <f t="shared" si="41"/>
        <v>0</v>
      </c>
      <c r="S133" s="15">
        <f t="shared" si="30"/>
        <v>1.3333333333333333</v>
      </c>
      <c r="T133" s="15">
        <f t="shared" si="31"/>
        <v>258.20867668627852</v>
      </c>
      <c r="U133" s="6">
        <f t="shared" si="32"/>
        <v>16508.35112369974</v>
      </c>
      <c r="V133" s="6">
        <f t="shared" si="33"/>
        <v>6252.0315082658199</v>
      </c>
      <c r="W133" s="6">
        <f>$V$13-(SUM($V$17:V133))</f>
        <v>173105.09593099635</v>
      </c>
      <c r="X133" s="1">
        <f t="shared" si="42"/>
        <v>17089.320646243868</v>
      </c>
      <c r="Y133" s="11">
        <f t="shared" si="43"/>
        <v>6472.0558906569549</v>
      </c>
      <c r="Z133" s="1"/>
      <c r="AA133" s="1"/>
    </row>
    <row r="134" spans="1:27" x14ac:dyDescent="0.25">
      <c r="A134">
        <v>118</v>
      </c>
      <c r="B134" s="6">
        <f t="shared" si="44"/>
        <v>71498408.672601551</v>
      </c>
      <c r="C134" s="6">
        <f t="shared" si="34"/>
        <v>1199101.0503055046</v>
      </c>
      <c r="D134" s="1">
        <f t="shared" si="35"/>
        <v>841609.00694249687</v>
      </c>
      <c r="E134" s="5">
        <f t="shared" si="36"/>
        <v>357492.04336300772</v>
      </c>
      <c r="F134" s="1">
        <f t="shared" si="37"/>
        <v>304963.50507695228</v>
      </c>
      <c r="G134" s="1">
        <f t="shared" si="24"/>
        <v>596.09333106945462</v>
      </c>
      <c r="H134" s="6">
        <f t="shared" si="38"/>
        <v>70351836.160582095</v>
      </c>
      <c r="I134" s="29">
        <f t="shared" si="39"/>
        <v>3812.0438134619035</v>
      </c>
      <c r="J134" s="29">
        <f t="shared" si="40"/>
        <v>571.80657201928545</v>
      </c>
      <c r="K134" s="7">
        <v>0.05</v>
      </c>
      <c r="L134" s="6">
        <f t="shared" si="25"/>
        <v>14895.50180679199</v>
      </c>
      <c r="M134" s="6">
        <f t="shared" si="26"/>
        <v>0.83333333333333337</v>
      </c>
      <c r="N134" s="6">
        <f t="shared" si="27"/>
        <v>1629.4032683309947</v>
      </c>
      <c r="O134" s="6">
        <f t="shared" si="28"/>
        <v>4</v>
      </c>
      <c r="P134" s="1">
        <v>0</v>
      </c>
      <c r="Q134" s="1">
        <f t="shared" si="29"/>
        <v>5.833333333333333</v>
      </c>
      <c r="R134" s="15">
        <f t="shared" si="41"/>
        <v>0</v>
      </c>
      <c r="S134" s="15">
        <f t="shared" si="30"/>
        <v>1.3333333333333333</v>
      </c>
      <c r="T134" s="15">
        <f t="shared" si="31"/>
        <v>254.13625423079355</v>
      </c>
      <c r="U134" s="6">
        <f t="shared" si="32"/>
        <v>16268.43548755886</v>
      </c>
      <c r="V134" s="6">
        <f t="shared" si="33"/>
        <v>6110.2520546199967</v>
      </c>
      <c r="W134" s="6">
        <f>$V$13-(SUM($V$17:V134))</f>
        <v>166994.84387637628</v>
      </c>
      <c r="X134" s="1">
        <f t="shared" si="42"/>
        <v>16840.242059578144</v>
      </c>
      <c r="Y134" s="11">
        <f t="shared" si="43"/>
        <v>6325.0165465219961</v>
      </c>
      <c r="Z134" s="1"/>
      <c r="AA134" s="1"/>
    </row>
    <row r="135" spans="1:27" x14ac:dyDescent="0.25">
      <c r="A135">
        <v>119</v>
      </c>
      <c r="B135" s="6">
        <f t="shared" si="44"/>
        <v>70351836.160582095</v>
      </c>
      <c r="C135" s="6">
        <f t="shared" si="34"/>
        <v>1199101.0503055046</v>
      </c>
      <c r="D135" s="1">
        <f t="shared" si="35"/>
        <v>847341.86950259423</v>
      </c>
      <c r="E135" s="5">
        <f t="shared" si="36"/>
        <v>351759.18080291041</v>
      </c>
      <c r="F135" s="1">
        <f t="shared" si="37"/>
        <v>300073.00781160081</v>
      </c>
      <c r="G135" s="1">
        <f t="shared" si="24"/>
        <v>586.53417806603602</v>
      </c>
      <c r="H135" s="6">
        <f t="shared" si="38"/>
        <v>69204421.2832679</v>
      </c>
      <c r="I135" s="29">
        <f t="shared" si="39"/>
        <v>3750.9125976450105</v>
      </c>
      <c r="J135" s="29">
        <f t="shared" si="40"/>
        <v>562.63688964675157</v>
      </c>
      <c r="K135" s="7">
        <v>0.05</v>
      </c>
      <c r="L135" s="6">
        <f t="shared" si="25"/>
        <v>14656.632533454604</v>
      </c>
      <c r="M135" s="6">
        <f t="shared" si="26"/>
        <v>0.83333333333333337</v>
      </c>
      <c r="N135" s="6">
        <f t="shared" si="27"/>
        <v>1624.105229626864</v>
      </c>
      <c r="O135" s="6">
        <f t="shared" si="28"/>
        <v>4</v>
      </c>
      <c r="P135" s="1">
        <v>0</v>
      </c>
      <c r="Q135" s="1">
        <f t="shared" si="29"/>
        <v>5.833333333333333</v>
      </c>
      <c r="R135" s="15">
        <f t="shared" si="41"/>
        <v>0</v>
      </c>
      <c r="S135" s="15">
        <f t="shared" si="30"/>
        <v>1.3333333333333333</v>
      </c>
      <c r="T135" s="15">
        <f t="shared" si="31"/>
        <v>250.06083984300065</v>
      </c>
      <c r="U135" s="6">
        <f t="shared" si="32"/>
        <v>16028.343589905135</v>
      </c>
      <c r="V135" s="6">
        <f t="shared" si="33"/>
        <v>5970.3233860198998</v>
      </c>
      <c r="W135" s="6">
        <f>$V$13-(SUM($V$17:V135))</f>
        <v>161024.52049035626</v>
      </c>
      <c r="X135" s="1">
        <f t="shared" si="42"/>
        <v>16590.980479551887</v>
      </c>
      <c r="Y135" s="11">
        <f t="shared" si="43"/>
        <v>6179.8973922953282</v>
      </c>
      <c r="Z135" s="1"/>
      <c r="AA135" s="1"/>
    </row>
    <row r="136" spans="1:27" x14ac:dyDescent="0.25">
      <c r="A136">
        <v>120</v>
      </c>
      <c r="B136" s="6">
        <f t="shared" si="44"/>
        <v>69204421.2832679</v>
      </c>
      <c r="C136" s="6">
        <f t="shared" si="34"/>
        <v>1199101.0503055046</v>
      </c>
      <c r="D136" s="1">
        <f t="shared" si="35"/>
        <v>853078.94388916506</v>
      </c>
      <c r="E136" s="5">
        <f t="shared" si="36"/>
        <v>346022.10641633946</v>
      </c>
      <c r="F136" s="1">
        <f t="shared" si="37"/>
        <v>295178.91758974013</v>
      </c>
      <c r="G136" s="1">
        <f t="shared" si="24"/>
        <v>576.9680021324034</v>
      </c>
      <c r="H136" s="6">
        <f t="shared" si="38"/>
        <v>68056163.42178899</v>
      </c>
      <c r="I136" s="29">
        <f t="shared" si="39"/>
        <v>3689.736469871752</v>
      </c>
      <c r="J136" s="29">
        <f t="shared" si="40"/>
        <v>553.46047048076275</v>
      </c>
      <c r="K136" s="7">
        <v>0.05</v>
      </c>
      <c r="L136" s="6">
        <f t="shared" si="25"/>
        <v>14417.587767347481</v>
      </c>
      <c r="M136" s="6">
        <f t="shared" si="26"/>
        <v>0.83333333333333337</v>
      </c>
      <c r="N136" s="6">
        <f t="shared" si="27"/>
        <v>1618.8032985531815</v>
      </c>
      <c r="O136" s="6">
        <f t="shared" si="28"/>
        <v>4</v>
      </c>
      <c r="P136" s="1">
        <v>0</v>
      </c>
      <c r="Q136" s="1">
        <f t="shared" si="29"/>
        <v>5.833333333333333</v>
      </c>
      <c r="R136" s="15">
        <f t="shared" si="41"/>
        <v>0</v>
      </c>
      <c r="S136" s="15">
        <f t="shared" si="30"/>
        <v>1.3333333333333333</v>
      </c>
      <c r="T136" s="15">
        <f t="shared" si="31"/>
        <v>245.98243132478345</v>
      </c>
      <c r="U136" s="6">
        <f t="shared" si="32"/>
        <v>15788.075301242545</v>
      </c>
      <c r="V136" s="6">
        <f t="shared" si="33"/>
        <v>5832.2250894698191</v>
      </c>
      <c r="W136" s="6">
        <f>$V$13-(SUM($V$17:V136))</f>
        <v>155192.29540088633</v>
      </c>
      <c r="X136" s="1">
        <f t="shared" si="42"/>
        <v>16341.535771723307</v>
      </c>
      <c r="Y136" s="11">
        <f t="shared" si="43"/>
        <v>6036.6772459472859</v>
      </c>
      <c r="Z136" s="1"/>
      <c r="AA136" s="1"/>
    </row>
    <row r="137" spans="1:27" x14ac:dyDescent="0.25">
      <c r="A137">
        <v>121</v>
      </c>
      <c r="B137" s="6">
        <f t="shared" si="44"/>
        <v>68056163.42178899</v>
      </c>
      <c r="C137" s="6">
        <f t="shared" si="34"/>
        <v>1199101.0503055046</v>
      </c>
      <c r="D137" s="1">
        <f t="shared" si="35"/>
        <v>858820.23319655959</v>
      </c>
      <c r="E137" s="5">
        <f t="shared" si="36"/>
        <v>340280.81710894493</v>
      </c>
      <c r="F137" s="1">
        <f t="shared" si="37"/>
        <v>290281.23177169252</v>
      </c>
      <c r="G137" s="1">
        <f t="shared" si="24"/>
        <v>567.39479810894181</v>
      </c>
      <c r="H137" s="6">
        <f t="shared" si="38"/>
        <v>66907061.956820741</v>
      </c>
      <c r="I137" s="29">
        <f t="shared" si="39"/>
        <v>3628.5153971461568</v>
      </c>
      <c r="J137" s="29">
        <f t="shared" si="40"/>
        <v>544.27730957192352</v>
      </c>
      <c r="K137" s="7">
        <v>0.05</v>
      </c>
      <c r="L137" s="6">
        <f t="shared" si="25"/>
        <v>14178.367379539372</v>
      </c>
      <c r="M137" s="6">
        <f t="shared" si="26"/>
        <v>0.83333333333333337</v>
      </c>
      <c r="N137" s="6">
        <f t="shared" si="27"/>
        <v>1613.4974722502966</v>
      </c>
      <c r="O137" s="6">
        <f t="shared" si="28"/>
        <v>4</v>
      </c>
      <c r="P137" s="1">
        <v>0</v>
      </c>
      <c r="Q137" s="1">
        <f t="shared" si="29"/>
        <v>5.833333333333333</v>
      </c>
      <c r="R137" s="15">
        <f t="shared" si="41"/>
        <v>0</v>
      </c>
      <c r="S137" s="15">
        <f t="shared" si="30"/>
        <v>1.3333333333333333</v>
      </c>
      <c r="T137" s="15">
        <f t="shared" si="31"/>
        <v>241.90102647641041</v>
      </c>
      <c r="U137" s="6">
        <f t="shared" si="32"/>
        <v>15547.630491979924</v>
      </c>
      <c r="V137" s="6">
        <f t="shared" si="33"/>
        <v>5695.9369592393477</v>
      </c>
      <c r="W137" s="6">
        <f>$V$13-(SUM($V$17:V137))</f>
        <v>149496.35844164714</v>
      </c>
      <c r="X137" s="1">
        <f t="shared" si="42"/>
        <v>16091.907801551848</v>
      </c>
      <c r="Y137" s="11">
        <f t="shared" si="43"/>
        <v>5895.3351405419753</v>
      </c>
      <c r="Z137" s="1"/>
      <c r="AA137" s="1"/>
    </row>
    <row r="138" spans="1:27" x14ac:dyDescent="0.25">
      <c r="A138">
        <v>122</v>
      </c>
      <c r="B138" s="6">
        <f t="shared" si="44"/>
        <v>66907061.956820741</v>
      </c>
      <c r="C138" s="6">
        <f t="shared" si="34"/>
        <v>1199101.0503055046</v>
      </c>
      <c r="D138" s="1">
        <f t="shared" si="35"/>
        <v>864565.74052140093</v>
      </c>
      <c r="E138" s="5">
        <f t="shared" si="36"/>
        <v>334535.30978410371</v>
      </c>
      <c r="F138" s="1">
        <f t="shared" si="37"/>
        <v>285379.947715841</v>
      </c>
      <c r="G138" s="1">
        <f t="shared" si="24"/>
        <v>557.81456083224566</v>
      </c>
      <c r="H138" s="6">
        <f t="shared" si="38"/>
        <v>65757116.268583499</v>
      </c>
      <c r="I138" s="29">
        <f t="shared" si="39"/>
        <v>3567.2493464480126</v>
      </c>
      <c r="J138" s="29">
        <f t="shared" si="40"/>
        <v>535.08740196720191</v>
      </c>
      <c r="K138" s="7">
        <v>0.05</v>
      </c>
      <c r="L138" s="6">
        <f t="shared" si="25"/>
        <v>13938.971241004321</v>
      </c>
      <c r="M138" s="6">
        <f t="shared" si="26"/>
        <v>0.83333333333333337</v>
      </c>
      <c r="N138" s="6">
        <f t="shared" si="27"/>
        <v>1608.1877478564577</v>
      </c>
      <c r="O138" s="6">
        <f t="shared" si="28"/>
        <v>4</v>
      </c>
      <c r="P138" s="1">
        <v>0</v>
      </c>
      <c r="Q138" s="1">
        <f t="shared" si="29"/>
        <v>5.833333333333333</v>
      </c>
      <c r="R138" s="15">
        <f t="shared" si="41"/>
        <v>0</v>
      </c>
      <c r="S138" s="15">
        <f t="shared" si="30"/>
        <v>1.3333333333333333</v>
      </c>
      <c r="T138" s="15">
        <f t="shared" si="31"/>
        <v>237.81662309653416</v>
      </c>
      <c r="U138" s="6">
        <f t="shared" si="32"/>
        <v>15307.009032430913</v>
      </c>
      <c r="V138" s="6">
        <f t="shared" si="33"/>
        <v>5561.4389948598391</v>
      </c>
      <c r="W138" s="6">
        <f>$V$13-(SUM($V$17:V138))</f>
        <v>143934.91944678733</v>
      </c>
      <c r="X138" s="1">
        <f t="shared" si="42"/>
        <v>15842.096434398114</v>
      </c>
      <c r="Y138" s="11">
        <f t="shared" si="43"/>
        <v>5755.8503221579213</v>
      </c>
      <c r="Z138" s="1"/>
      <c r="AA138" s="1"/>
    </row>
    <row r="139" spans="1:27" x14ac:dyDescent="0.25">
      <c r="A139">
        <v>123</v>
      </c>
      <c r="B139" s="6">
        <f t="shared" si="44"/>
        <v>65757116.268583499</v>
      </c>
      <c r="C139" s="6">
        <f t="shared" si="34"/>
        <v>1199101.0503055046</v>
      </c>
      <c r="D139" s="1">
        <f t="shared" si="35"/>
        <v>870315.46896258718</v>
      </c>
      <c r="E139" s="5">
        <f t="shared" si="36"/>
        <v>328785.58134291746</v>
      </c>
      <c r="F139" s="1">
        <f t="shared" si="37"/>
        <v>280475.06277862779</v>
      </c>
      <c r="G139" s="1">
        <f t="shared" si="24"/>
        <v>548.22728513511572</v>
      </c>
      <c r="H139" s="6">
        <f t="shared" si="38"/>
        <v>64606325.736842282</v>
      </c>
      <c r="I139" s="29">
        <f t="shared" si="39"/>
        <v>3505.9382847328475</v>
      </c>
      <c r="J139" s="29">
        <f t="shared" si="40"/>
        <v>525.89074270992705</v>
      </c>
      <c r="K139" s="7">
        <v>0.05</v>
      </c>
      <c r="L139" s="6">
        <f t="shared" si="25"/>
        <v>13699.399222621563</v>
      </c>
      <c r="M139" s="6">
        <f t="shared" si="26"/>
        <v>0.83333333333333337</v>
      </c>
      <c r="N139" s="6">
        <f t="shared" si="27"/>
        <v>1602.8741225078099</v>
      </c>
      <c r="O139" s="6">
        <f t="shared" si="28"/>
        <v>4</v>
      </c>
      <c r="P139" s="1">
        <v>0</v>
      </c>
      <c r="Q139" s="1">
        <f t="shared" si="29"/>
        <v>5.833333333333333</v>
      </c>
      <c r="R139" s="15">
        <f t="shared" si="41"/>
        <v>0</v>
      </c>
      <c r="S139" s="15">
        <f t="shared" si="30"/>
        <v>1.3333333333333333</v>
      </c>
      <c r="T139" s="15">
        <f t="shared" si="31"/>
        <v>233.72921898218982</v>
      </c>
      <c r="U139" s="6">
        <f t="shared" si="32"/>
        <v>15066.21079281385</v>
      </c>
      <c r="V139" s="6">
        <f t="shared" si="33"/>
        <v>5428.7113991396118</v>
      </c>
      <c r="W139" s="6">
        <f>$V$13-(SUM($V$17:V139))</f>
        <v>138506.20804764749</v>
      </c>
      <c r="X139" s="1">
        <f t="shared" si="42"/>
        <v>15592.101535523778</v>
      </c>
      <c r="Y139" s="11">
        <f t="shared" si="43"/>
        <v>5618.2022478281942</v>
      </c>
      <c r="Z139" s="1"/>
      <c r="AA139" s="1"/>
    </row>
    <row r="140" spans="1:27" x14ac:dyDescent="0.25">
      <c r="A140">
        <v>124</v>
      </c>
      <c r="B140" s="6">
        <f t="shared" si="44"/>
        <v>64606325.736842282</v>
      </c>
      <c r="C140" s="6">
        <f t="shared" si="34"/>
        <v>1199101.0503055046</v>
      </c>
      <c r="D140" s="1">
        <f t="shared" si="35"/>
        <v>876069.42162129318</v>
      </c>
      <c r="E140" s="5">
        <f t="shared" si="36"/>
        <v>323031.62868421141</v>
      </c>
      <c r="F140" s="1">
        <f t="shared" si="37"/>
        <v>275566.57431455294</v>
      </c>
      <c r="G140" s="1">
        <f t="shared" si="24"/>
        <v>538.63296584655689</v>
      </c>
      <c r="H140" s="6">
        <f t="shared" si="38"/>
        <v>63454689.74090644</v>
      </c>
      <c r="I140" s="29">
        <f t="shared" si="39"/>
        <v>3444.582178931912</v>
      </c>
      <c r="J140" s="29">
        <f t="shared" si="40"/>
        <v>516.68732683978681</v>
      </c>
      <c r="K140" s="7">
        <v>0.05</v>
      </c>
      <c r="L140" s="6">
        <f t="shared" si="25"/>
        <v>13459.651195175475</v>
      </c>
      <c r="M140" s="6">
        <f t="shared" si="26"/>
        <v>0.83333333333333337</v>
      </c>
      <c r="N140" s="6">
        <f t="shared" si="27"/>
        <v>1597.5565933383955</v>
      </c>
      <c r="O140" s="6">
        <f t="shared" si="28"/>
        <v>4</v>
      </c>
      <c r="P140" s="1">
        <v>0</v>
      </c>
      <c r="Q140" s="1">
        <f t="shared" si="29"/>
        <v>5.833333333333333</v>
      </c>
      <c r="R140" s="15">
        <f t="shared" si="41"/>
        <v>0</v>
      </c>
      <c r="S140" s="15">
        <f t="shared" si="30"/>
        <v>1.3333333333333333</v>
      </c>
      <c r="T140" s="15">
        <f t="shared" si="31"/>
        <v>229.63881192879413</v>
      </c>
      <c r="U140" s="6">
        <f t="shared" si="32"/>
        <v>14825.235643251743</v>
      </c>
      <c r="V140" s="6">
        <f t="shared" si="33"/>
        <v>5297.7345761977394</v>
      </c>
      <c r="W140" s="6">
        <f>$V$13-(SUM($V$17:V140))</f>
        <v>133208.47347144969</v>
      </c>
      <c r="X140" s="1">
        <f t="shared" si="42"/>
        <v>15341.922970091529</v>
      </c>
      <c r="Y140" s="11">
        <f t="shared" si="43"/>
        <v>5482.3705834998082</v>
      </c>
      <c r="Z140" s="1"/>
      <c r="AA140" s="1"/>
    </row>
    <row r="141" spans="1:27" x14ac:dyDescent="0.25">
      <c r="A141">
        <v>125</v>
      </c>
      <c r="B141" s="6">
        <f t="shared" si="44"/>
        <v>63454689.74090644</v>
      </c>
      <c r="C141" s="6">
        <f t="shared" si="34"/>
        <v>1199101.0503055046</v>
      </c>
      <c r="D141" s="1">
        <f t="shared" si="35"/>
        <v>881827.60160097247</v>
      </c>
      <c r="E141" s="5">
        <f t="shared" si="36"/>
        <v>317273.44870453217</v>
      </c>
      <c r="F141" s="1">
        <f t="shared" si="37"/>
        <v>270654.47967617307</v>
      </c>
      <c r="G141" s="1">
        <f t="shared" si="24"/>
        <v>529.03159779177463</v>
      </c>
      <c r="H141" s="6">
        <f t="shared" si="38"/>
        <v>62302207.659629293</v>
      </c>
      <c r="I141" s="29">
        <f t="shared" si="39"/>
        <v>3383.1809959521634</v>
      </c>
      <c r="J141" s="29">
        <f t="shared" si="40"/>
        <v>507.47714939282446</v>
      </c>
      <c r="K141" s="7">
        <v>0.05</v>
      </c>
      <c r="L141" s="6">
        <f t="shared" si="25"/>
        <v>13219.72702935551</v>
      </c>
      <c r="M141" s="6">
        <f t="shared" si="26"/>
        <v>0.83333333333333337</v>
      </c>
      <c r="N141" s="6">
        <f t="shared" si="27"/>
        <v>1592.2351574801505</v>
      </c>
      <c r="O141" s="6">
        <f t="shared" si="28"/>
        <v>4</v>
      </c>
      <c r="P141" s="1">
        <v>0</v>
      </c>
      <c r="Q141" s="1">
        <f t="shared" si="29"/>
        <v>5.833333333333333</v>
      </c>
      <c r="R141" s="15">
        <f t="shared" si="41"/>
        <v>0</v>
      </c>
      <c r="S141" s="15">
        <f t="shared" si="30"/>
        <v>1.3333333333333333</v>
      </c>
      <c r="T141" s="15">
        <f t="shared" si="31"/>
        <v>225.5453997301442</v>
      </c>
      <c r="U141" s="6">
        <f t="shared" si="32"/>
        <v>14584.083453772184</v>
      </c>
      <c r="V141" s="6">
        <f t="shared" si="33"/>
        <v>5168.4891295162452</v>
      </c>
      <c r="W141" s="6">
        <f>$V$13-(SUM($V$17:V141))</f>
        <v>128039.98434193339</v>
      </c>
      <c r="X141" s="1">
        <f t="shared" si="42"/>
        <v>15091.560603165008</v>
      </c>
      <c r="Y141" s="11">
        <f t="shared" si="43"/>
        <v>5348.3352020122366</v>
      </c>
      <c r="Z141" s="1"/>
      <c r="AA141" s="1"/>
    </row>
    <row r="142" spans="1:27" x14ac:dyDescent="0.25">
      <c r="A142">
        <v>126</v>
      </c>
      <c r="B142" s="6">
        <f t="shared" si="44"/>
        <v>62302207.659629293</v>
      </c>
      <c r="C142" s="6">
        <f t="shared" si="34"/>
        <v>1199101.0503055046</v>
      </c>
      <c r="D142" s="1">
        <f t="shared" si="35"/>
        <v>887590.01200735813</v>
      </c>
      <c r="E142" s="5">
        <f t="shared" si="36"/>
        <v>311511.03829814645</v>
      </c>
      <c r="F142" s="1">
        <f t="shared" si="37"/>
        <v>265738.77621409949</v>
      </c>
      <c r="G142" s="1">
        <f t="shared" si="24"/>
        <v>519.42317579217263</v>
      </c>
      <c r="H142" s="6">
        <f t="shared" si="38"/>
        <v>61148878.871407837</v>
      </c>
      <c r="I142" s="29">
        <f t="shared" si="39"/>
        <v>3321.7347026762436</v>
      </c>
      <c r="J142" s="29">
        <f t="shared" si="40"/>
        <v>498.26020540143651</v>
      </c>
      <c r="K142" s="7">
        <v>0.05</v>
      </c>
      <c r="L142" s="6">
        <f t="shared" si="25"/>
        <v>12979.626595756103</v>
      </c>
      <c r="M142" s="6">
        <f t="shared" si="26"/>
        <v>0.83333333333333337</v>
      </c>
      <c r="N142" s="6">
        <f t="shared" si="27"/>
        <v>1586.9098120629042</v>
      </c>
      <c r="O142" s="6">
        <f t="shared" si="28"/>
        <v>4</v>
      </c>
      <c r="P142" s="1">
        <v>0</v>
      </c>
      <c r="Q142" s="1">
        <f t="shared" si="29"/>
        <v>5.833333333333333</v>
      </c>
      <c r="R142" s="15">
        <f t="shared" si="41"/>
        <v>0</v>
      </c>
      <c r="S142" s="15">
        <f t="shared" si="30"/>
        <v>1.3333333333333333</v>
      </c>
      <c r="T142" s="15">
        <f t="shared" si="31"/>
        <v>221.44898017841626</v>
      </c>
      <c r="U142" s="6">
        <f t="shared" si="32"/>
        <v>14342.754094307258</v>
      </c>
      <c r="V142" s="6">
        <f t="shared" si="33"/>
        <v>5040.9558600105092</v>
      </c>
      <c r="W142" s="6">
        <f>$V$13-(SUM($V$17:V142))</f>
        <v>122999.02848192304</v>
      </c>
      <c r="X142" s="1">
        <f t="shared" si="42"/>
        <v>14841.014299708695</v>
      </c>
      <c r="Y142" s="11">
        <f t="shared" si="43"/>
        <v>5216.0761810948206</v>
      </c>
      <c r="Z142" s="1"/>
      <c r="AA142" s="1"/>
    </row>
    <row r="143" spans="1:27" x14ac:dyDescent="0.25">
      <c r="A143">
        <v>127</v>
      </c>
      <c r="B143" s="6">
        <f t="shared" si="44"/>
        <v>61148878.871407837</v>
      </c>
      <c r="C143" s="6">
        <f t="shared" si="34"/>
        <v>1199101.0503055046</v>
      </c>
      <c r="D143" s="1">
        <f t="shared" si="35"/>
        <v>893356.65594846546</v>
      </c>
      <c r="E143" s="5">
        <f t="shared" si="36"/>
        <v>305744.39435703919</v>
      </c>
      <c r="F143" s="1">
        <f t="shared" si="37"/>
        <v>260819.46127699723</v>
      </c>
      <c r="G143" s="1">
        <f t="shared" si="24"/>
        <v>509.80769466535043</v>
      </c>
      <c r="H143" s="6">
        <f t="shared" si="38"/>
        <v>59994702.754182369</v>
      </c>
      <c r="I143" s="29">
        <f t="shared" si="39"/>
        <v>3260.2432659624656</v>
      </c>
      <c r="J143" s="29">
        <f t="shared" si="40"/>
        <v>489.03648989436982</v>
      </c>
      <c r="K143" s="7">
        <v>0.05</v>
      </c>
      <c r="L143" s="6">
        <f t="shared" si="25"/>
        <v>12739.349764876633</v>
      </c>
      <c r="M143" s="6">
        <f t="shared" si="26"/>
        <v>0.83333333333333337</v>
      </c>
      <c r="N143" s="6">
        <f t="shared" si="27"/>
        <v>1581.5805542143767</v>
      </c>
      <c r="O143" s="6">
        <f t="shared" si="28"/>
        <v>4</v>
      </c>
      <c r="P143" s="1">
        <v>0</v>
      </c>
      <c r="Q143" s="1">
        <f t="shared" si="29"/>
        <v>5.833333333333333</v>
      </c>
      <c r="R143" s="15">
        <f t="shared" si="41"/>
        <v>0</v>
      </c>
      <c r="S143" s="15">
        <f t="shared" si="30"/>
        <v>1.3333333333333333</v>
      </c>
      <c r="T143" s="15">
        <f t="shared" si="31"/>
        <v>217.34955106416436</v>
      </c>
      <c r="U143" s="6">
        <f t="shared" si="32"/>
        <v>14101.247434693514</v>
      </c>
      <c r="V143" s="6">
        <f t="shared" si="33"/>
        <v>4915.115764117807</v>
      </c>
      <c r="W143" s="6">
        <f>$V$13-(SUM($V$17:V143))</f>
        <v>118083.91271780524</v>
      </c>
      <c r="X143" s="1">
        <f t="shared" si="42"/>
        <v>14590.283924587884</v>
      </c>
      <c r="Y143" s="11">
        <f t="shared" si="43"/>
        <v>5085.5738013829969</v>
      </c>
      <c r="Z143" s="1"/>
      <c r="AA143" s="1"/>
    </row>
    <row r="144" spans="1:27" x14ac:dyDescent="0.25">
      <c r="A144">
        <v>128</v>
      </c>
      <c r="B144" s="6">
        <f t="shared" si="44"/>
        <v>59994702.754182369</v>
      </c>
      <c r="C144" s="6">
        <f t="shared" si="34"/>
        <v>1199101.0503055046</v>
      </c>
      <c r="D144" s="1">
        <f t="shared" si="35"/>
        <v>899127.53653459274</v>
      </c>
      <c r="E144" s="5">
        <f t="shared" si="36"/>
        <v>299973.51377091184</v>
      </c>
      <c r="F144" s="1">
        <f t="shared" si="37"/>
        <v>255896.5322115834</v>
      </c>
      <c r="G144" s="1">
        <f t="shared" si="24"/>
        <v>500.18514922509951</v>
      </c>
      <c r="H144" s="6">
        <f t="shared" si="38"/>
        <v>58839678.685436189</v>
      </c>
      <c r="I144" s="29">
        <f t="shared" si="39"/>
        <v>3198.7066526447925</v>
      </c>
      <c r="J144" s="29">
        <f t="shared" si="40"/>
        <v>479.80599789671885</v>
      </c>
      <c r="K144" s="7">
        <v>0.05</v>
      </c>
      <c r="L144" s="6">
        <f t="shared" si="25"/>
        <v>12498.896407121327</v>
      </c>
      <c r="M144" s="6">
        <f t="shared" si="26"/>
        <v>0.83333333333333337</v>
      </c>
      <c r="N144" s="6">
        <f t="shared" si="27"/>
        <v>1576.2473810601784</v>
      </c>
      <c r="O144" s="6">
        <f t="shared" si="28"/>
        <v>4</v>
      </c>
      <c r="P144" s="1">
        <v>0</v>
      </c>
      <c r="Q144" s="1">
        <f t="shared" si="29"/>
        <v>5.833333333333333</v>
      </c>
      <c r="R144" s="15">
        <f t="shared" si="41"/>
        <v>0</v>
      </c>
      <c r="S144" s="15">
        <f t="shared" si="30"/>
        <v>1.3333333333333333</v>
      </c>
      <c r="T144" s="15">
        <f t="shared" si="31"/>
        <v>213.2471101763195</v>
      </c>
      <c r="U144" s="6">
        <f t="shared" si="32"/>
        <v>13859.563344671853</v>
      </c>
      <c r="V144" s="6">
        <f t="shared" si="33"/>
        <v>4790.9500319036788</v>
      </c>
      <c r="W144" s="6">
        <f>$V$13-(SUM($V$17:V144))</f>
        <v>113292.96268590167</v>
      </c>
      <c r="X144" s="1">
        <f t="shared" si="42"/>
        <v>14339.369342568572</v>
      </c>
      <c r="Y144" s="11">
        <f t="shared" si="43"/>
        <v>4956.8085444530361</v>
      </c>
      <c r="Z144" s="1"/>
      <c r="AA144" s="1"/>
    </row>
    <row r="145" spans="1:27" x14ac:dyDescent="0.25">
      <c r="A145">
        <v>129</v>
      </c>
      <c r="B145" s="6">
        <f t="shared" si="44"/>
        <v>58839678.685436189</v>
      </c>
      <c r="C145" s="6">
        <f t="shared" si="34"/>
        <v>1199101.0503055046</v>
      </c>
      <c r="D145" s="1">
        <f t="shared" si="35"/>
        <v>904902.65687832364</v>
      </c>
      <c r="E145" s="5">
        <f t="shared" si="36"/>
        <v>294198.39342718094</v>
      </c>
      <c r="F145" s="1">
        <f t="shared" si="37"/>
        <v>250969.98636262582</v>
      </c>
      <c r="G145" s="1">
        <f t="shared" ref="G145:G208" si="45">(1-(1-$F$3)^(1/12))*B145*$F$4</f>
        <v>490.55553428140161</v>
      </c>
      <c r="H145" s="6">
        <f t="shared" si="38"/>
        <v>57683806.042195238</v>
      </c>
      <c r="I145" s="29">
        <f t="shared" si="39"/>
        <v>3137.1248295328228</v>
      </c>
      <c r="J145" s="29">
        <f t="shared" si="40"/>
        <v>470.56872442992341</v>
      </c>
      <c r="K145" s="7">
        <v>0.05</v>
      </c>
      <c r="L145" s="6">
        <f t="shared" ref="L145:L208" si="46">B145*$B$4/12</f>
        <v>12258.266392799205</v>
      </c>
      <c r="M145" s="6">
        <f t="shared" ref="M145:M208" si="47">IF(L145&gt;0,$I$2/12,0)*$B$8</f>
        <v>0.83333333333333337</v>
      </c>
      <c r="N145" s="6">
        <f t="shared" ref="N145:N208" si="48">IF(L145&gt;0,SUM(D145:F145)*(13/360)*$Q$3,0)</f>
        <v>1570.9102897238079</v>
      </c>
      <c r="O145" s="6">
        <f t="shared" ref="O145:O208" si="49">IF(L145&gt;0,$I$4*$Q$3/12,0)*$B$8</f>
        <v>4</v>
      </c>
      <c r="P145" s="1">
        <v>0</v>
      </c>
      <c r="Q145" s="1">
        <f t="shared" ref="Q145:Q208" si="50">IF(L145&gt;0,$N$2/12,0)*$B$8</f>
        <v>5.833333333333333</v>
      </c>
      <c r="R145" s="15">
        <f t="shared" si="41"/>
        <v>0</v>
      </c>
      <c r="S145" s="15">
        <f t="shared" ref="S145:S208" si="51">IF(L145&gt;0,$I$4*$N$5/12,0)</f>
        <v>1.3333333333333333</v>
      </c>
      <c r="T145" s="15">
        <f t="shared" ref="T145:T208" si="52">IF(L145&gt;0,F145*$B$4*($N$6/30),0)/$B$8</f>
        <v>209.14165530218818</v>
      </c>
      <c r="U145" s="6">
        <f t="shared" ref="U145:U208" si="53">SUM(L145:O145)-SUM(P145:T145)</f>
        <v>13617.701693887493</v>
      </c>
      <c r="V145" s="6">
        <f t="shared" ref="V145:V208" si="54">U145/(1+$Q$4/12)^A145</f>
        <v>4668.4400451861065</v>
      </c>
      <c r="W145" s="6">
        <f>$V$13-(SUM($V$17:V145))</f>
        <v>108624.52264071535</v>
      </c>
      <c r="X145" s="1">
        <f t="shared" si="42"/>
        <v>14088.270418317417</v>
      </c>
      <c r="Y145" s="11">
        <f t="shared" si="43"/>
        <v>4829.761090875254</v>
      </c>
      <c r="Z145" s="1"/>
      <c r="AA145" s="1"/>
    </row>
    <row r="146" spans="1:27" x14ac:dyDescent="0.25">
      <c r="A146">
        <v>130</v>
      </c>
      <c r="B146" s="6">
        <f t="shared" si="44"/>
        <v>57683806.042195238</v>
      </c>
      <c r="C146" s="6">
        <f t="shared" ref="C146:C209" si="55">-PMT($B$3/12,$B$6,$B$2)</f>
        <v>1199101.0503055046</v>
      </c>
      <c r="D146" s="1">
        <f t="shared" ref="D146:D209" si="56">C146-E146</f>
        <v>910682.02009452833</v>
      </c>
      <c r="E146" s="5">
        <f t="shared" ref="E146:E209" si="57">$B146*$B$3/12</f>
        <v>288419.0302109762</v>
      </c>
      <c r="F146" s="1">
        <f t="shared" ref="F146:F209" si="58">(1-(1-$K146)^(1/12))*B146</f>
        <v>246039.82107294153</v>
      </c>
      <c r="G146" s="1">
        <f t="shared" si="45"/>
        <v>480.91884464042516</v>
      </c>
      <c r="H146" s="6">
        <f t="shared" ref="H146:H209" si="59">IF(B146-D146-F146&lt;0,0,B146-D146-F146)</f>
        <v>56527084.201027766</v>
      </c>
      <c r="I146" s="29">
        <f t="shared" ref="I146:I209" si="60">F146*$Q$6</f>
        <v>3075.4977634117695</v>
      </c>
      <c r="J146" s="29">
        <f t="shared" ref="J146:J209" si="61">$N$8*I146</f>
        <v>461.32466451176538</v>
      </c>
      <c r="K146" s="7">
        <v>0.05</v>
      </c>
      <c r="L146" s="6">
        <f t="shared" si="46"/>
        <v>12017.459592124009</v>
      </c>
      <c r="M146" s="6">
        <f t="shared" si="47"/>
        <v>0.83333333333333337</v>
      </c>
      <c r="N146" s="6">
        <f t="shared" si="48"/>
        <v>1565.5692773266496</v>
      </c>
      <c r="O146" s="6">
        <f t="shared" si="49"/>
        <v>4</v>
      </c>
      <c r="P146" s="1">
        <v>0</v>
      </c>
      <c r="Q146" s="1">
        <f t="shared" si="50"/>
        <v>5.833333333333333</v>
      </c>
      <c r="R146" s="15">
        <f t="shared" ref="R146:R209" si="62">$N$3/12</f>
        <v>0</v>
      </c>
      <c r="S146" s="15">
        <f t="shared" si="51"/>
        <v>1.3333333333333333</v>
      </c>
      <c r="T146" s="15">
        <f t="shared" si="52"/>
        <v>205.03318422745127</v>
      </c>
      <c r="U146" s="6">
        <f t="shared" si="53"/>
        <v>13375.662351889874</v>
      </c>
      <c r="V146" s="6">
        <f t="shared" si="54"/>
        <v>4547.5673756772294</v>
      </c>
      <c r="W146" s="6">
        <f>$V$13-(SUM($V$17:V146))</f>
        <v>104076.95526503818</v>
      </c>
      <c r="X146" s="1">
        <f t="shared" ref="X146:X209" si="63">U146+J146</f>
        <v>13836.987016401639</v>
      </c>
      <c r="Y146" s="11">
        <f t="shared" ref="Y146:Y209" si="64">X146/(1+$Q$4/12)^A146</f>
        <v>4704.4123182854382</v>
      </c>
      <c r="Z146" s="1"/>
      <c r="AA146" s="1"/>
    </row>
    <row r="147" spans="1:27" x14ac:dyDescent="0.25">
      <c r="A147">
        <v>131</v>
      </c>
      <c r="B147" s="6">
        <f t="shared" ref="B147:B210" si="65">H146</f>
        <v>56527084.201027766</v>
      </c>
      <c r="C147" s="6">
        <f t="shared" si="55"/>
        <v>1199101.0503055046</v>
      </c>
      <c r="D147" s="1">
        <f t="shared" si="56"/>
        <v>916465.62930036569</v>
      </c>
      <c r="E147" s="5">
        <f t="shared" si="57"/>
        <v>282635.42100513884</v>
      </c>
      <c r="F147" s="1">
        <f t="shared" si="58"/>
        <v>241106.03368339539</v>
      </c>
      <c r="G147" s="1">
        <f t="shared" si="45"/>
        <v>471.27507510452318</v>
      </c>
      <c r="H147" s="6">
        <f t="shared" si="59"/>
        <v>55369512.538044006</v>
      </c>
      <c r="I147" s="29">
        <f t="shared" si="60"/>
        <v>3013.8254210424425</v>
      </c>
      <c r="J147" s="29">
        <f t="shared" si="61"/>
        <v>452.07381315636638</v>
      </c>
      <c r="K147" s="7">
        <v>0.05</v>
      </c>
      <c r="L147" s="6">
        <f t="shared" si="46"/>
        <v>11776.475875214119</v>
      </c>
      <c r="M147" s="6">
        <f t="shared" si="47"/>
        <v>0.83333333333333337</v>
      </c>
      <c r="N147" s="6">
        <f t="shared" si="48"/>
        <v>1560.224340987975</v>
      </c>
      <c r="O147" s="6">
        <f t="shared" si="49"/>
        <v>4</v>
      </c>
      <c r="P147" s="1">
        <v>0</v>
      </c>
      <c r="Q147" s="1">
        <f t="shared" si="50"/>
        <v>5.833333333333333</v>
      </c>
      <c r="R147" s="15">
        <f t="shared" si="62"/>
        <v>0</v>
      </c>
      <c r="S147" s="15">
        <f t="shared" si="51"/>
        <v>1.3333333333333333</v>
      </c>
      <c r="T147" s="15">
        <f t="shared" si="52"/>
        <v>200.92169473616281</v>
      </c>
      <c r="U147" s="6">
        <f t="shared" si="53"/>
        <v>13133.445188132599</v>
      </c>
      <c r="V147" s="6">
        <f t="shared" si="54"/>
        <v>4428.3137831424974</v>
      </c>
      <c r="W147" s="6">
        <f>$V$13-(SUM($V$17:V147))</f>
        <v>99648.641481895465</v>
      </c>
      <c r="X147" s="1">
        <f t="shared" si="63"/>
        <v>13585.519001288965</v>
      </c>
      <c r="Y147" s="11">
        <f t="shared" si="64"/>
        <v>4580.7432994743631</v>
      </c>
      <c r="Z147" s="1"/>
      <c r="AA147" s="1"/>
    </row>
    <row r="148" spans="1:27" x14ac:dyDescent="0.25">
      <c r="A148">
        <v>132</v>
      </c>
      <c r="B148" s="6">
        <f t="shared" si="65"/>
        <v>55369512.538044006</v>
      </c>
      <c r="C148" s="6">
        <f t="shared" si="55"/>
        <v>1199101.0503055046</v>
      </c>
      <c r="D148" s="1">
        <f t="shared" si="56"/>
        <v>922253.48761528451</v>
      </c>
      <c r="E148" s="5">
        <f t="shared" si="57"/>
        <v>276847.56269022002</v>
      </c>
      <c r="F148" s="1">
        <f t="shared" si="58"/>
        <v>236168.62153289866</v>
      </c>
      <c r="G148" s="1">
        <f t="shared" si="45"/>
        <v>461.62422047222958</v>
      </c>
      <c r="H148" s="6">
        <f t="shared" si="59"/>
        <v>54211090.428895816</v>
      </c>
      <c r="I148" s="29">
        <f t="shared" si="60"/>
        <v>2952.1077691612336</v>
      </c>
      <c r="J148" s="29">
        <f t="shared" si="61"/>
        <v>442.816165374185</v>
      </c>
      <c r="K148" s="7">
        <v>0.05</v>
      </c>
      <c r="L148" s="6">
        <f t="shared" si="46"/>
        <v>11535.315112092501</v>
      </c>
      <c r="M148" s="6">
        <f t="shared" si="47"/>
        <v>0.83333333333333337</v>
      </c>
      <c r="N148" s="6">
        <f t="shared" si="48"/>
        <v>1554.8754778249368</v>
      </c>
      <c r="O148" s="6">
        <f t="shared" si="49"/>
        <v>4</v>
      </c>
      <c r="P148" s="1">
        <v>0</v>
      </c>
      <c r="Q148" s="1">
        <f t="shared" si="50"/>
        <v>5.833333333333333</v>
      </c>
      <c r="R148" s="15">
        <f t="shared" si="62"/>
        <v>0</v>
      </c>
      <c r="S148" s="15">
        <f t="shared" si="51"/>
        <v>1.3333333333333333</v>
      </c>
      <c r="T148" s="15">
        <f t="shared" si="52"/>
        <v>196.80718461074889</v>
      </c>
      <c r="U148" s="6">
        <f t="shared" si="53"/>
        <v>12891.050071973357</v>
      </c>
      <c r="V148" s="6">
        <f t="shared" si="54"/>
        <v>4310.6612135770756</v>
      </c>
      <c r="W148" s="6">
        <f>$V$13-(SUM($V$17:V148))</f>
        <v>95337.980268318206</v>
      </c>
      <c r="X148" s="1">
        <f t="shared" si="63"/>
        <v>13333.866237347542</v>
      </c>
      <c r="Y148" s="11">
        <f t="shared" si="64"/>
        <v>4458.735300495212</v>
      </c>
      <c r="Z148" s="1"/>
      <c r="AA148" s="1"/>
    </row>
    <row r="149" spans="1:27" x14ac:dyDescent="0.25">
      <c r="A149">
        <v>133</v>
      </c>
      <c r="B149" s="6">
        <f t="shared" si="65"/>
        <v>54211090.428895816</v>
      </c>
      <c r="C149" s="6">
        <f t="shared" si="55"/>
        <v>1199101.0503055046</v>
      </c>
      <c r="D149" s="1">
        <f t="shared" si="56"/>
        <v>928045.59816102544</v>
      </c>
      <c r="E149" s="5">
        <f t="shared" si="57"/>
        <v>271055.45214447909</v>
      </c>
      <c r="F149" s="1">
        <f t="shared" si="58"/>
        <v>231227.58195840748</v>
      </c>
      <c r="G149" s="1">
        <f t="shared" si="45"/>
        <v>451.96627553825704</v>
      </c>
      <c r="H149" s="6">
        <f t="shared" si="59"/>
        <v>53051817.248776384</v>
      </c>
      <c r="I149" s="29">
        <f t="shared" si="60"/>
        <v>2890.3447744800937</v>
      </c>
      <c r="J149" s="29">
        <f t="shared" si="61"/>
        <v>433.55171617201404</v>
      </c>
      <c r="K149" s="7">
        <v>0.05</v>
      </c>
      <c r="L149" s="6">
        <f t="shared" si="46"/>
        <v>11293.977172686629</v>
      </c>
      <c r="M149" s="6">
        <f t="shared" si="47"/>
        <v>0.83333333333333337</v>
      </c>
      <c r="N149" s="6">
        <f t="shared" si="48"/>
        <v>1549.5226849525711</v>
      </c>
      <c r="O149" s="6">
        <f t="shared" si="49"/>
        <v>4</v>
      </c>
      <c r="P149" s="1">
        <v>0</v>
      </c>
      <c r="Q149" s="1">
        <f t="shared" si="50"/>
        <v>5.833333333333333</v>
      </c>
      <c r="R149" s="15">
        <f t="shared" si="62"/>
        <v>0</v>
      </c>
      <c r="S149" s="15">
        <f t="shared" si="51"/>
        <v>1.3333333333333333</v>
      </c>
      <c r="T149" s="15">
        <f t="shared" si="52"/>
        <v>192.68965163200622</v>
      </c>
      <c r="U149" s="6">
        <f t="shared" si="53"/>
        <v>12648.476872673862</v>
      </c>
      <c r="V149" s="6">
        <f t="shared" si="54"/>
        <v>4194.5917973993592</v>
      </c>
      <c r="W149" s="6">
        <f>$V$13-(SUM($V$17:V149))</f>
        <v>91143.388470918871</v>
      </c>
      <c r="X149" s="1">
        <f t="shared" si="63"/>
        <v>13082.028588845877</v>
      </c>
      <c r="Y149" s="11">
        <f t="shared" si="64"/>
        <v>4338.3697787887577</v>
      </c>
      <c r="Z149" s="1"/>
      <c r="AA149" s="1"/>
    </row>
    <row r="150" spans="1:27" x14ac:dyDescent="0.25">
      <c r="A150">
        <v>134</v>
      </c>
      <c r="B150" s="6">
        <f t="shared" si="65"/>
        <v>53051817.248776384</v>
      </c>
      <c r="C150" s="6">
        <f t="shared" si="55"/>
        <v>1199101.0503055046</v>
      </c>
      <c r="D150" s="1">
        <f t="shared" si="56"/>
        <v>933841.96406162274</v>
      </c>
      <c r="E150" s="5">
        <f t="shared" si="57"/>
        <v>265259.0862438819</v>
      </c>
      <c r="F150" s="1">
        <f t="shared" si="58"/>
        <v>226282.91229492161</v>
      </c>
      <c r="G150" s="1">
        <f t="shared" si="45"/>
        <v>442.30123509349426</v>
      </c>
      <c r="H150" s="6">
        <f t="shared" si="59"/>
        <v>51891692.372419834</v>
      </c>
      <c r="I150" s="29">
        <f t="shared" si="60"/>
        <v>2828.5364036865203</v>
      </c>
      <c r="J150" s="29">
        <f t="shared" si="61"/>
        <v>424.28046055297801</v>
      </c>
      <c r="K150" s="7">
        <v>0.05</v>
      </c>
      <c r="L150" s="6">
        <f t="shared" si="46"/>
        <v>11052.461926828413</v>
      </c>
      <c r="M150" s="6">
        <f t="shared" si="47"/>
        <v>0.83333333333333337</v>
      </c>
      <c r="N150" s="6">
        <f t="shared" si="48"/>
        <v>1544.1659594837949</v>
      </c>
      <c r="O150" s="6">
        <f t="shared" si="49"/>
        <v>4</v>
      </c>
      <c r="P150" s="1">
        <v>0</v>
      </c>
      <c r="Q150" s="1">
        <f t="shared" si="50"/>
        <v>5.833333333333333</v>
      </c>
      <c r="R150" s="15">
        <f t="shared" si="62"/>
        <v>0</v>
      </c>
      <c r="S150" s="15">
        <f t="shared" si="51"/>
        <v>1.3333333333333333</v>
      </c>
      <c r="T150" s="15">
        <f t="shared" si="52"/>
        <v>188.56909357910132</v>
      </c>
      <c r="U150" s="6">
        <f t="shared" si="53"/>
        <v>12405.725459399773</v>
      </c>
      <c r="V150" s="6">
        <f t="shared" si="54"/>
        <v>4080.0878476614203</v>
      </c>
      <c r="W150" s="6">
        <f>$V$13-(SUM($V$17:V150))</f>
        <v>87063.300623257644</v>
      </c>
      <c r="X150" s="1">
        <f t="shared" si="63"/>
        <v>12830.005919952751</v>
      </c>
      <c r="Y150" s="11">
        <f t="shared" si="64"/>
        <v>4219.6283813261198</v>
      </c>
      <c r="Z150" s="1"/>
      <c r="AA150" s="1"/>
    </row>
    <row r="151" spans="1:27" x14ac:dyDescent="0.25">
      <c r="A151">
        <v>135</v>
      </c>
      <c r="B151" s="6">
        <f t="shared" si="65"/>
        <v>51891692.372419834</v>
      </c>
      <c r="C151" s="6">
        <f t="shared" si="55"/>
        <v>1199101.0503055046</v>
      </c>
      <c r="D151" s="1">
        <f t="shared" si="56"/>
        <v>939642.58844340546</v>
      </c>
      <c r="E151" s="5">
        <f t="shared" si="57"/>
        <v>259458.46186209915</v>
      </c>
      <c r="F151" s="1">
        <f t="shared" si="58"/>
        <v>221334.6098754828</v>
      </c>
      <c r="G151" s="1">
        <f t="shared" si="45"/>
        <v>432.62909392500251</v>
      </c>
      <c r="H151" s="6">
        <f t="shared" si="59"/>
        <v>50730715.174100943</v>
      </c>
      <c r="I151" s="29">
        <f t="shared" si="60"/>
        <v>2766.6826234435352</v>
      </c>
      <c r="J151" s="29">
        <f t="shared" si="61"/>
        <v>415.00239351653028</v>
      </c>
      <c r="K151" s="7">
        <v>0.05</v>
      </c>
      <c r="L151" s="6">
        <f t="shared" si="46"/>
        <v>10810.769244254132</v>
      </c>
      <c r="M151" s="6">
        <f t="shared" si="47"/>
        <v>0.83333333333333337</v>
      </c>
      <c r="N151" s="6">
        <f t="shared" si="48"/>
        <v>1538.8052985294028</v>
      </c>
      <c r="O151" s="6">
        <f t="shared" si="49"/>
        <v>4</v>
      </c>
      <c r="P151" s="1">
        <v>0</v>
      </c>
      <c r="Q151" s="1">
        <f t="shared" si="50"/>
        <v>5.833333333333333</v>
      </c>
      <c r="R151" s="15">
        <f t="shared" si="62"/>
        <v>0</v>
      </c>
      <c r="S151" s="15">
        <f t="shared" si="51"/>
        <v>1.3333333333333333</v>
      </c>
      <c r="T151" s="15">
        <f t="shared" si="52"/>
        <v>184.44550822956899</v>
      </c>
      <c r="U151" s="6">
        <f t="shared" si="53"/>
        <v>12162.795701220633</v>
      </c>
      <c r="V151" s="6">
        <f t="shared" si="54"/>
        <v>3967.1318582762624</v>
      </c>
      <c r="W151" s="6">
        <f>$V$13-(SUM($V$17:V151))</f>
        <v>83096.168764981441</v>
      </c>
      <c r="X151" s="1">
        <f t="shared" si="63"/>
        <v>12577.798094737163</v>
      </c>
      <c r="Y151" s="11">
        <f t="shared" si="64"/>
        <v>4102.4929427689585</v>
      </c>
      <c r="Z151" s="1"/>
      <c r="AA151" s="1"/>
    </row>
    <row r="152" spans="1:27" x14ac:dyDescent="0.25">
      <c r="A152">
        <v>136</v>
      </c>
      <c r="B152" s="6">
        <f t="shared" si="65"/>
        <v>50730715.174100943</v>
      </c>
      <c r="C152" s="6">
        <f t="shared" si="55"/>
        <v>1199101.0503055046</v>
      </c>
      <c r="D152" s="1">
        <f t="shared" si="56"/>
        <v>945447.47443499987</v>
      </c>
      <c r="E152" s="5">
        <f t="shared" si="57"/>
        <v>253653.57587050472</v>
      </c>
      <c r="F152" s="1">
        <f t="shared" si="58"/>
        <v>216382.67203117348</v>
      </c>
      <c r="G152" s="1">
        <f t="shared" si="45"/>
        <v>422.94984681601358</v>
      </c>
      <c r="H152" s="6">
        <f t="shared" si="59"/>
        <v>49568885.02763477</v>
      </c>
      <c r="I152" s="29">
        <f t="shared" si="60"/>
        <v>2704.7834003896687</v>
      </c>
      <c r="J152" s="29">
        <f t="shared" si="61"/>
        <v>405.71751005845027</v>
      </c>
      <c r="K152" s="7">
        <v>0.05</v>
      </c>
      <c r="L152" s="6">
        <f t="shared" si="46"/>
        <v>10568.898994604364</v>
      </c>
      <c r="M152" s="6">
        <f t="shared" si="47"/>
        <v>0.83333333333333337</v>
      </c>
      <c r="N152" s="6">
        <f t="shared" si="48"/>
        <v>1533.4406991980677</v>
      </c>
      <c r="O152" s="6">
        <f t="shared" si="49"/>
        <v>4</v>
      </c>
      <c r="P152" s="1">
        <v>0</v>
      </c>
      <c r="Q152" s="1">
        <f t="shared" si="50"/>
        <v>5.833333333333333</v>
      </c>
      <c r="R152" s="15">
        <f t="shared" si="62"/>
        <v>0</v>
      </c>
      <c r="S152" s="15">
        <f t="shared" si="51"/>
        <v>1.3333333333333333</v>
      </c>
      <c r="T152" s="15">
        <f t="shared" si="52"/>
        <v>180.31889335931123</v>
      </c>
      <c r="U152" s="6">
        <f t="shared" si="53"/>
        <v>11919.687467109788</v>
      </c>
      <c r="V152" s="6">
        <f t="shared" si="54"/>
        <v>3855.7065022616862</v>
      </c>
      <c r="W152" s="6">
        <f>$V$13-(SUM($V$17:V152))</f>
        <v>79240.46226271987</v>
      </c>
      <c r="X152" s="1">
        <f t="shared" si="63"/>
        <v>12325.404977168238</v>
      </c>
      <c r="Y152" s="11">
        <f t="shared" si="64"/>
        <v>3986.9454836469167</v>
      </c>
      <c r="Z152" s="1"/>
      <c r="AA152" s="1"/>
    </row>
    <row r="153" spans="1:27" x14ac:dyDescent="0.25">
      <c r="A153">
        <v>137</v>
      </c>
      <c r="B153" s="6">
        <f t="shared" si="65"/>
        <v>49568885.02763477</v>
      </c>
      <c r="C153" s="6">
        <f t="shared" si="55"/>
        <v>1199101.0503055046</v>
      </c>
      <c r="D153" s="1">
        <f t="shared" si="56"/>
        <v>951256.62516733073</v>
      </c>
      <c r="E153" s="5">
        <f t="shared" si="57"/>
        <v>247844.42513817386</v>
      </c>
      <c r="F153" s="1">
        <f t="shared" si="58"/>
        <v>211427.09609111529</v>
      </c>
      <c r="G153" s="1">
        <f t="shared" si="45"/>
        <v>413.26348854592629</v>
      </c>
      <c r="H153" s="6">
        <f t="shared" si="59"/>
        <v>48406201.306376323</v>
      </c>
      <c r="I153" s="29">
        <f t="shared" si="60"/>
        <v>2642.8387011389414</v>
      </c>
      <c r="J153" s="29">
        <f t="shared" si="61"/>
        <v>396.42580517084122</v>
      </c>
      <c r="K153" s="7">
        <v>0.05</v>
      </c>
      <c r="L153" s="6">
        <f t="shared" si="46"/>
        <v>10326.85104742391</v>
      </c>
      <c r="M153" s="6">
        <f t="shared" si="47"/>
        <v>0.83333333333333337</v>
      </c>
      <c r="N153" s="6">
        <f t="shared" si="48"/>
        <v>1528.0721585963379</v>
      </c>
      <c r="O153" s="6">
        <f t="shared" si="49"/>
        <v>4</v>
      </c>
      <c r="P153" s="1">
        <v>0</v>
      </c>
      <c r="Q153" s="1">
        <f t="shared" si="50"/>
        <v>5.833333333333333</v>
      </c>
      <c r="R153" s="15">
        <f t="shared" si="62"/>
        <v>0</v>
      </c>
      <c r="S153" s="15">
        <f t="shared" si="51"/>
        <v>1.3333333333333333</v>
      </c>
      <c r="T153" s="15">
        <f t="shared" si="52"/>
        <v>176.18924674259608</v>
      </c>
      <c r="U153" s="6">
        <f t="shared" si="53"/>
        <v>11676.400625944319</v>
      </c>
      <c r="V153" s="6">
        <f t="shared" si="54"/>
        <v>3745.7946300006638</v>
      </c>
      <c r="W153" s="6">
        <f>$V$13-(SUM($V$17:V153))</f>
        <v>75494.667632719036</v>
      </c>
      <c r="X153" s="1">
        <f t="shared" si="63"/>
        <v>12072.826431115162</v>
      </c>
      <c r="Y153" s="11">
        <f t="shared" si="64"/>
        <v>3872.9682085521908</v>
      </c>
      <c r="Z153" s="1"/>
      <c r="AA153" s="1"/>
    </row>
    <row r="154" spans="1:27" x14ac:dyDescent="0.25">
      <c r="A154">
        <v>138</v>
      </c>
      <c r="B154" s="6">
        <f t="shared" si="65"/>
        <v>48406201.306376323</v>
      </c>
      <c r="C154" s="6">
        <f t="shared" si="55"/>
        <v>1199101.0503055046</v>
      </c>
      <c r="D154" s="1">
        <f t="shared" si="56"/>
        <v>957070.04377362295</v>
      </c>
      <c r="E154" s="5">
        <f t="shared" si="57"/>
        <v>242031.00653188161</v>
      </c>
      <c r="F154" s="1">
        <f t="shared" si="58"/>
        <v>206467.87938246754</v>
      </c>
      <c r="G154" s="1">
        <f t="shared" si="45"/>
        <v>403.57001389030415</v>
      </c>
      <c r="H154" s="6">
        <f t="shared" si="59"/>
        <v>47242663.383220233</v>
      </c>
      <c r="I154" s="29">
        <f t="shared" si="60"/>
        <v>2580.8484922808443</v>
      </c>
      <c r="J154" s="29">
        <f t="shared" si="61"/>
        <v>387.12727384212661</v>
      </c>
      <c r="K154" s="7">
        <v>0.05</v>
      </c>
      <c r="L154" s="6">
        <f t="shared" si="46"/>
        <v>10084.625272161735</v>
      </c>
      <c r="M154" s="6">
        <f t="shared" si="47"/>
        <v>0.83333333333333337</v>
      </c>
      <c r="N154" s="6">
        <f t="shared" si="48"/>
        <v>1522.6996738286364</v>
      </c>
      <c r="O154" s="6">
        <f t="shared" si="49"/>
        <v>4</v>
      </c>
      <c r="P154" s="1">
        <v>0</v>
      </c>
      <c r="Q154" s="1">
        <f t="shared" si="50"/>
        <v>5.833333333333333</v>
      </c>
      <c r="R154" s="15">
        <f t="shared" si="62"/>
        <v>0</v>
      </c>
      <c r="S154" s="15">
        <f t="shared" si="51"/>
        <v>1.3333333333333333</v>
      </c>
      <c r="T154" s="15">
        <f t="shared" si="52"/>
        <v>172.05656615205626</v>
      </c>
      <c r="U154" s="6">
        <f t="shared" si="53"/>
        <v>11432.935046504981</v>
      </c>
      <c r="V154" s="6">
        <f t="shared" si="54"/>
        <v>3637.3792675180266</v>
      </c>
      <c r="W154" s="6">
        <f>$V$13-(SUM($V$17:V154))</f>
        <v>71857.288365201093</v>
      </c>
      <c r="X154" s="1">
        <f t="shared" si="63"/>
        <v>11820.062320347108</v>
      </c>
      <c r="Y154" s="11">
        <f t="shared" si="64"/>
        <v>3760.5435043510338</v>
      </c>
      <c r="Z154" s="1"/>
      <c r="AA154" s="1"/>
    </row>
    <row r="155" spans="1:27" x14ac:dyDescent="0.25">
      <c r="A155">
        <v>139</v>
      </c>
      <c r="B155" s="6">
        <f t="shared" si="65"/>
        <v>47242663.383220233</v>
      </c>
      <c r="C155" s="6">
        <f t="shared" si="55"/>
        <v>1199101.0503055046</v>
      </c>
      <c r="D155" s="1">
        <f t="shared" si="56"/>
        <v>962887.73338940344</v>
      </c>
      <c r="E155" s="5">
        <f t="shared" si="57"/>
        <v>236213.31691610115</v>
      </c>
      <c r="F155" s="1">
        <f t="shared" si="58"/>
        <v>201505.01923042597</v>
      </c>
      <c r="G155" s="1">
        <f t="shared" si="45"/>
        <v>393.86941762087235</v>
      </c>
      <c r="H155" s="6">
        <f t="shared" si="59"/>
        <v>46078270.630600408</v>
      </c>
      <c r="I155" s="29">
        <f t="shared" si="60"/>
        <v>2518.8127403803246</v>
      </c>
      <c r="J155" s="29">
        <f t="shared" si="61"/>
        <v>377.82191105704868</v>
      </c>
      <c r="K155" s="7">
        <v>0.05</v>
      </c>
      <c r="L155" s="6">
        <f t="shared" si="46"/>
        <v>9842.2215381708829</v>
      </c>
      <c r="M155" s="6">
        <f t="shared" si="47"/>
        <v>0.83333333333333337</v>
      </c>
      <c r="N155" s="6">
        <f t="shared" si="48"/>
        <v>1517.323241997258</v>
      </c>
      <c r="O155" s="6">
        <f t="shared" si="49"/>
        <v>4</v>
      </c>
      <c r="P155" s="1">
        <v>0</v>
      </c>
      <c r="Q155" s="1">
        <f t="shared" si="50"/>
        <v>5.833333333333333</v>
      </c>
      <c r="R155" s="15">
        <f t="shared" si="62"/>
        <v>0</v>
      </c>
      <c r="S155" s="15">
        <f t="shared" si="51"/>
        <v>1.3333333333333333</v>
      </c>
      <c r="T155" s="15">
        <f t="shared" si="52"/>
        <v>167.92084935868832</v>
      </c>
      <c r="U155" s="6">
        <f t="shared" si="53"/>
        <v>11189.29059747612</v>
      </c>
      <c r="V155" s="6">
        <f t="shared" si="54"/>
        <v>3530.4436147733477</v>
      </c>
      <c r="W155" s="6">
        <f>$V$13-(SUM($V$17:V155))</f>
        <v>68326.844750427641</v>
      </c>
      <c r="X155" s="1">
        <f t="shared" si="63"/>
        <v>11567.112508533168</v>
      </c>
      <c r="Y155" s="11">
        <f t="shared" si="64"/>
        <v>3649.6539384120683</v>
      </c>
      <c r="Z155" s="1"/>
      <c r="AA155" s="1"/>
    </row>
    <row r="156" spans="1:27" x14ac:dyDescent="0.25">
      <c r="A156">
        <v>140</v>
      </c>
      <c r="B156" s="6">
        <f t="shared" si="65"/>
        <v>46078270.630600408</v>
      </c>
      <c r="C156" s="6">
        <f t="shared" si="55"/>
        <v>1199101.0503055046</v>
      </c>
      <c r="D156" s="1">
        <f t="shared" si="56"/>
        <v>968709.6971525026</v>
      </c>
      <c r="E156" s="5">
        <f t="shared" si="57"/>
        <v>230391.35315300201</v>
      </c>
      <c r="F156" s="1">
        <f t="shared" si="58"/>
        <v>196538.51295822111</v>
      </c>
      <c r="G156" s="1">
        <f t="shared" si="45"/>
        <v>384.16169450551496</v>
      </c>
      <c r="H156" s="6">
        <f t="shared" si="59"/>
        <v>44913022.420489684</v>
      </c>
      <c r="I156" s="29">
        <f t="shared" si="60"/>
        <v>2456.7314119777639</v>
      </c>
      <c r="J156" s="29">
        <f t="shared" si="61"/>
        <v>368.50971179666459</v>
      </c>
      <c r="K156" s="7">
        <v>0.05</v>
      </c>
      <c r="L156" s="6">
        <f t="shared" si="46"/>
        <v>9599.639714708419</v>
      </c>
      <c r="M156" s="6">
        <f t="shared" si="47"/>
        <v>0.83333333333333337</v>
      </c>
      <c r="N156" s="6">
        <f t="shared" si="48"/>
        <v>1511.9428602023693</v>
      </c>
      <c r="O156" s="6">
        <f t="shared" si="49"/>
        <v>4</v>
      </c>
      <c r="P156" s="1">
        <v>0</v>
      </c>
      <c r="Q156" s="1">
        <f t="shared" si="50"/>
        <v>5.833333333333333</v>
      </c>
      <c r="R156" s="15">
        <f t="shared" si="62"/>
        <v>0</v>
      </c>
      <c r="S156" s="15">
        <f t="shared" si="51"/>
        <v>1.3333333333333333</v>
      </c>
      <c r="T156" s="15">
        <f t="shared" si="52"/>
        <v>163.78209413185093</v>
      </c>
      <c r="U156" s="6">
        <f t="shared" si="53"/>
        <v>10945.467147445604</v>
      </c>
      <c r="V156" s="6">
        <f t="shared" si="54"/>
        <v>3424.971043969847</v>
      </c>
      <c r="W156" s="6">
        <f>$V$13-(SUM($V$17:V156))</f>
        <v>64901.873706457671</v>
      </c>
      <c r="X156" s="1">
        <f t="shared" si="63"/>
        <v>11313.97685924227</v>
      </c>
      <c r="Y156" s="11">
        <f t="shared" si="64"/>
        <v>3540.282256851227</v>
      </c>
      <c r="Z156" s="1"/>
      <c r="AA156" s="1"/>
    </row>
    <row r="157" spans="1:27" x14ac:dyDescent="0.25">
      <c r="A157">
        <v>141</v>
      </c>
      <c r="B157" s="6">
        <f t="shared" si="65"/>
        <v>44913022.420489684</v>
      </c>
      <c r="C157" s="6">
        <f t="shared" si="55"/>
        <v>1199101.0503055046</v>
      </c>
      <c r="D157" s="1">
        <f t="shared" si="56"/>
        <v>974535.93820305623</v>
      </c>
      <c r="E157" s="5">
        <f t="shared" si="57"/>
        <v>224565.11210244839</v>
      </c>
      <c r="F157" s="1">
        <f t="shared" si="58"/>
        <v>191568.3578871169</v>
      </c>
      <c r="G157" s="1">
        <f t="shared" si="45"/>
        <v>374.44683930827205</v>
      </c>
      <c r="H157" s="6">
        <f t="shared" si="59"/>
        <v>43746918.124399506</v>
      </c>
      <c r="I157" s="29">
        <f t="shared" si="60"/>
        <v>2394.6044735889614</v>
      </c>
      <c r="J157" s="29">
        <f t="shared" si="61"/>
        <v>359.19067103834419</v>
      </c>
      <c r="K157" s="7">
        <v>0.05</v>
      </c>
      <c r="L157" s="6">
        <f t="shared" si="46"/>
        <v>9356.8796709353501</v>
      </c>
      <c r="M157" s="6">
        <f t="shared" si="47"/>
        <v>0.83333333333333337</v>
      </c>
      <c r="N157" s="6">
        <f t="shared" si="48"/>
        <v>1506.5585255420065</v>
      </c>
      <c r="O157" s="6">
        <f t="shared" si="49"/>
        <v>4</v>
      </c>
      <c r="P157" s="1">
        <v>0</v>
      </c>
      <c r="Q157" s="1">
        <f t="shared" si="50"/>
        <v>5.833333333333333</v>
      </c>
      <c r="R157" s="15">
        <f t="shared" si="62"/>
        <v>0</v>
      </c>
      <c r="S157" s="15">
        <f t="shared" si="51"/>
        <v>1.3333333333333333</v>
      </c>
      <c r="T157" s="15">
        <f t="shared" si="52"/>
        <v>159.64029823926407</v>
      </c>
      <c r="U157" s="6">
        <f t="shared" si="53"/>
        <v>10701.46456490476</v>
      </c>
      <c r="V157" s="6">
        <f t="shared" si="54"/>
        <v>3320.9450978791983</v>
      </c>
      <c r="W157" s="6">
        <f>$V$13-(SUM($V$17:V157))</f>
        <v>61580.92860857863</v>
      </c>
      <c r="X157" s="1">
        <f t="shared" si="63"/>
        <v>11060.655235943104</v>
      </c>
      <c r="Y157" s="11">
        <f t="shared" si="64"/>
        <v>3432.4113827931965</v>
      </c>
      <c r="Z157" s="1"/>
      <c r="AA157" s="1"/>
    </row>
    <row r="158" spans="1:27" x14ac:dyDescent="0.25">
      <c r="A158">
        <v>142</v>
      </c>
      <c r="B158" s="6">
        <f t="shared" si="65"/>
        <v>43746918.124399506</v>
      </c>
      <c r="C158" s="6">
        <f t="shared" si="55"/>
        <v>1199101.0503055046</v>
      </c>
      <c r="D158" s="1">
        <f t="shared" si="56"/>
        <v>980366.4596835071</v>
      </c>
      <c r="E158" s="5">
        <f t="shared" si="57"/>
        <v>218734.59062199751</v>
      </c>
      <c r="F158" s="1">
        <f t="shared" si="58"/>
        <v>186594.55133640932</v>
      </c>
      <c r="G158" s="1">
        <f t="shared" si="45"/>
        <v>364.72484678933694</v>
      </c>
      <c r="H158" s="6">
        <f t="shared" si="59"/>
        <v>42579957.11337959</v>
      </c>
      <c r="I158" s="29">
        <f t="shared" si="60"/>
        <v>2332.4318917051164</v>
      </c>
      <c r="J158" s="29">
        <f t="shared" si="61"/>
        <v>349.86478375576746</v>
      </c>
      <c r="K158" s="7">
        <v>0.05</v>
      </c>
      <c r="L158" s="6">
        <f t="shared" si="46"/>
        <v>9113.9412759165643</v>
      </c>
      <c r="M158" s="6">
        <f t="shared" si="47"/>
        <v>0.83333333333333337</v>
      </c>
      <c r="N158" s="6">
        <f t="shared" si="48"/>
        <v>1501.170235112073</v>
      </c>
      <c r="O158" s="6">
        <f t="shared" si="49"/>
        <v>4</v>
      </c>
      <c r="P158" s="1">
        <v>0</v>
      </c>
      <c r="Q158" s="1">
        <f t="shared" si="50"/>
        <v>5.833333333333333</v>
      </c>
      <c r="R158" s="15">
        <f t="shared" si="62"/>
        <v>0</v>
      </c>
      <c r="S158" s="15">
        <f t="shared" si="51"/>
        <v>1.3333333333333333</v>
      </c>
      <c r="T158" s="15">
        <f t="shared" si="52"/>
        <v>155.49545944700776</v>
      </c>
      <c r="U158" s="6">
        <f t="shared" si="53"/>
        <v>10457.282718248296</v>
      </c>
      <c r="V158" s="6">
        <f t="shared" si="54"/>
        <v>3218.349488182062</v>
      </c>
      <c r="W158" s="6">
        <f>$V$13-(SUM($V$17:V158))</f>
        <v>58362.579120396636</v>
      </c>
      <c r="X158" s="1">
        <f t="shared" si="63"/>
        <v>10807.147502004063</v>
      </c>
      <c r="Y158" s="11">
        <f t="shared" si="64"/>
        <v>3326.024414649185</v>
      </c>
      <c r="Z158" s="1"/>
      <c r="AA158" s="1"/>
    </row>
    <row r="159" spans="1:27" x14ac:dyDescent="0.25">
      <c r="A159">
        <v>143</v>
      </c>
      <c r="B159" s="6">
        <f t="shared" si="65"/>
        <v>42579957.11337959</v>
      </c>
      <c r="C159" s="6">
        <f t="shared" si="55"/>
        <v>1199101.0503055046</v>
      </c>
      <c r="D159" s="1">
        <f t="shared" si="56"/>
        <v>986201.26473860664</v>
      </c>
      <c r="E159" s="5">
        <f t="shared" si="57"/>
        <v>212899.78556689795</v>
      </c>
      <c r="F159" s="1">
        <f t="shared" si="58"/>
        <v>181617.09062342491</v>
      </c>
      <c r="G159" s="1">
        <f t="shared" si="45"/>
        <v>354.99571170505357</v>
      </c>
      <c r="H159" s="6">
        <f t="shared" si="59"/>
        <v>41412138.758017562</v>
      </c>
      <c r="I159" s="29">
        <f t="shared" si="60"/>
        <v>2270.2136327928115</v>
      </c>
      <c r="J159" s="29">
        <f t="shared" si="61"/>
        <v>340.53204491892171</v>
      </c>
      <c r="K159" s="7">
        <v>0.05</v>
      </c>
      <c r="L159" s="6">
        <f t="shared" si="46"/>
        <v>8870.8243986207472</v>
      </c>
      <c r="M159" s="6">
        <f t="shared" si="47"/>
        <v>0.83333333333333337</v>
      </c>
      <c r="N159" s="6">
        <f t="shared" si="48"/>
        <v>1495.7779860063399</v>
      </c>
      <c r="O159" s="6">
        <f t="shared" si="49"/>
        <v>4</v>
      </c>
      <c r="P159" s="1">
        <v>0</v>
      </c>
      <c r="Q159" s="1">
        <f t="shared" si="50"/>
        <v>5.833333333333333</v>
      </c>
      <c r="R159" s="15">
        <f t="shared" si="62"/>
        <v>0</v>
      </c>
      <c r="S159" s="15">
        <f t="shared" si="51"/>
        <v>1.3333333333333333</v>
      </c>
      <c r="T159" s="15">
        <f t="shared" si="52"/>
        <v>151.34757551952075</v>
      </c>
      <c r="U159" s="6">
        <f t="shared" si="53"/>
        <v>10212.921475774234</v>
      </c>
      <c r="V159" s="6">
        <f t="shared" si="54"/>
        <v>3117.1680938242271</v>
      </c>
      <c r="W159" s="6">
        <f>$V$13-(SUM($V$17:V159))</f>
        <v>55245.411026572343</v>
      </c>
      <c r="X159" s="1">
        <f t="shared" si="63"/>
        <v>10553.453520693156</v>
      </c>
      <c r="Y159" s="11">
        <f t="shared" si="64"/>
        <v>3221.1046244108884</v>
      </c>
      <c r="Z159" s="1"/>
      <c r="AA159" s="1"/>
    </row>
    <row r="160" spans="1:27" x14ac:dyDescent="0.25">
      <c r="A160">
        <v>144</v>
      </c>
      <c r="B160" s="6">
        <f t="shared" si="65"/>
        <v>41412138.758017562</v>
      </c>
      <c r="C160" s="6">
        <f t="shared" si="55"/>
        <v>1199101.0503055046</v>
      </c>
      <c r="D160" s="1">
        <f t="shared" si="56"/>
        <v>992040.35651541676</v>
      </c>
      <c r="E160" s="5">
        <f t="shared" si="57"/>
        <v>207060.6937900878</v>
      </c>
      <c r="F160" s="1">
        <f t="shared" si="58"/>
        <v>176635.97306351928</v>
      </c>
      <c r="G160" s="1">
        <f t="shared" si="45"/>
        <v>345.2594288079132</v>
      </c>
      <c r="H160" s="6">
        <f t="shared" si="59"/>
        <v>40243462.428438626</v>
      </c>
      <c r="I160" s="29">
        <f t="shared" si="60"/>
        <v>2207.9496632939913</v>
      </c>
      <c r="J160" s="29">
        <f t="shared" si="61"/>
        <v>331.1924494940987</v>
      </c>
      <c r="K160" s="7">
        <v>0.05</v>
      </c>
      <c r="L160" s="6">
        <f t="shared" si="46"/>
        <v>8627.5289079203267</v>
      </c>
      <c r="M160" s="6">
        <f t="shared" si="47"/>
        <v>0.83333333333333337</v>
      </c>
      <c r="N160" s="6">
        <f t="shared" si="48"/>
        <v>1490.3817753164421</v>
      </c>
      <c r="O160" s="6">
        <f t="shared" si="49"/>
        <v>4</v>
      </c>
      <c r="P160" s="1">
        <v>0</v>
      </c>
      <c r="Q160" s="1">
        <f t="shared" si="50"/>
        <v>5.833333333333333</v>
      </c>
      <c r="R160" s="15">
        <f t="shared" si="62"/>
        <v>0</v>
      </c>
      <c r="S160" s="15">
        <f t="shared" si="51"/>
        <v>1.3333333333333333</v>
      </c>
      <c r="T160" s="15">
        <f t="shared" si="52"/>
        <v>147.19664421959939</v>
      </c>
      <c r="U160" s="6">
        <f t="shared" si="53"/>
        <v>9968.3807056838359</v>
      </c>
      <c r="V160" s="6">
        <f t="shared" si="54"/>
        <v>3017.3849593881991</v>
      </c>
      <c r="W160" s="6">
        <f>$V$13-(SUM($V$17:V160))</f>
        <v>52228.026067184284</v>
      </c>
      <c r="X160" s="1">
        <f t="shared" si="63"/>
        <v>10299.573155177935</v>
      </c>
      <c r="Y160" s="11">
        <f t="shared" si="64"/>
        <v>3117.6354559604883</v>
      </c>
      <c r="Z160" s="1"/>
      <c r="AA160" s="1"/>
    </row>
    <row r="161" spans="1:27" x14ac:dyDescent="0.25">
      <c r="A161">
        <v>145</v>
      </c>
      <c r="B161" s="6">
        <f t="shared" si="65"/>
        <v>40243462.428438626</v>
      </c>
      <c r="C161" s="6">
        <f t="shared" si="55"/>
        <v>1199101.0503055046</v>
      </c>
      <c r="D161" s="1">
        <f t="shared" si="56"/>
        <v>997883.7381633115</v>
      </c>
      <c r="E161" s="5">
        <f t="shared" si="57"/>
        <v>201217.31214219311</v>
      </c>
      <c r="F161" s="1">
        <f t="shared" si="58"/>
        <v>171651.19597007558</v>
      </c>
      <c r="G161" s="1">
        <f t="shared" si="45"/>
        <v>335.51599284655185</v>
      </c>
      <c r="H161" s="6">
        <f t="shared" si="59"/>
        <v>39073927.494305238</v>
      </c>
      <c r="I161" s="29">
        <f t="shared" si="60"/>
        <v>2145.6399496259451</v>
      </c>
      <c r="J161" s="29">
        <f t="shared" si="61"/>
        <v>321.84599244389176</v>
      </c>
      <c r="K161" s="7">
        <v>0.05</v>
      </c>
      <c r="L161" s="6">
        <f t="shared" si="46"/>
        <v>8384.0546725913809</v>
      </c>
      <c r="M161" s="6">
        <f t="shared" si="47"/>
        <v>0.83333333333333337</v>
      </c>
      <c r="N161" s="6">
        <f t="shared" si="48"/>
        <v>1484.9816001318784</v>
      </c>
      <c r="O161" s="6">
        <f t="shared" si="49"/>
        <v>4</v>
      </c>
      <c r="P161" s="1">
        <v>0</v>
      </c>
      <c r="Q161" s="1">
        <f t="shared" si="50"/>
        <v>5.833333333333333</v>
      </c>
      <c r="R161" s="15">
        <f t="shared" si="62"/>
        <v>0</v>
      </c>
      <c r="S161" s="15">
        <f t="shared" si="51"/>
        <v>1.3333333333333333</v>
      </c>
      <c r="T161" s="15">
        <f t="shared" si="52"/>
        <v>143.0426633083963</v>
      </c>
      <c r="U161" s="6">
        <f t="shared" si="53"/>
        <v>9723.6602760815294</v>
      </c>
      <c r="V161" s="6">
        <f t="shared" si="54"/>
        <v>2918.984293480104</v>
      </c>
      <c r="W161" s="6">
        <f>$V$13-(SUM($V$17:V161))</f>
        <v>49309.041773704346</v>
      </c>
      <c r="X161" s="1">
        <f t="shared" si="63"/>
        <v>10045.506268525422</v>
      </c>
      <c r="Y161" s="11">
        <f t="shared" si="64"/>
        <v>3015.6005233965434</v>
      </c>
      <c r="Z161" s="1"/>
      <c r="AA161" s="1"/>
    </row>
    <row r="162" spans="1:27" x14ac:dyDescent="0.25">
      <c r="A162">
        <v>146</v>
      </c>
      <c r="B162" s="6">
        <f t="shared" si="65"/>
        <v>39073927.494305238</v>
      </c>
      <c r="C162" s="6">
        <f t="shared" si="55"/>
        <v>1199101.0503055046</v>
      </c>
      <c r="D162" s="1">
        <f t="shared" si="56"/>
        <v>1003731.4128339784</v>
      </c>
      <c r="E162" s="5">
        <f t="shared" si="57"/>
        <v>195369.63747152619</v>
      </c>
      <c r="F162" s="1">
        <f t="shared" si="58"/>
        <v>166662.75665450329</v>
      </c>
      <c r="G162" s="1">
        <f t="shared" si="45"/>
        <v>325.76539856574777</v>
      </c>
      <c r="H162" s="6">
        <f t="shared" si="59"/>
        <v>37903533.324816756</v>
      </c>
      <c r="I162" s="29">
        <f t="shared" si="60"/>
        <v>2083.284458181291</v>
      </c>
      <c r="J162" s="29">
        <f t="shared" si="61"/>
        <v>312.49266872719363</v>
      </c>
      <c r="K162" s="7">
        <v>0.05</v>
      </c>
      <c r="L162" s="6">
        <f t="shared" si="46"/>
        <v>8140.4015613135916</v>
      </c>
      <c r="M162" s="6">
        <f t="shared" si="47"/>
        <v>0.83333333333333337</v>
      </c>
      <c r="N162" s="6">
        <f t="shared" si="48"/>
        <v>1479.5774575400083</v>
      </c>
      <c r="O162" s="6">
        <f t="shared" si="49"/>
        <v>4</v>
      </c>
      <c r="P162" s="1">
        <v>0</v>
      </c>
      <c r="Q162" s="1">
        <f t="shared" si="50"/>
        <v>5.833333333333333</v>
      </c>
      <c r="R162" s="15">
        <f t="shared" si="62"/>
        <v>0</v>
      </c>
      <c r="S162" s="15">
        <f t="shared" si="51"/>
        <v>1.3333333333333333</v>
      </c>
      <c r="T162" s="15">
        <f t="shared" si="52"/>
        <v>138.88563054541942</v>
      </c>
      <c r="U162" s="6">
        <f t="shared" si="53"/>
        <v>9478.7600549748477</v>
      </c>
      <c r="V162" s="6">
        <f t="shared" si="54"/>
        <v>2821.9504671317654</v>
      </c>
      <c r="W162" s="6">
        <f>$V$13-(SUM($V$17:V162))</f>
        <v>46487.09130657278</v>
      </c>
      <c r="X162" s="1">
        <f t="shared" si="63"/>
        <v>9791.2527237020404</v>
      </c>
      <c r="Y162" s="11">
        <f t="shared" si="64"/>
        <v>2914.9836093756321</v>
      </c>
      <c r="Z162" s="1"/>
      <c r="AA162" s="1"/>
    </row>
    <row r="163" spans="1:27" x14ac:dyDescent="0.25">
      <c r="A163">
        <v>147</v>
      </c>
      <c r="B163" s="6">
        <f t="shared" si="65"/>
        <v>37903533.324816756</v>
      </c>
      <c r="C163" s="6">
        <f t="shared" si="55"/>
        <v>1199101.0503055046</v>
      </c>
      <c r="D163" s="1">
        <f t="shared" si="56"/>
        <v>1009583.3836814208</v>
      </c>
      <c r="E163" s="5">
        <f t="shared" si="57"/>
        <v>189517.66662408377</v>
      </c>
      <c r="F163" s="1">
        <f t="shared" si="58"/>
        <v>161670.65242623657</v>
      </c>
      <c r="G163" s="1">
        <f t="shared" si="45"/>
        <v>316.00764070641787</v>
      </c>
      <c r="H163" s="6">
        <f t="shared" si="59"/>
        <v>36732279.288709097</v>
      </c>
      <c r="I163" s="29">
        <f t="shared" si="60"/>
        <v>2020.8831553279572</v>
      </c>
      <c r="J163" s="29">
        <f t="shared" si="61"/>
        <v>303.13247329919358</v>
      </c>
      <c r="K163" s="7">
        <v>0.05</v>
      </c>
      <c r="L163" s="6">
        <f t="shared" si="46"/>
        <v>7896.5694426701584</v>
      </c>
      <c r="M163" s="6">
        <f t="shared" si="47"/>
        <v>0.83333333333333337</v>
      </c>
      <c r="N163" s="6">
        <f t="shared" si="48"/>
        <v>1474.1693446260526</v>
      </c>
      <c r="O163" s="6">
        <f t="shared" si="49"/>
        <v>4</v>
      </c>
      <c r="P163" s="1">
        <v>0</v>
      </c>
      <c r="Q163" s="1">
        <f t="shared" si="50"/>
        <v>5.833333333333333</v>
      </c>
      <c r="R163" s="15">
        <f t="shared" si="62"/>
        <v>0</v>
      </c>
      <c r="S163" s="15">
        <f t="shared" si="51"/>
        <v>1.3333333333333333</v>
      </c>
      <c r="T163" s="15">
        <f t="shared" si="52"/>
        <v>134.72554368853048</v>
      </c>
      <c r="U163" s="6">
        <f t="shared" si="53"/>
        <v>9233.6799102743462</v>
      </c>
      <c r="V163" s="6">
        <f t="shared" si="54"/>
        <v>2726.2680122178085</v>
      </c>
      <c r="W163" s="6">
        <f>$V$13-(SUM($V$17:V163))</f>
        <v>43760.823294355068</v>
      </c>
      <c r="X163" s="1">
        <f t="shared" si="63"/>
        <v>9536.8123835735405</v>
      </c>
      <c r="Y163" s="11">
        <f t="shared" si="64"/>
        <v>2815.768663469592</v>
      </c>
      <c r="Z163" s="1"/>
      <c r="AA163" s="1"/>
    </row>
    <row r="164" spans="1:27" x14ac:dyDescent="0.25">
      <c r="A164">
        <v>148</v>
      </c>
      <c r="B164" s="6">
        <f t="shared" si="65"/>
        <v>36732279.288709097</v>
      </c>
      <c r="C164" s="6">
        <f t="shared" si="55"/>
        <v>1199101.0503055046</v>
      </c>
      <c r="D164" s="1">
        <f t="shared" si="56"/>
        <v>1015439.6538619591</v>
      </c>
      <c r="E164" s="5">
        <f t="shared" si="57"/>
        <v>183661.39644354547</v>
      </c>
      <c r="F164" s="1">
        <f t="shared" si="58"/>
        <v>156674.88059273289</v>
      </c>
      <c r="G164" s="1">
        <f t="shared" si="45"/>
        <v>306.2427140056156</v>
      </c>
      <c r="H164" s="6">
        <f t="shared" si="59"/>
        <v>35560164.754254401</v>
      </c>
      <c r="I164" s="29">
        <f t="shared" si="60"/>
        <v>1958.4360074091612</v>
      </c>
      <c r="J164" s="29">
        <f t="shared" si="61"/>
        <v>293.76540111137416</v>
      </c>
      <c r="K164" s="7">
        <v>0.05</v>
      </c>
      <c r="L164" s="6">
        <f t="shared" si="46"/>
        <v>7652.5581851477291</v>
      </c>
      <c r="M164" s="6">
        <f t="shared" si="47"/>
        <v>0.83333333333333337</v>
      </c>
      <c r="N164" s="6">
        <f t="shared" si="48"/>
        <v>1468.7572584730906</v>
      </c>
      <c r="O164" s="6">
        <f t="shared" si="49"/>
        <v>4</v>
      </c>
      <c r="P164" s="1">
        <v>0</v>
      </c>
      <c r="Q164" s="1">
        <f t="shared" si="50"/>
        <v>5.833333333333333</v>
      </c>
      <c r="R164" s="15">
        <f t="shared" si="62"/>
        <v>0</v>
      </c>
      <c r="S164" s="15">
        <f t="shared" si="51"/>
        <v>1.3333333333333333</v>
      </c>
      <c r="T164" s="15">
        <f t="shared" si="52"/>
        <v>130.56240049394407</v>
      </c>
      <c r="U164" s="6">
        <f t="shared" si="53"/>
        <v>8988.4197097935412</v>
      </c>
      <c r="V164" s="6">
        <f t="shared" si="54"/>
        <v>2631.9216198876638</v>
      </c>
      <c r="W164" s="6">
        <f>$V$13-(SUM($V$17:V164))</f>
        <v>41128.901674467605</v>
      </c>
      <c r="X164" s="1">
        <f t="shared" si="63"/>
        <v>9282.1851109049148</v>
      </c>
      <c r="Y164" s="11">
        <f t="shared" si="64"/>
        <v>2717.939800538215</v>
      </c>
      <c r="Z164" s="1"/>
      <c r="AA164" s="1"/>
    </row>
    <row r="165" spans="1:27" x14ac:dyDescent="0.25">
      <c r="A165">
        <v>149</v>
      </c>
      <c r="B165" s="6">
        <f t="shared" si="65"/>
        <v>35560164.754254401</v>
      </c>
      <c r="C165" s="6">
        <f t="shared" si="55"/>
        <v>1199101.0503055046</v>
      </c>
      <c r="D165" s="1">
        <f t="shared" si="56"/>
        <v>1021300.2265342326</v>
      </c>
      <c r="E165" s="5">
        <f t="shared" si="57"/>
        <v>177800.823771272</v>
      </c>
      <c r="F165" s="1">
        <f t="shared" si="58"/>
        <v>151675.43845947151</v>
      </c>
      <c r="G165" s="1">
        <f t="shared" si="45"/>
        <v>296.47061319652778</v>
      </c>
      <c r="H165" s="6">
        <f t="shared" si="59"/>
        <v>34387189.089260697</v>
      </c>
      <c r="I165" s="29">
        <f t="shared" si="60"/>
        <v>1895.9429807433939</v>
      </c>
      <c r="J165" s="29">
        <f t="shared" si="61"/>
        <v>284.39144711150908</v>
      </c>
      <c r="K165" s="7">
        <v>0.05</v>
      </c>
      <c r="L165" s="6">
        <f t="shared" si="46"/>
        <v>7408.367657136333</v>
      </c>
      <c r="M165" s="6">
        <f t="shared" si="47"/>
        <v>0.83333333333333337</v>
      </c>
      <c r="N165" s="6">
        <f t="shared" si="48"/>
        <v>1463.3411961620573</v>
      </c>
      <c r="O165" s="6">
        <f t="shared" si="49"/>
        <v>4</v>
      </c>
      <c r="P165" s="1">
        <v>0</v>
      </c>
      <c r="Q165" s="1">
        <f t="shared" si="50"/>
        <v>5.833333333333333</v>
      </c>
      <c r="R165" s="15">
        <f t="shared" si="62"/>
        <v>0</v>
      </c>
      <c r="S165" s="15">
        <f t="shared" si="51"/>
        <v>1.3333333333333333</v>
      </c>
      <c r="T165" s="15">
        <f t="shared" si="52"/>
        <v>126.39619871622625</v>
      </c>
      <c r="U165" s="6">
        <f t="shared" si="53"/>
        <v>8742.9793212488294</v>
      </c>
      <c r="V165" s="6">
        <f t="shared" si="54"/>
        <v>2538.8961390123236</v>
      </c>
      <c r="W165" s="6">
        <f>$V$13-(SUM($V$17:V165))</f>
        <v>38590.005535455421</v>
      </c>
      <c r="X165" s="1">
        <f t="shared" si="63"/>
        <v>9027.3707683603388</v>
      </c>
      <c r="Y165" s="11">
        <f t="shared" si="64"/>
        <v>2621.4812991172662</v>
      </c>
      <c r="Z165" s="1"/>
      <c r="AA165" s="1"/>
    </row>
    <row r="166" spans="1:27" x14ac:dyDescent="0.25">
      <c r="A166">
        <v>150</v>
      </c>
      <c r="B166" s="6">
        <f t="shared" si="65"/>
        <v>34387189.089260697</v>
      </c>
      <c r="C166" s="6">
        <f t="shared" si="55"/>
        <v>1199101.0503055046</v>
      </c>
      <c r="D166" s="1">
        <f t="shared" si="56"/>
        <v>1027165.1048592011</v>
      </c>
      <c r="E166" s="5">
        <f t="shared" si="57"/>
        <v>171935.94544630349</v>
      </c>
      <c r="F166" s="1">
        <f t="shared" si="58"/>
        <v>146672.3233299522</v>
      </c>
      <c r="G166" s="1">
        <f t="shared" si="45"/>
        <v>286.69133300847176</v>
      </c>
      <c r="H166" s="6">
        <f t="shared" si="59"/>
        <v>33213351.661071546</v>
      </c>
      <c r="I166" s="29">
        <f t="shared" si="60"/>
        <v>1833.4040416244025</v>
      </c>
      <c r="J166" s="29">
        <f t="shared" si="61"/>
        <v>275.01060624366033</v>
      </c>
      <c r="K166" s="7">
        <v>0.05</v>
      </c>
      <c r="L166" s="6">
        <f t="shared" si="46"/>
        <v>7163.9977269293122</v>
      </c>
      <c r="M166" s="6">
        <f t="shared" si="47"/>
        <v>0.83333333333333337</v>
      </c>
      <c r="N166" s="6">
        <f t="shared" si="48"/>
        <v>1457.9211547717448</v>
      </c>
      <c r="O166" s="6">
        <f t="shared" si="49"/>
        <v>4</v>
      </c>
      <c r="P166" s="1">
        <v>0</v>
      </c>
      <c r="Q166" s="1">
        <f t="shared" si="50"/>
        <v>5.833333333333333</v>
      </c>
      <c r="R166" s="15">
        <f t="shared" si="62"/>
        <v>0</v>
      </c>
      <c r="S166" s="15">
        <f t="shared" si="51"/>
        <v>1.3333333333333333</v>
      </c>
      <c r="T166" s="15">
        <f t="shared" si="52"/>
        <v>122.2269361082935</v>
      </c>
      <c r="U166" s="6">
        <f t="shared" si="53"/>
        <v>8497.3586122594297</v>
      </c>
      <c r="V166" s="6">
        <f t="shared" si="54"/>
        <v>2447.1765746457281</v>
      </c>
      <c r="W166" s="6">
        <f>$V$13-(SUM($V$17:V166))</f>
        <v>36142.828960809857</v>
      </c>
      <c r="X166" s="1">
        <f t="shared" si="63"/>
        <v>8772.3692185030905</v>
      </c>
      <c r="Y166" s="11">
        <f t="shared" si="64"/>
        <v>2526.3775998216747</v>
      </c>
      <c r="Z166" s="1"/>
      <c r="AA166" s="1"/>
    </row>
    <row r="167" spans="1:27" x14ac:dyDescent="0.25">
      <c r="A167">
        <v>151</v>
      </c>
      <c r="B167" s="6">
        <f t="shared" si="65"/>
        <v>33213351.661071546</v>
      </c>
      <c r="C167" s="6">
        <f t="shared" si="55"/>
        <v>1199101.0503055046</v>
      </c>
      <c r="D167" s="1">
        <f t="shared" si="56"/>
        <v>1033034.2920001468</v>
      </c>
      <c r="E167" s="5">
        <f t="shared" si="57"/>
        <v>166066.75830535774</v>
      </c>
      <c r="F167" s="1">
        <f t="shared" si="58"/>
        <v>141665.5325056935</v>
      </c>
      <c r="G167" s="1">
        <f t="shared" si="45"/>
        <v>276.90486816689258</v>
      </c>
      <c r="H167" s="6">
        <f t="shared" si="59"/>
        <v>32038651.836565703</v>
      </c>
      <c r="I167" s="29">
        <f t="shared" si="60"/>
        <v>1770.8191563211687</v>
      </c>
      <c r="J167" s="29">
        <f t="shared" si="61"/>
        <v>265.62287344817531</v>
      </c>
      <c r="K167" s="7">
        <v>0.05</v>
      </c>
      <c r="L167" s="6">
        <f t="shared" si="46"/>
        <v>6919.4482627232392</v>
      </c>
      <c r="M167" s="6">
        <f t="shared" si="47"/>
        <v>0.83333333333333337</v>
      </c>
      <c r="N167" s="6">
        <f t="shared" si="48"/>
        <v>1452.4971313787978</v>
      </c>
      <c r="O167" s="6">
        <f t="shared" si="49"/>
        <v>4</v>
      </c>
      <c r="P167" s="1">
        <v>0</v>
      </c>
      <c r="Q167" s="1">
        <f t="shared" si="50"/>
        <v>5.833333333333333</v>
      </c>
      <c r="R167" s="15">
        <f t="shared" si="62"/>
        <v>0</v>
      </c>
      <c r="S167" s="15">
        <f t="shared" si="51"/>
        <v>1.3333333333333333</v>
      </c>
      <c r="T167" s="15">
        <f t="shared" si="52"/>
        <v>118.05461042141124</v>
      </c>
      <c r="U167" s="6">
        <f t="shared" si="53"/>
        <v>8251.5574503472926</v>
      </c>
      <c r="V167" s="6">
        <f t="shared" si="54"/>
        <v>2356.7480865006301</v>
      </c>
      <c r="W167" s="6">
        <f>$V$13-(SUM($V$17:V167))</f>
        <v>33786.080874309409</v>
      </c>
      <c r="X167" s="1">
        <f t="shared" si="63"/>
        <v>8517.1803237954682</v>
      </c>
      <c r="Y167" s="11">
        <f t="shared" si="64"/>
        <v>2432.6133037637587</v>
      </c>
      <c r="Z167" s="1"/>
      <c r="AA167" s="1"/>
    </row>
    <row r="168" spans="1:27" x14ac:dyDescent="0.25">
      <c r="A168">
        <v>152</v>
      </c>
      <c r="B168" s="6">
        <f t="shared" si="65"/>
        <v>32038651.836565703</v>
      </c>
      <c r="C168" s="6">
        <f t="shared" si="55"/>
        <v>1199101.0503055046</v>
      </c>
      <c r="D168" s="1">
        <f t="shared" si="56"/>
        <v>1038907.7911226761</v>
      </c>
      <c r="E168" s="5">
        <f t="shared" si="57"/>
        <v>160193.25918282851</v>
      </c>
      <c r="F168" s="1">
        <f t="shared" si="58"/>
        <v>136655.06328623154</v>
      </c>
      <c r="G168" s="1">
        <f t="shared" si="45"/>
        <v>267.11121339336023</v>
      </c>
      <c r="H168" s="6">
        <f t="shared" si="59"/>
        <v>30863088.982156798</v>
      </c>
      <c r="I168" s="29">
        <f t="shared" si="60"/>
        <v>1708.1882910778943</v>
      </c>
      <c r="J168" s="29">
        <f t="shared" si="61"/>
        <v>256.22824366168413</v>
      </c>
      <c r="K168" s="7">
        <v>0.05</v>
      </c>
      <c r="L168" s="6">
        <f t="shared" si="46"/>
        <v>6674.7191326178545</v>
      </c>
      <c r="M168" s="6">
        <f t="shared" si="47"/>
        <v>0.83333333333333337</v>
      </c>
      <c r="N168" s="6">
        <f t="shared" si="48"/>
        <v>1447.069123057714</v>
      </c>
      <c r="O168" s="6">
        <f t="shared" si="49"/>
        <v>4</v>
      </c>
      <c r="P168" s="1">
        <v>0</v>
      </c>
      <c r="Q168" s="1">
        <f t="shared" si="50"/>
        <v>5.833333333333333</v>
      </c>
      <c r="R168" s="15">
        <f t="shared" si="62"/>
        <v>0</v>
      </c>
      <c r="S168" s="15">
        <f t="shared" si="51"/>
        <v>1.3333333333333333</v>
      </c>
      <c r="T168" s="15">
        <f t="shared" si="52"/>
        <v>113.87921940519296</v>
      </c>
      <c r="U168" s="6">
        <f t="shared" si="53"/>
        <v>8005.5757029370416</v>
      </c>
      <c r="V168" s="6">
        <f t="shared" si="54"/>
        <v>2267.5959874388182</v>
      </c>
      <c r="W168" s="6">
        <f>$V$13-(SUM($V$17:V168))</f>
        <v>31518.484886870719</v>
      </c>
      <c r="X168" s="1">
        <f t="shared" si="63"/>
        <v>8261.8039465987258</v>
      </c>
      <c r="Y168" s="11">
        <f t="shared" si="64"/>
        <v>2340.1731709863511</v>
      </c>
      <c r="Z168" s="1"/>
      <c r="AA168" s="1"/>
    </row>
    <row r="169" spans="1:27" x14ac:dyDescent="0.25">
      <c r="A169">
        <v>153</v>
      </c>
      <c r="B169" s="6">
        <f t="shared" si="65"/>
        <v>30863088.982156798</v>
      </c>
      <c r="C169" s="6">
        <f t="shared" si="55"/>
        <v>1199101.0503055046</v>
      </c>
      <c r="D169" s="1">
        <f t="shared" si="56"/>
        <v>1044785.6053947206</v>
      </c>
      <c r="E169" s="5">
        <f t="shared" si="57"/>
        <v>154315.44491078399</v>
      </c>
      <c r="F169" s="1">
        <f t="shared" si="58"/>
        <v>131640.91296911845</v>
      </c>
      <c r="G169" s="1">
        <f t="shared" si="45"/>
        <v>257.31036340556676</v>
      </c>
      <c r="H169" s="6">
        <f t="shared" si="59"/>
        <v>29686662.463792957</v>
      </c>
      <c r="I169" s="29">
        <f t="shared" si="60"/>
        <v>1645.5114121139807</v>
      </c>
      <c r="J169" s="29">
        <f t="shared" si="61"/>
        <v>246.82671181709708</v>
      </c>
      <c r="K169" s="7">
        <v>0.05</v>
      </c>
      <c r="L169" s="6">
        <f t="shared" si="46"/>
        <v>6429.8102046159993</v>
      </c>
      <c r="M169" s="6">
        <f t="shared" si="47"/>
        <v>0.83333333333333337</v>
      </c>
      <c r="N169" s="6">
        <f t="shared" si="48"/>
        <v>1441.6371268808414</v>
      </c>
      <c r="O169" s="6">
        <f t="shared" si="49"/>
        <v>4</v>
      </c>
      <c r="P169" s="1">
        <v>0</v>
      </c>
      <c r="Q169" s="1">
        <f t="shared" si="50"/>
        <v>5.833333333333333</v>
      </c>
      <c r="R169" s="15">
        <f t="shared" si="62"/>
        <v>0</v>
      </c>
      <c r="S169" s="15">
        <f t="shared" si="51"/>
        <v>1.3333333333333333</v>
      </c>
      <c r="T169" s="15">
        <f t="shared" si="52"/>
        <v>109.7007608075987</v>
      </c>
      <c r="U169" s="6">
        <f t="shared" si="53"/>
        <v>7759.4132373559087</v>
      </c>
      <c r="V169" s="6">
        <f t="shared" si="54"/>
        <v>2179.7057419755697</v>
      </c>
      <c r="W169" s="6">
        <f>$V$13-(SUM($V$17:V169))</f>
        <v>29338.779144895263</v>
      </c>
      <c r="X169" s="1">
        <f t="shared" si="63"/>
        <v>8006.2399491730057</v>
      </c>
      <c r="Y169" s="11">
        <f t="shared" si="64"/>
        <v>2249.0421189106905</v>
      </c>
      <c r="Z169" s="1"/>
      <c r="AA169" s="1"/>
    </row>
    <row r="170" spans="1:27" x14ac:dyDescent="0.25">
      <c r="A170">
        <v>154</v>
      </c>
      <c r="B170" s="6">
        <f t="shared" si="65"/>
        <v>29686662.463792957</v>
      </c>
      <c r="C170" s="6">
        <f t="shared" si="55"/>
        <v>1199101.0503055046</v>
      </c>
      <c r="D170" s="1">
        <f t="shared" si="56"/>
        <v>1050667.7379865397</v>
      </c>
      <c r="E170" s="5">
        <f t="shared" si="57"/>
        <v>148433.31231896477</v>
      </c>
      <c r="F170" s="1">
        <f t="shared" si="58"/>
        <v>126623.07884992086</v>
      </c>
      <c r="G170" s="1">
        <f t="shared" si="45"/>
        <v>247.50231291732325</v>
      </c>
      <c r="H170" s="6">
        <f t="shared" si="59"/>
        <v>28509371.6469565</v>
      </c>
      <c r="I170" s="29">
        <f t="shared" si="60"/>
        <v>1582.7884856240107</v>
      </c>
      <c r="J170" s="29">
        <f t="shared" si="61"/>
        <v>237.41827284360159</v>
      </c>
      <c r="K170" s="7">
        <v>0.05</v>
      </c>
      <c r="L170" s="6">
        <f t="shared" si="46"/>
        <v>6184.7213466235335</v>
      </c>
      <c r="M170" s="6">
        <f t="shared" si="47"/>
        <v>0.83333333333333337</v>
      </c>
      <c r="N170" s="6">
        <f t="shared" si="48"/>
        <v>1436.2011399183773</v>
      </c>
      <c r="O170" s="6">
        <f t="shared" si="49"/>
        <v>4</v>
      </c>
      <c r="P170" s="1">
        <v>0</v>
      </c>
      <c r="Q170" s="1">
        <f t="shared" si="50"/>
        <v>5.833333333333333</v>
      </c>
      <c r="R170" s="15">
        <f t="shared" si="62"/>
        <v>0</v>
      </c>
      <c r="S170" s="15">
        <f t="shared" si="51"/>
        <v>1.3333333333333333</v>
      </c>
      <c r="T170" s="15">
        <f t="shared" si="52"/>
        <v>105.51923237493403</v>
      </c>
      <c r="U170" s="6">
        <f t="shared" si="53"/>
        <v>7513.0699208336437</v>
      </c>
      <c r="V170" s="6">
        <f t="shared" si="54"/>
        <v>2093.0629647981814</v>
      </c>
      <c r="W170" s="6">
        <f>$V$13-(SUM($V$17:V170))</f>
        <v>27245.716180097312</v>
      </c>
      <c r="X170" s="1">
        <f t="shared" si="63"/>
        <v>7750.4881936772454</v>
      </c>
      <c r="Y170" s="11">
        <f t="shared" si="64"/>
        <v>2159.2052207989286</v>
      </c>
      <c r="Z170" s="1"/>
      <c r="AA170" s="1"/>
    </row>
    <row r="171" spans="1:27" x14ac:dyDescent="0.25">
      <c r="A171">
        <v>155</v>
      </c>
      <c r="B171" s="6">
        <f t="shared" si="65"/>
        <v>28509371.6469565</v>
      </c>
      <c r="C171" s="6">
        <f t="shared" si="55"/>
        <v>1199101.0503055046</v>
      </c>
      <c r="D171" s="1">
        <f t="shared" si="56"/>
        <v>1056554.1920707221</v>
      </c>
      <c r="E171" s="5">
        <f t="shared" si="57"/>
        <v>142546.8582347825</v>
      </c>
      <c r="F171" s="1">
        <f t="shared" si="58"/>
        <v>121601.55822221861</v>
      </c>
      <c r="G171" s="1">
        <f t="shared" si="45"/>
        <v>237.68705663855735</v>
      </c>
      <c r="H171" s="6">
        <f t="shared" si="59"/>
        <v>27331215.896663558</v>
      </c>
      <c r="I171" s="29">
        <f t="shared" si="60"/>
        <v>1520.0194777777326</v>
      </c>
      <c r="J171" s="29">
        <f t="shared" si="61"/>
        <v>228.00292166665989</v>
      </c>
      <c r="K171" s="7">
        <v>0.05</v>
      </c>
      <c r="L171" s="6">
        <f t="shared" si="46"/>
        <v>5939.4524264492711</v>
      </c>
      <c r="M171" s="6">
        <f t="shared" si="47"/>
        <v>0.83333333333333337</v>
      </c>
      <c r="N171" s="6">
        <f t="shared" si="48"/>
        <v>1430.7611592383666</v>
      </c>
      <c r="O171" s="6">
        <f t="shared" si="49"/>
        <v>4</v>
      </c>
      <c r="P171" s="1">
        <v>0</v>
      </c>
      <c r="Q171" s="1">
        <f t="shared" si="50"/>
        <v>5.833333333333333</v>
      </c>
      <c r="R171" s="15">
        <f t="shared" si="62"/>
        <v>0</v>
      </c>
      <c r="S171" s="15">
        <f t="shared" si="51"/>
        <v>1.3333333333333333</v>
      </c>
      <c r="T171" s="15">
        <f t="shared" si="52"/>
        <v>101.33463185184884</v>
      </c>
      <c r="U171" s="6">
        <f t="shared" si="53"/>
        <v>7266.5456205024548</v>
      </c>
      <c r="V171" s="6">
        <f t="shared" si="54"/>
        <v>2007.6534192984752</v>
      </c>
      <c r="W171" s="6">
        <f>$V$13-(SUM($V$17:V171))</f>
        <v>25238.062760798726</v>
      </c>
      <c r="X171" s="1">
        <f t="shared" si="63"/>
        <v>7494.5485421691146</v>
      </c>
      <c r="Y171" s="11">
        <f t="shared" si="64"/>
        <v>2070.6477042311362</v>
      </c>
      <c r="Z171" s="1"/>
      <c r="AA171" s="1"/>
    </row>
    <row r="172" spans="1:27" x14ac:dyDescent="0.25">
      <c r="A172">
        <v>156</v>
      </c>
      <c r="B172" s="6">
        <f t="shared" si="65"/>
        <v>27331215.896663558</v>
      </c>
      <c r="C172" s="6">
        <f t="shared" si="55"/>
        <v>1199101.0503055046</v>
      </c>
      <c r="D172" s="1">
        <f t="shared" si="56"/>
        <v>1062444.9708221869</v>
      </c>
      <c r="E172" s="5">
        <f t="shared" si="57"/>
        <v>136656.07948331776</v>
      </c>
      <c r="F172" s="1">
        <f t="shared" si="58"/>
        <v>116576.34837760308</v>
      </c>
      <c r="G172" s="1">
        <f t="shared" si="45"/>
        <v>227.86458927530995</v>
      </c>
      <c r="H172" s="6">
        <f t="shared" si="59"/>
        <v>26152194.577463768</v>
      </c>
      <c r="I172" s="29">
        <f t="shared" si="60"/>
        <v>1457.2043547200385</v>
      </c>
      <c r="J172" s="29">
        <f t="shared" si="61"/>
        <v>218.58065320800577</v>
      </c>
      <c r="K172" s="7">
        <v>0.05</v>
      </c>
      <c r="L172" s="6">
        <f t="shared" si="46"/>
        <v>5694.0033118049078</v>
      </c>
      <c r="M172" s="6">
        <f t="shared" si="47"/>
        <v>0.83333333333333337</v>
      </c>
      <c r="N172" s="6">
        <f t="shared" si="48"/>
        <v>1425.3171819066997</v>
      </c>
      <c r="O172" s="6">
        <f t="shared" si="49"/>
        <v>4</v>
      </c>
      <c r="P172" s="1">
        <v>0</v>
      </c>
      <c r="Q172" s="1">
        <f t="shared" si="50"/>
        <v>5.833333333333333</v>
      </c>
      <c r="R172" s="15">
        <f t="shared" si="62"/>
        <v>0</v>
      </c>
      <c r="S172" s="15">
        <f t="shared" si="51"/>
        <v>1.3333333333333333</v>
      </c>
      <c r="T172" s="15">
        <f t="shared" si="52"/>
        <v>97.146956981335904</v>
      </c>
      <c r="U172" s="6">
        <f t="shared" si="53"/>
        <v>7019.8402033969378</v>
      </c>
      <c r="V172" s="6">
        <f t="shared" si="54"/>
        <v>1923.4630161191349</v>
      </c>
      <c r="W172" s="6">
        <f>$V$13-(SUM($V$17:V172))</f>
        <v>23314.599744679406</v>
      </c>
      <c r="X172" s="1">
        <f t="shared" si="63"/>
        <v>7238.4208566049438</v>
      </c>
      <c r="Y172" s="11">
        <f t="shared" si="64"/>
        <v>1983.3549495966679</v>
      </c>
      <c r="Z172" s="1"/>
      <c r="AA172" s="1"/>
    </row>
    <row r="173" spans="1:27" x14ac:dyDescent="0.25">
      <c r="A173">
        <v>157</v>
      </c>
      <c r="B173" s="6">
        <f t="shared" si="65"/>
        <v>26152194.577463768</v>
      </c>
      <c r="C173" s="6">
        <f t="shared" si="55"/>
        <v>1199101.0503055046</v>
      </c>
      <c r="D173" s="1">
        <f t="shared" si="56"/>
        <v>1068340.0774181858</v>
      </c>
      <c r="E173" s="5">
        <f t="shared" si="57"/>
        <v>130760.97288731883</v>
      </c>
      <c r="F173" s="1">
        <f t="shared" si="58"/>
        <v>111547.44660567588</v>
      </c>
      <c r="G173" s="1">
        <f t="shared" si="45"/>
        <v>218.03490552973278</v>
      </c>
      <c r="H173" s="6">
        <f t="shared" si="59"/>
        <v>24972307.053439908</v>
      </c>
      <c r="I173" s="29">
        <f t="shared" si="60"/>
        <v>1394.3430825709486</v>
      </c>
      <c r="J173" s="29">
        <f t="shared" si="61"/>
        <v>209.15146238564228</v>
      </c>
      <c r="K173" s="7">
        <v>0.05</v>
      </c>
      <c r="L173" s="6">
        <f t="shared" si="46"/>
        <v>5448.3738703049521</v>
      </c>
      <c r="M173" s="6">
        <f t="shared" si="47"/>
        <v>0.83333333333333337</v>
      </c>
      <c r="N173" s="6">
        <f t="shared" si="48"/>
        <v>1419.869204987112</v>
      </c>
      <c r="O173" s="6">
        <f t="shared" si="49"/>
        <v>4</v>
      </c>
      <c r="P173" s="1">
        <v>0</v>
      </c>
      <c r="Q173" s="1">
        <f t="shared" si="50"/>
        <v>5.833333333333333</v>
      </c>
      <c r="R173" s="15">
        <f t="shared" si="62"/>
        <v>0</v>
      </c>
      <c r="S173" s="15">
        <f t="shared" si="51"/>
        <v>1.3333333333333333</v>
      </c>
      <c r="T173" s="15">
        <f t="shared" si="52"/>
        <v>92.956205504729908</v>
      </c>
      <c r="U173" s="6">
        <f t="shared" si="53"/>
        <v>6772.9535364539997</v>
      </c>
      <c r="V173" s="6">
        <f t="shared" si="54"/>
        <v>1840.477811713746</v>
      </c>
      <c r="W173" s="6">
        <f>$V$13-(SUM($V$17:V173))</f>
        <v>21474.121932965703</v>
      </c>
      <c r="X173" s="1">
        <f t="shared" si="63"/>
        <v>6982.1049988396417</v>
      </c>
      <c r="Y173" s="11">
        <f t="shared" si="64"/>
        <v>1897.3124885997463</v>
      </c>
      <c r="Z173" s="1"/>
      <c r="AA173" s="1"/>
    </row>
    <row r="174" spans="1:27" x14ac:dyDescent="0.25">
      <c r="A174">
        <v>158</v>
      </c>
      <c r="B174" s="6">
        <f t="shared" si="65"/>
        <v>24972307.053439908</v>
      </c>
      <c r="C174" s="6">
        <f t="shared" si="55"/>
        <v>1199101.0503055046</v>
      </c>
      <c r="D174" s="1">
        <f t="shared" si="56"/>
        <v>1074239.515038305</v>
      </c>
      <c r="E174" s="5">
        <f t="shared" si="57"/>
        <v>124861.53526719952</v>
      </c>
      <c r="F174" s="1">
        <f t="shared" si="58"/>
        <v>106514.85019404738</v>
      </c>
      <c r="G174" s="1">
        <f t="shared" si="45"/>
        <v>208.19800010008521</v>
      </c>
      <c r="H174" s="6">
        <f t="shared" si="59"/>
        <v>23791552.688207556</v>
      </c>
      <c r="I174" s="29">
        <f t="shared" si="60"/>
        <v>1331.4356274255924</v>
      </c>
      <c r="J174" s="29">
        <f t="shared" si="61"/>
        <v>199.71534411383885</v>
      </c>
      <c r="K174" s="7">
        <v>0.05</v>
      </c>
      <c r="L174" s="6">
        <f t="shared" si="46"/>
        <v>5202.563969466647</v>
      </c>
      <c r="M174" s="6">
        <f t="shared" si="47"/>
        <v>0.83333333333333337</v>
      </c>
      <c r="N174" s="6">
        <f t="shared" si="48"/>
        <v>1414.4172255411811</v>
      </c>
      <c r="O174" s="6">
        <f t="shared" si="49"/>
        <v>4</v>
      </c>
      <c r="P174" s="1">
        <v>0</v>
      </c>
      <c r="Q174" s="1">
        <f t="shared" si="50"/>
        <v>5.833333333333333</v>
      </c>
      <c r="R174" s="15">
        <f t="shared" si="62"/>
        <v>0</v>
      </c>
      <c r="S174" s="15">
        <f t="shared" si="51"/>
        <v>1.3333333333333333</v>
      </c>
      <c r="T174" s="15">
        <f t="shared" si="52"/>
        <v>88.762375161706146</v>
      </c>
      <c r="U174" s="6">
        <f t="shared" si="53"/>
        <v>6525.8854865127887</v>
      </c>
      <c r="V174" s="6">
        <f t="shared" si="54"/>
        <v>1758.6840069204191</v>
      </c>
      <c r="W174" s="6">
        <f>$V$13-(SUM($V$17:V174))</f>
        <v>19715.437926045153</v>
      </c>
      <c r="X174" s="1">
        <f t="shared" si="63"/>
        <v>6725.6008306266276</v>
      </c>
      <c r="Y174" s="11">
        <f t="shared" si="64"/>
        <v>1812.506002779146</v>
      </c>
      <c r="Z174" s="1"/>
      <c r="AA174" s="1"/>
    </row>
    <row r="175" spans="1:27" x14ac:dyDescent="0.25">
      <c r="A175">
        <v>159</v>
      </c>
      <c r="B175" s="6">
        <f t="shared" si="65"/>
        <v>23791552.688207556</v>
      </c>
      <c r="C175" s="6">
        <f t="shared" si="55"/>
        <v>1199101.0503055046</v>
      </c>
      <c r="D175" s="1">
        <f t="shared" si="56"/>
        <v>1080143.2868644667</v>
      </c>
      <c r="E175" s="5">
        <f t="shared" si="57"/>
        <v>118957.76344103778</v>
      </c>
      <c r="F175" s="1">
        <f t="shared" si="58"/>
        <v>101478.55642833513</v>
      </c>
      <c r="G175" s="1">
        <f t="shared" si="45"/>
        <v>198.35386768073158</v>
      </c>
      <c r="H175" s="6">
        <f t="shared" si="59"/>
        <v>22609930.844914753</v>
      </c>
      <c r="I175" s="29">
        <f t="shared" si="60"/>
        <v>1268.4819553541893</v>
      </c>
      <c r="J175" s="29">
        <f t="shared" si="61"/>
        <v>190.27229330312838</v>
      </c>
      <c r="K175" s="7">
        <v>0.05</v>
      </c>
      <c r="L175" s="6">
        <f t="shared" si="46"/>
        <v>4956.5734767099075</v>
      </c>
      <c r="M175" s="6">
        <f t="shared" si="47"/>
        <v>0.83333333333333337</v>
      </c>
      <c r="N175" s="6">
        <f t="shared" si="48"/>
        <v>1408.9612406283263</v>
      </c>
      <c r="O175" s="6">
        <f t="shared" si="49"/>
        <v>4</v>
      </c>
      <c r="P175" s="1">
        <v>0</v>
      </c>
      <c r="Q175" s="1">
        <f t="shared" si="50"/>
        <v>5.833333333333333</v>
      </c>
      <c r="R175" s="15">
        <f t="shared" si="62"/>
        <v>0</v>
      </c>
      <c r="S175" s="15">
        <f t="shared" si="51"/>
        <v>1.3333333333333333</v>
      </c>
      <c r="T175" s="15">
        <f t="shared" si="52"/>
        <v>84.565463690279273</v>
      </c>
      <c r="U175" s="6">
        <f t="shared" si="53"/>
        <v>6278.6359203146203</v>
      </c>
      <c r="V175" s="6">
        <f t="shared" si="54"/>
        <v>1678.0679455488735</v>
      </c>
      <c r="W175" s="6">
        <f>$V$13-(SUM($V$17:V175))</f>
        <v>18037.369980496354</v>
      </c>
      <c r="X175" s="1">
        <f t="shared" si="63"/>
        <v>6468.9082136177485</v>
      </c>
      <c r="Y175" s="11">
        <f t="shared" si="64"/>
        <v>1728.9213220418449</v>
      </c>
      <c r="Z175" s="1"/>
      <c r="AA175" s="1"/>
    </row>
    <row r="176" spans="1:27" x14ac:dyDescent="0.25">
      <c r="A176">
        <v>160</v>
      </c>
      <c r="B176" s="6">
        <f t="shared" si="65"/>
        <v>22609930.844914753</v>
      </c>
      <c r="C176" s="6">
        <f t="shared" si="55"/>
        <v>1199101.0503055046</v>
      </c>
      <c r="D176" s="1">
        <f t="shared" si="56"/>
        <v>1086051.3960809307</v>
      </c>
      <c r="E176" s="5">
        <f t="shared" si="57"/>
        <v>113049.65422457377</v>
      </c>
      <c r="F176" s="1">
        <f t="shared" si="58"/>
        <v>96438.562592162518</v>
      </c>
      <c r="G176" s="1">
        <f t="shared" si="45"/>
        <v>188.50250296213824</v>
      </c>
      <c r="H176" s="6">
        <f t="shared" si="59"/>
        <v>21427440.88624166</v>
      </c>
      <c r="I176" s="29">
        <f t="shared" si="60"/>
        <v>1205.4820324020316</v>
      </c>
      <c r="J176" s="29">
        <f t="shared" si="61"/>
        <v>180.82230486030474</v>
      </c>
      <c r="K176" s="7">
        <v>0.05</v>
      </c>
      <c r="L176" s="6">
        <f t="shared" si="46"/>
        <v>4710.4022593572399</v>
      </c>
      <c r="M176" s="6">
        <f t="shared" si="47"/>
        <v>0.83333333333333337</v>
      </c>
      <c r="N176" s="6">
        <f t="shared" si="48"/>
        <v>1403.5012473058059</v>
      </c>
      <c r="O176" s="6">
        <f t="shared" si="49"/>
        <v>4</v>
      </c>
      <c r="P176" s="1">
        <v>0</v>
      </c>
      <c r="Q176" s="1">
        <f t="shared" si="50"/>
        <v>5.833333333333333</v>
      </c>
      <c r="R176" s="15">
        <f t="shared" si="62"/>
        <v>0</v>
      </c>
      <c r="S176" s="15">
        <f t="shared" si="51"/>
        <v>1.3333333333333333</v>
      </c>
      <c r="T176" s="15">
        <f t="shared" si="52"/>
        <v>80.3654688268021</v>
      </c>
      <c r="U176" s="6">
        <f t="shared" si="53"/>
        <v>6031.2047045029103</v>
      </c>
      <c r="V176" s="6">
        <f t="shared" si="54"/>
        <v>1598.6161129808456</v>
      </c>
      <c r="W176" s="6">
        <f>$V$13-(SUM($V$17:V176))</f>
        <v>16438.753867515363</v>
      </c>
      <c r="X176" s="1">
        <f t="shared" si="63"/>
        <v>6212.0270093632153</v>
      </c>
      <c r="Y176" s="11">
        <f t="shared" si="64"/>
        <v>1646.5444232105085</v>
      </c>
      <c r="Z176" s="1"/>
      <c r="AA176" s="1"/>
    </row>
    <row r="177" spans="1:27" x14ac:dyDescent="0.25">
      <c r="A177">
        <v>161</v>
      </c>
      <c r="B177" s="6">
        <f t="shared" si="65"/>
        <v>21427440.88624166</v>
      </c>
      <c r="C177" s="6">
        <f t="shared" si="55"/>
        <v>1199101.0503055046</v>
      </c>
      <c r="D177" s="1">
        <f t="shared" si="56"/>
        <v>1091963.8458742963</v>
      </c>
      <c r="E177" s="5">
        <f t="shared" si="57"/>
        <v>107137.2044312083</v>
      </c>
      <c r="F177" s="1">
        <f t="shared" si="58"/>
        <v>91394.865967157253</v>
      </c>
      <c r="G177" s="1">
        <f t="shared" si="45"/>
        <v>178.64390063087075</v>
      </c>
      <c r="H177" s="6">
        <f t="shared" si="59"/>
        <v>20244082.174400207</v>
      </c>
      <c r="I177" s="29">
        <f t="shared" si="60"/>
        <v>1142.4358245894657</v>
      </c>
      <c r="J177" s="29">
        <f t="shared" si="61"/>
        <v>171.36537368841985</v>
      </c>
      <c r="K177" s="7">
        <v>0.05</v>
      </c>
      <c r="L177" s="6">
        <f t="shared" si="46"/>
        <v>4464.0501846336792</v>
      </c>
      <c r="M177" s="6">
        <f t="shared" si="47"/>
        <v>0.83333333333333337</v>
      </c>
      <c r="N177" s="6">
        <f t="shared" si="48"/>
        <v>1398.037242628717</v>
      </c>
      <c r="O177" s="6">
        <f t="shared" si="49"/>
        <v>4</v>
      </c>
      <c r="P177" s="1">
        <v>0</v>
      </c>
      <c r="Q177" s="1">
        <f t="shared" si="50"/>
        <v>5.833333333333333</v>
      </c>
      <c r="R177" s="15">
        <f t="shared" si="62"/>
        <v>0</v>
      </c>
      <c r="S177" s="15">
        <f t="shared" si="51"/>
        <v>1.3333333333333333</v>
      </c>
      <c r="T177" s="15">
        <f t="shared" si="52"/>
        <v>76.16238830596437</v>
      </c>
      <c r="U177" s="6">
        <f t="shared" si="53"/>
        <v>5783.5917056230983</v>
      </c>
      <c r="V177" s="6">
        <f t="shared" si="54"/>
        <v>1520.3151347837124</v>
      </c>
      <c r="W177" s="6">
        <f>$V$13-(SUM($V$17:V177))</f>
        <v>14918.438732731622</v>
      </c>
      <c r="X177" s="1">
        <f t="shared" si="63"/>
        <v>5954.9570793115181</v>
      </c>
      <c r="Y177" s="11">
        <f t="shared" si="64"/>
        <v>1565.3614285846859</v>
      </c>
      <c r="Z177" s="1"/>
      <c r="AA177" s="1"/>
    </row>
    <row r="178" spans="1:27" x14ac:dyDescent="0.25">
      <c r="A178">
        <v>162</v>
      </c>
      <c r="B178" s="6">
        <f t="shared" si="65"/>
        <v>20244082.174400207</v>
      </c>
      <c r="C178" s="6">
        <f t="shared" si="55"/>
        <v>1199101.0503055046</v>
      </c>
      <c r="D178" s="1">
        <f t="shared" si="56"/>
        <v>1097880.6394335036</v>
      </c>
      <c r="E178" s="5">
        <f t="shared" si="57"/>
        <v>101220.41087200103</v>
      </c>
      <c r="F178" s="1">
        <f t="shared" si="58"/>
        <v>86347.463832949928</v>
      </c>
      <c r="G178" s="1">
        <f t="shared" si="45"/>
        <v>168.77805536959099</v>
      </c>
      <c r="H178" s="6">
        <f t="shared" si="59"/>
        <v>19059854.071133755</v>
      </c>
      <c r="I178" s="29">
        <f t="shared" si="60"/>
        <v>1079.3432979118741</v>
      </c>
      <c r="J178" s="29">
        <f t="shared" si="61"/>
        <v>161.90149468678109</v>
      </c>
      <c r="K178" s="7">
        <v>0.05</v>
      </c>
      <c r="L178" s="6">
        <f t="shared" si="46"/>
        <v>4217.5171196667097</v>
      </c>
      <c r="M178" s="6">
        <f t="shared" si="47"/>
        <v>0.83333333333333337</v>
      </c>
      <c r="N178" s="6">
        <f t="shared" si="48"/>
        <v>1392.5692236499922</v>
      </c>
      <c r="O178" s="6">
        <f t="shared" si="49"/>
        <v>4</v>
      </c>
      <c r="P178" s="1">
        <v>0</v>
      </c>
      <c r="Q178" s="1">
        <f t="shared" si="50"/>
        <v>5.833333333333333</v>
      </c>
      <c r="R178" s="15">
        <f t="shared" si="62"/>
        <v>0</v>
      </c>
      <c r="S178" s="15">
        <f t="shared" si="51"/>
        <v>1.3333333333333333</v>
      </c>
      <c r="T178" s="15">
        <f t="shared" si="52"/>
        <v>71.956219860791606</v>
      </c>
      <c r="U178" s="6">
        <f t="shared" si="53"/>
        <v>5535.7967901225775</v>
      </c>
      <c r="V178" s="6">
        <f t="shared" si="54"/>
        <v>1443.1517753372013</v>
      </c>
      <c r="W178" s="6">
        <f>$V$13-(SUM($V$17:V178))</f>
        <v>13475.286957394332</v>
      </c>
      <c r="X178" s="1">
        <f t="shared" si="63"/>
        <v>5697.6982848093585</v>
      </c>
      <c r="Y178" s="11">
        <f t="shared" si="64"/>
        <v>1485.3586045155898</v>
      </c>
      <c r="Z178" s="1"/>
      <c r="AA178" s="1"/>
    </row>
    <row r="179" spans="1:27" x14ac:dyDescent="0.25">
      <c r="A179">
        <v>163</v>
      </c>
      <c r="B179" s="6">
        <f t="shared" si="65"/>
        <v>19059854.071133755</v>
      </c>
      <c r="C179" s="6">
        <f t="shared" si="55"/>
        <v>1199101.0503055046</v>
      </c>
      <c r="D179" s="1">
        <f t="shared" si="56"/>
        <v>1103801.7799498357</v>
      </c>
      <c r="E179" s="5">
        <f t="shared" si="57"/>
        <v>95299.270355668777</v>
      </c>
      <c r="F179" s="1">
        <f t="shared" si="58"/>
        <v>81296.353467172506</v>
      </c>
      <c r="G179" s="1">
        <f t="shared" si="45"/>
        <v>158.90496185705425</v>
      </c>
      <c r="H179" s="6">
        <f t="shared" si="59"/>
        <v>17874755.937716745</v>
      </c>
      <c r="I179" s="29">
        <f t="shared" si="60"/>
        <v>1016.2044183396564</v>
      </c>
      <c r="J179" s="29">
        <f t="shared" si="61"/>
        <v>152.43066275094844</v>
      </c>
      <c r="K179" s="7">
        <v>0.05</v>
      </c>
      <c r="L179" s="6">
        <f t="shared" si="46"/>
        <v>3970.8029314861992</v>
      </c>
      <c r="M179" s="6">
        <f t="shared" si="47"/>
        <v>0.83333333333333337</v>
      </c>
      <c r="N179" s="6">
        <f t="shared" si="48"/>
        <v>1387.0971874203999</v>
      </c>
      <c r="O179" s="6">
        <f t="shared" si="49"/>
        <v>4</v>
      </c>
      <c r="P179" s="1">
        <v>0</v>
      </c>
      <c r="Q179" s="1">
        <f t="shared" si="50"/>
        <v>5.833333333333333</v>
      </c>
      <c r="R179" s="15">
        <f t="shared" si="62"/>
        <v>0</v>
      </c>
      <c r="S179" s="15">
        <f t="shared" si="51"/>
        <v>1.3333333333333333</v>
      </c>
      <c r="T179" s="15">
        <f t="shared" si="52"/>
        <v>67.746961222643748</v>
      </c>
      <c r="U179" s="6">
        <f t="shared" si="53"/>
        <v>5287.8198243506222</v>
      </c>
      <c r="V179" s="6">
        <f t="shared" si="54"/>
        <v>1367.112936473068</v>
      </c>
      <c r="W179" s="6">
        <f>$V$13-(SUM($V$17:V179))</f>
        <v>12108.174020921346</v>
      </c>
      <c r="X179" s="1">
        <f t="shared" si="63"/>
        <v>5440.2504871015708</v>
      </c>
      <c r="Y179" s="11">
        <f t="shared" si="64"/>
        <v>1406.5223599943349</v>
      </c>
      <c r="Z179" s="1"/>
      <c r="AA179" s="1"/>
    </row>
    <row r="180" spans="1:27" x14ac:dyDescent="0.25">
      <c r="A180">
        <v>164</v>
      </c>
      <c r="B180" s="6">
        <f t="shared" si="65"/>
        <v>17874755.937716745</v>
      </c>
      <c r="C180" s="6">
        <f t="shared" si="55"/>
        <v>1199101.0503055046</v>
      </c>
      <c r="D180" s="1">
        <f t="shared" si="56"/>
        <v>1109727.2706169209</v>
      </c>
      <c r="E180" s="5">
        <f t="shared" si="57"/>
        <v>89373.779688583731</v>
      </c>
      <c r="F180" s="1">
        <f t="shared" si="58"/>
        <v>76241.532145456862</v>
      </c>
      <c r="G180" s="1">
        <f t="shared" si="45"/>
        <v>149.02461476810646</v>
      </c>
      <c r="H180" s="6">
        <f t="shared" si="59"/>
        <v>16688787.134954367</v>
      </c>
      <c r="I180" s="29">
        <f t="shared" si="60"/>
        <v>953.01915181821084</v>
      </c>
      <c r="J180" s="29">
        <f t="shared" si="61"/>
        <v>142.95287277273161</v>
      </c>
      <c r="K180" s="7">
        <v>0.05</v>
      </c>
      <c r="L180" s="6">
        <f t="shared" si="46"/>
        <v>3723.9074870243221</v>
      </c>
      <c r="M180" s="6">
        <f t="shared" si="47"/>
        <v>0.83333333333333337</v>
      </c>
      <c r="N180" s="6">
        <f t="shared" si="48"/>
        <v>1381.6211309885414</v>
      </c>
      <c r="O180" s="6">
        <f t="shared" si="49"/>
        <v>4</v>
      </c>
      <c r="P180" s="1">
        <v>0</v>
      </c>
      <c r="Q180" s="1">
        <f t="shared" si="50"/>
        <v>5.833333333333333</v>
      </c>
      <c r="R180" s="15">
        <f t="shared" si="62"/>
        <v>0</v>
      </c>
      <c r="S180" s="15">
        <f t="shared" si="51"/>
        <v>1.3333333333333333</v>
      </c>
      <c r="T180" s="15">
        <f t="shared" si="52"/>
        <v>63.534610121214044</v>
      </c>
      <c r="U180" s="6">
        <f t="shared" si="53"/>
        <v>5039.6606745583167</v>
      </c>
      <c r="V180" s="6">
        <f t="shared" si="54"/>
        <v>1292.1856561276218</v>
      </c>
      <c r="W180" s="6">
        <f>$V$13-(SUM($V$17:V180))</f>
        <v>10815.988364793826</v>
      </c>
      <c r="X180" s="1">
        <f t="shared" si="63"/>
        <v>5182.6135473310487</v>
      </c>
      <c r="Y180" s="11">
        <f t="shared" si="64"/>
        <v>1328.8392452535106</v>
      </c>
      <c r="Z180" s="1"/>
      <c r="AA180" s="1"/>
    </row>
    <row r="181" spans="1:27" x14ac:dyDescent="0.25">
      <c r="A181">
        <v>165</v>
      </c>
      <c r="B181" s="6">
        <f t="shared" si="65"/>
        <v>16688787.134954367</v>
      </c>
      <c r="C181" s="6">
        <f t="shared" si="55"/>
        <v>1199101.0503055046</v>
      </c>
      <c r="D181" s="1">
        <f t="shared" si="56"/>
        <v>1115657.1146307327</v>
      </c>
      <c r="E181" s="5">
        <f t="shared" si="57"/>
        <v>83443.935674771827</v>
      </c>
      <c r="F181" s="1">
        <f t="shared" si="58"/>
        <v>71182.997141433385</v>
      </c>
      <c r="G181" s="1">
        <f t="shared" si="45"/>
        <v>139.13700877368123</v>
      </c>
      <c r="H181" s="6">
        <f t="shared" si="59"/>
        <v>15501947.0231822</v>
      </c>
      <c r="I181" s="29">
        <f t="shared" si="60"/>
        <v>889.78746426791736</v>
      </c>
      <c r="J181" s="29">
        <f t="shared" si="61"/>
        <v>133.46811964018761</v>
      </c>
      <c r="K181" s="7">
        <v>0.05</v>
      </c>
      <c r="L181" s="6">
        <f t="shared" si="46"/>
        <v>3476.8306531154935</v>
      </c>
      <c r="M181" s="6">
        <f t="shared" si="47"/>
        <v>0.83333333333333337</v>
      </c>
      <c r="N181" s="6">
        <f t="shared" si="48"/>
        <v>1376.1410514008492</v>
      </c>
      <c r="O181" s="6">
        <f t="shared" si="49"/>
        <v>4</v>
      </c>
      <c r="P181" s="1">
        <v>0</v>
      </c>
      <c r="Q181" s="1">
        <f t="shared" si="50"/>
        <v>5.833333333333333</v>
      </c>
      <c r="R181" s="15">
        <f t="shared" si="62"/>
        <v>0</v>
      </c>
      <c r="S181" s="15">
        <f t="shared" si="51"/>
        <v>1.3333333333333333</v>
      </c>
      <c r="T181" s="15">
        <f t="shared" si="52"/>
        <v>59.319164284527815</v>
      </c>
      <c r="U181" s="6">
        <f t="shared" si="53"/>
        <v>4791.3192068984818</v>
      </c>
      <c r="V181" s="6">
        <f t="shared" si="54"/>
        <v>1218.357107006982</v>
      </c>
      <c r="W181" s="6">
        <f>$V$13-(SUM($V$17:V181))</f>
        <v>9597.6312577868812</v>
      </c>
      <c r="X181" s="1">
        <f t="shared" si="63"/>
        <v>4924.7873265386697</v>
      </c>
      <c r="Y181" s="11">
        <f t="shared" si="64"/>
        <v>1252.2959503819663</v>
      </c>
      <c r="Z181" s="1"/>
      <c r="AA181" s="1"/>
    </row>
    <row r="182" spans="1:27" x14ac:dyDescent="0.25">
      <c r="A182">
        <v>166</v>
      </c>
      <c r="B182" s="6">
        <f t="shared" si="65"/>
        <v>15501947.0231822</v>
      </c>
      <c r="C182" s="6">
        <f t="shared" si="55"/>
        <v>1199101.0503055046</v>
      </c>
      <c r="D182" s="1">
        <f t="shared" si="56"/>
        <v>1121591.3151895935</v>
      </c>
      <c r="E182" s="5">
        <f t="shared" si="57"/>
        <v>77509.735115910997</v>
      </c>
      <c r="F182" s="1">
        <f t="shared" si="58"/>
        <v>66120.745726729379</v>
      </c>
      <c r="G182" s="1">
        <f t="shared" si="45"/>
        <v>129.24213854079704</v>
      </c>
      <c r="H182" s="6">
        <f t="shared" si="59"/>
        <v>14314234.962265877</v>
      </c>
      <c r="I182" s="29">
        <f t="shared" si="60"/>
        <v>826.50932158411729</v>
      </c>
      <c r="J182" s="29">
        <f t="shared" si="61"/>
        <v>123.97639823761759</v>
      </c>
      <c r="K182" s="7">
        <v>0.05</v>
      </c>
      <c r="L182" s="6">
        <f t="shared" si="46"/>
        <v>3229.5722964962915</v>
      </c>
      <c r="M182" s="6">
        <f t="shared" si="47"/>
        <v>0.83333333333333337</v>
      </c>
      <c r="N182" s="6">
        <f t="shared" si="48"/>
        <v>1370.6569457015862</v>
      </c>
      <c r="O182" s="6">
        <f t="shared" si="49"/>
        <v>4</v>
      </c>
      <c r="P182" s="1">
        <v>0</v>
      </c>
      <c r="Q182" s="1">
        <f t="shared" si="50"/>
        <v>5.833333333333333</v>
      </c>
      <c r="R182" s="15">
        <f t="shared" si="62"/>
        <v>0</v>
      </c>
      <c r="S182" s="15">
        <f t="shared" si="51"/>
        <v>1.3333333333333333</v>
      </c>
      <c r="T182" s="15">
        <f t="shared" si="52"/>
        <v>55.100621438941147</v>
      </c>
      <c r="U182" s="6">
        <f t="shared" si="53"/>
        <v>4542.7952874256034</v>
      </c>
      <c r="V182" s="6">
        <f t="shared" si="54"/>
        <v>1145.6145952649476</v>
      </c>
      <c r="W182" s="6">
        <f>$V$13-(SUM($V$17:V182))</f>
        <v>8452.0166625217535</v>
      </c>
      <c r="X182" s="1">
        <f t="shared" si="63"/>
        <v>4666.7716856632214</v>
      </c>
      <c r="Y182" s="11">
        <f t="shared" si="64"/>
        <v>1176.8793039526865</v>
      </c>
      <c r="Z182" s="1"/>
      <c r="AA182" s="1"/>
    </row>
    <row r="183" spans="1:27" x14ac:dyDescent="0.25">
      <c r="A183">
        <v>167</v>
      </c>
      <c r="B183" s="6">
        <f t="shared" si="65"/>
        <v>14314234.962265877</v>
      </c>
      <c r="C183" s="6">
        <f t="shared" si="55"/>
        <v>1199101.0503055046</v>
      </c>
      <c r="D183" s="1">
        <f t="shared" si="56"/>
        <v>1127529.8754941751</v>
      </c>
      <c r="E183" s="5">
        <f t="shared" si="57"/>
        <v>71571.174811329387</v>
      </c>
      <c r="F183" s="1">
        <f t="shared" si="58"/>
        <v>61054.775170967732</v>
      </c>
      <c r="G183" s="1">
        <f t="shared" si="45"/>
        <v>119.33999873255428</v>
      </c>
      <c r="H183" s="6">
        <f t="shared" si="59"/>
        <v>13125650.311600735</v>
      </c>
      <c r="I183" s="29">
        <f t="shared" si="60"/>
        <v>763.18468963709665</v>
      </c>
      <c r="J183" s="29">
        <f t="shared" si="61"/>
        <v>114.4777034455645</v>
      </c>
      <c r="K183" s="7">
        <v>0.05</v>
      </c>
      <c r="L183" s="6">
        <f t="shared" si="46"/>
        <v>2982.1322838053911</v>
      </c>
      <c r="M183" s="6">
        <f t="shared" si="47"/>
        <v>0.83333333333333337</v>
      </c>
      <c r="N183" s="6">
        <f t="shared" si="48"/>
        <v>1365.168810932845</v>
      </c>
      <c r="O183" s="6">
        <f t="shared" si="49"/>
        <v>4</v>
      </c>
      <c r="P183" s="1">
        <v>0</v>
      </c>
      <c r="Q183" s="1">
        <f t="shared" si="50"/>
        <v>5.833333333333333</v>
      </c>
      <c r="R183" s="15">
        <f t="shared" si="62"/>
        <v>0</v>
      </c>
      <c r="S183" s="15">
        <f t="shared" si="51"/>
        <v>1.3333333333333333</v>
      </c>
      <c r="T183" s="15">
        <f t="shared" si="52"/>
        <v>50.878979309139773</v>
      </c>
      <c r="U183" s="6">
        <f t="shared" si="53"/>
        <v>4294.0887820957632</v>
      </c>
      <c r="V183" s="6">
        <f t="shared" si="54"/>
        <v>1073.9455591933631</v>
      </c>
      <c r="W183" s="6">
        <f>$V$13-(SUM($V$17:V183))</f>
        <v>7378.0711033283733</v>
      </c>
      <c r="X183" s="1">
        <f t="shared" si="63"/>
        <v>4408.5664855413279</v>
      </c>
      <c r="Y183" s="11">
        <f t="shared" si="64"/>
        <v>1102.5762716636384</v>
      </c>
      <c r="Z183" s="1"/>
      <c r="AA183" s="1"/>
    </row>
    <row r="184" spans="1:27" x14ac:dyDescent="0.25">
      <c r="A184">
        <v>168</v>
      </c>
      <c r="B184" s="6">
        <f t="shared" si="65"/>
        <v>13125650.311600735</v>
      </c>
      <c r="C184" s="6">
        <f t="shared" si="55"/>
        <v>1199101.0503055046</v>
      </c>
      <c r="D184" s="1">
        <f t="shared" si="56"/>
        <v>1133472.7987475009</v>
      </c>
      <c r="E184" s="5">
        <f t="shared" si="57"/>
        <v>65628.251558003671</v>
      </c>
      <c r="F184" s="1">
        <f t="shared" si="58"/>
        <v>55985.082741765349</v>
      </c>
      <c r="G184" s="1">
        <f t="shared" si="45"/>
        <v>109.43058400813243</v>
      </c>
      <c r="H184" s="6">
        <f t="shared" si="59"/>
        <v>11936192.43011147</v>
      </c>
      <c r="I184" s="29">
        <f t="shared" si="60"/>
        <v>699.81353427206693</v>
      </c>
      <c r="J184" s="29">
        <f t="shared" si="61"/>
        <v>104.97203014081003</v>
      </c>
      <c r="K184" s="7">
        <v>0.05</v>
      </c>
      <c r="L184" s="6">
        <f t="shared" si="46"/>
        <v>2734.510481583487</v>
      </c>
      <c r="M184" s="6">
        <f t="shared" si="47"/>
        <v>0.83333333333333337</v>
      </c>
      <c r="N184" s="6">
        <f t="shared" si="48"/>
        <v>1359.6766441345421</v>
      </c>
      <c r="O184" s="6">
        <f t="shared" si="49"/>
        <v>4</v>
      </c>
      <c r="P184" s="1">
        <v>0</v>
      </c>
      <c r="Q184" s="1">
        <f t="shared" si="50"/>
        <v>5.833333333333333</v>
      </c>
      <c r="R184" s="15">
        <f t="shared" si="62"/>
        <v>0</v>
      </c>
      <c r="S184" s="15">
        <f t="shared" si="51"/>
        <v>1.3333333333333333</v>
      </c>
      <c r="T184" s="15">
        <f t="shared" si="52"/>
        <v>46.65423561813779</v>
      </c>
      <c r="U184" s="6">
        <f t="shared" si="53"/>
        <v>4045.1995567665576</v>
      </c>
      <c r="V184" s="6">
        <f t="shared" si="54"/>
        <v>1003.3375679248614</v>
      </c>
      <c r="W184" s="6">
        <f>$V$13-(SUM($V$17:V184))</f>
        <v>6374.7335354033858</v>
      </c>
      <c r="X184" s="1">
        <f t="shared" si="63"/>
        <v>4150.1715869073678</v>
      </c>
      <c r="Y184" s="11">
        <f t="shared" si="64"/>
        <v>1029.3739549914621</v>
      </c>
      <c r="Z184" s="1"/>
      <c r="AA184" s="1"/>
    </row>
    <row r="185" spans="1:27" x14ac:dyDescent="0.25">
      <c r="A185">
        <v>169</v>
      </c>
      <c r="B185" s="6">
        <f t="shared" si="65"/>
        <v>11936192.43011147</v>
      </c>
      <c r="C185" s="6">
        <f t="shared" si="55"/>
        <v>1199101.0503055046</v>
      </c>
      <c r="D185" s="1">
        <f t="shared" si="56"/>
        <v>1139420.0881549472</v>
      </c>
      <c r="E185" s="5">
        <f t="shared" si="57"/>
        <v>59680.962150557345</v>
      </c>
      <c r="F185" s="1">
        <f t="shared" si="58"/>
        <v>50911.665704731677</v>
      </c>
      <c r="G185" s="1">
        <f t="shared" si="45"/>
        <v>99.513889022787168</v>
      </c>
      <c r="H185" s="6">
        <f t="shared" si="59"/>
        <v>10745860.676251791</v>
      </c>
      <c r="I185" s="29">
        <f t="shared" si="60"/>
        <v>636.39582130914596</v>
      </c>
      <c r="J185" s="29">
        <f t="shared" si="61"/>
        <v>95.459373196371885</v>
      </c>
      <c r="K185" s="7">
        <v>0.05</v>
      </c>
      <c r="L185" s="6">
        <f t="shared" si="46"/>
        <v>2486.7067562732232</v>
      </c>
      <c r="M185" s="6">
        <f t="shared" si="47"/>
        <v>0.83333333333333337</v>
      </c>
      <c r="N185" s="6">
        <f t="shared" si="48"/>
        <v>1354.1804423444223</v>
      </c>
      <c r="O185" s="6">
        <f t="shared" si="49"/>
        <v>4</v>
      </c>
      <c r="P185" s="1">
        <v>0</v>
      </c>
      <c r="Q185" s="1">
        <f t="shared" si="50"/>
        <v>5.833333333333333</v>
      </c>
      <c r="R185" s="15">
        <f t="shared" si="62"/>
        <v>0</v>
      </c>
      <c r="S185" s="15">
        <f t="shared" si="51"/>
        <v>1.3333333333333333</v>
      </c>
      <c r="T185" s="15">
        <f t="shared" si="52"/>
        <v>42.426388087276393</v>
      </c>
      <c r="U185" s="6">
        <f t="shared" si="53"/>
        <v>3796.1274771970361</v>
      </c>
      <c r="V185" s="6">
        <f t="shared" si="54"/>
        <v>933.77832014788464</v>
      </c>
      <c r="W185" s="6">
        <f>$V$13-(SUM($V$17:V185))</f>
        <v>5440.9552152557299</v>
      </c>
      <c r="X185" s="1">
        <f t="shared" si="63"/>
        <v>3891.586850393408</v>
      </c>
      <c r="Y185" s="11">
        <f t="shared" si="64"/>
        <v>957.25958985790373</v>
      </c>
      <c r="Z185" s="1"/>
      <c r="AA185" s="1"/>
    </row>
    <row r="186" spans="1:27" x14ac:dyDescent="0.25">
      <c r="A186">
        <v>170</v>
      </c>
      <c r="B186" s="6">
        <f t="shared" si="65"/>
        <v>10745860.676251791</v>
      </c>
      <c r="C186" s="6">
        <f t="shared" si="55"/>
        <v>1199101.0503055046</v>
      </c>
      <c r="D186" s="1">
        <f t="shared" si="56"/>
        <v>1145371.7469242457</v>
      </c>
      <c r="E186" s="5">
        <f t="shared" si="57"/>
        <v>53729.303381258949</v>
      </c>
      <c r="F186" s="1">
        <f t="shared" si="58"/>
        <v>45834.521323467299</v>
      </c>
      <c r="G186" s="1">
        <f t="shared" si="45"/>
        <v>89.589908427847547</v>
      </c>
      <c r="H186" s="6">
        <f t="shared" si="59"/>
        <v>9554654.408004079</v>
      </c>
      <c r="I186" s="29">
        <f t="shared" si="60"/>
        <v>572.93151654334122</v>
      </c>
      <c r="J186" s="29">
        <f t="shared" si="61"/>
        <v>85.93972748150118</v>
      </c>
      <c r="K186" s="7">
        <v>0.05</v>
      </c>
      <c r="L186" s="6">
        <f t="shared" si="46"/>
        <v>2238.720974219123</v>
      </c>
      <c r="M186" s="6">
        <f t="shared" si="47"/>
        <v>0.83333333333333337</v>
      </c>
      <c r="N186" s="6">
        <f t="shared" si="48"/>
        <v>1348.6802025980528</v>
      </c>
      <c r="O186" s="6">
        <f t="shared" si="49"/>
        <v>4</v>
      </c>
      <c r="P186" s="1">
        <v>0</v>
      </c>
      <c r="Q186" s="1">
        <f t="shared" si="50"/>
        <v>5.833333333333333</v>
      </c>
      <c r="R186" s="15">
        <f t="shared" si="62"/>
        <v>0</v>
      </c>
      <c r="S186" s="15">
        <f t="shared" si="51"/>
        <v>1.3333333333333333</v>
      </c>
      <c r="T186" s="15">
        <f t="shared" si="52"/>
        <v>38.195434436222747</v>
      </c>
      <c r="U186" s="6">
        <f t="shared" si="53"/>
        <v>3546.8724090476198</v>
      </c>
      <c r="V186" s="6">
        <f t="shared" si="54"/>
        <v>865.25564283384813</v>
      </c>
      <c r="W186" s="6">
        <f>$V$13-(SUM($V$17:V186))</f>
        <v>4575.699572422076</v>
      </c>
      <c r="X186" s="1">
        <f t="shared" si="63"/>
        <v>3632.8121365291208</v>
      </c>
      <c r="Y186" s="11">
        <f t="shared" si="64"/>
        <v>886.22054530885384</v>
      </c>
      <c r="Z186" s="1"/>
      <c r="AA186" s="1"/>
    </row>
    <row r="187" spans="1:27" x14ac:dyDescent="0.25">
      <c r="A187">
        <v>171</v>
      </c>
      <c r="B187" s="6">
        <f t="shared" si="65"/>
        <v>9554654.408004079</v>
      </c>
      <c r="C187" s="6">
        <f t="shared" si="55"/>
        <v>1199101.0503055046</v>
      </c>
      <c r="D187" s="1">
        <f t="shared" si="56"/>
        <v>1151327.7782654841</v>
      </c>
      <c r="E187" s="5">
        <f t="shared" si="57"/>
        <v>47773.272040020391</v>
      </c>
      <c r="F187" s="1">
        <f t="shared" si="58"/>
        <v>40753.646859562388</v>
      </c>
      <c r="G187" s="1">
        <f t="shared" si="45"/>
        <v>79.65863687071294</v>
      </c>
      <c r="H187" s="6">
        <f t="shared" si="59"/>
        <v>8362572.9828790333</v>
      </c>
      <c r="I187" s="29">
        <f t="shared" si="60"/>
        <v>509.42058574452989</v>
      </c>
      <c r="J187" s="29">
        <f t="shared" si="61"/>
        <v>76.413087861679486</v>
      </c>
      <c r="K187" s="7">
        <v>0.05</v>
      </c>
      <c r="L187" s="6">
        <f t="shared" si="46"/>
        <v>1990.5530016675166</v>
      </c>
      <c r="M187" s="6">
        <f t="shared" si="47"/>
        <v>0.83333333333333337</v>
      </c>
      <c r="N187" s="6">
        <f t="shared" si="48"/>
        <v>1343.1759219288226</v>
      </c>
      <c r="O187" s="6">
        <f t="shared" si="49"/>
        <v>4</v>
      </c>
      <c r="P187" s="1">
        <v>0</v>
      </c>
      <c r="Q187" s="1">
        <f t="shared" si="50"/>
        <v>5.833333333333333</v>
      </c>
      <c r="R187" s="15">
        <f t="shared" si="62"/>
        <v>0</v>
      </c>
      <c r="S187" s="15">
        <f t="shared" si="51"/>
        <v>1.3333333333333333</v>
      </c>
      <c r="T187" s="15">
        <f t="shared" si="52"/>
        <v>33.961372382968655</v>
      </c>
      <c r="U187" s="6">
        <f t="shared" si="53"/>
        <v>3297.4342178800371</v>
      </c>
      <c r="V187" s="6">
        <f t="shared" si="54"/>
        <v>797.75748997635503</v>
      </c>
      <c r="W187" s="6">
        <f>$V$13-(SUM($V$17:V187))</f>
        <v>3777.9420824456029</v>
      </c>
      <c r="X187" s="1">
        <f t="shared" si="63"/>
        <v>3373.8473057417164</v>
      </c>
      <c r="Y187" s="11">
        <f t="shared" si="64"/>
        <v>816.24432220588994</v>
      </c>
      <c r="Z187" s="1"/>
      <c r="AA187" s="1"/>
    </row>
    <row r="188" spans="1:27" x14ac:dyDescent="0.25">
      <c r="A188">
        <v>172</v>
      </c>
      <c r="B188" s="6">
        <f t="shared" si="65"/>
        <v>8362572.9828790333</v>
      </c>
      <c r="C188" s="6">
        <f t="shared" si="55"/>
        <v>1199101.0503055046</v>
      </c>
      <c r="D188" s="1">
        <f t="shared" si="56"/>
        <v>1157288.1853911094</v>
      </c>
      <c r="E188" s="5">
        <f t="shared" si="57"/>
        <v>41812.86491439517</v>
      </c>
      <c r="F188" s="1">
        <f t="shared" si="58"/>
        <v>35669.039572595277</v>
      </c>
      <c r="G188" s="1">
        <f t="shared" si="45"/>
        <v>69.720068994850379</v>
      </c>
      <c r="H188" s="6">
        <f t="shared" si="59"/>
        <v>7169615.7579153283</v>
      </c>
      <c r="I188" s="29">
        <f t="shared" si="60"/>
        <v>445.86299465744099</v>
      </c>
      <c r="J188" s="29">
        <f t="shared" si="61"/>
        <v>66.879449198616143</v>
      </c>
      <c r="K188" s="7">
        <v>0.05</v>
      </c>
      <c r="L188" s="6">
        <f t="shared" si="46"/>
        <v>1742.2027047664653</v>
      </c>
      <c r="M188" s="6">
        <f t="shared" si="47"/>
        <v>0.83333333333333337</v>
      </c>
      <c r="N188" s="6">
        <f t="shared" si="48"/>
        <v>1337.6675973679414</v>
      </c>
      <c r="O188" s="6">
        <f t="shared" si="49"/>
        <v>4</v>
      </c>
      <c r="P188" s="1">
        <v>0</v>
      </c>
      <c r="Q188" s="1">
        <f t="shared" si="50"/>
        <v>5.833333333333333</v>
      </c>
      <c r="R188" s="15">
        <f t="shared" si="62"/>
        <v>0</v>
      </c>
      <c r="S188" s="15">
        <f t="shared" si="51"/>
        <v>1.3333333333333333</v>
      </c>
      <c r="T188" s="15">
        <f t="shared" si="52"/>
        <v>29.724199643829397</v>
      </c>
      <c r="U188" s="6">
        <f t="shared" si="53"/>
        <v>3047.812769157244</v>
      </c>
      <c r="V188" s="6">
        <f t="shared" si="54"/>
        <v>731.27194134233707</v>
      </c>
      <c r="W188" s="6">
        <f>$V$13-(SUM($V$17:V188))</f>
        <v>3046.6701411032118</v>
      </c>
      <c r="X188" s="1">
        <f t="shared" si="63"/>
        <v>3114.6922183558599</v>
      </c>
      <c r="Y188" s="11">
        <f t="shared" si="64"/>
        <v>747.31855193019862</v>
      </c>
      <c r="Z188" s="1"/>
      <c r="AA188" s="1"/>
    </row>
    <row r="189" spans="1:27" x14ac:dyDescent="0.25">
      <c r="A189">
        <v>173</v>
      </c>
      <c r="B189" s="6">
        <f t="shared" si="65"/>
        <v>7169615.7579153283</v>
      </c>
      <c r="C189" s="6">
        <f t="shared" si="55"/>
        <v>1199101.0503055046</v>
      </c>
      <c r="D189" s="1">
        <f t="shared" si="56"/>
        <v>1163252.9715159279</v>
      </c>
      <c r="E189" s="5">
        <f t="shared" si="57"/>
        <v>35848.078789576641</v>
      </c>
      <c r="F189" s="1">
        <f t="shared" si="58"/>
        <v>30580.696720130945</v>
      </c>
      <c r="G189" s="1">
        <f t="shared" si="45"/>
        <v>59.77419943979146</v>
      </c>
      <c r="H189" s="6">
        <f t="shared" si="59"/>
        <v>5975782.0896792691</v>
      </c>
      <c r="I189" s="29">
        <f t="shared" si="60"/>
        <v>382.25870900163682</v>
      </c>
      <c r="J189" s="29">
        <f t="shared" si="61"/>
        <v>57.33880635024552</v>
      </c>
      <c r="K189" s="7">
        <v>0.05</v>
      </c>
      <c r="L189" s="6">
        <f t="shared" si="46"/>
        <v>1493.6699495656933</v>
      </c>
      <c r="M189" s="6">
        <f t="shared" si="47"/>
        <v>0.83333333333333337</v>
      </c>
      <c r="N189" s="6">
        <f t="shared" si="48"/>
        <v>1332.1552259444384</v>
      </c>
      <c r="O189" s="6">
        <f t="shared" si="49"/>
        <v>4</v>
      </c>
      <c r="P189" s="1">
        <v>0</v>
      </c>
      <c r="Q189" s="1">
        <f t="shared" si="50"/>
        <v>5.833333333333333</v>
      </c>
      <c r="R189" s="15">
        <f t="shared" si="62"/>
        <v>0</v>
      </c>
      <c r="S189" s="15">
        <f t="shared" si="51"/>
        <v>1.3333333333333333</v>
      </c>
      <c r="T189" s="15">
        <f t="shared" si="52"/>
        <v>25.483913933442455</v>
      </c>
      <c r="U189" s="6">
        <f t="shared" si="53"/>
        <v>2798.0079282433558</v>
      </c>
      <c r="V189" s="6">
        <f t="shared" si="54"/>
        <v>665.78720123501978</v>
      </c>
      <c r="W189" s="6">
        <f>$V$13-(SUM($V$17:V189))</f>
        <v>2380.882939868141</v>
      </c>
      <c r="X189" s="1">
        <f t="shared" si="63"/>
        <v>2855.3467345936015</v>
      </c>
      <c r="Y189" s="11">
        <f t="shared" si="64"/>
        <v>679.43099509876845</v>
      </c>
      <c r="Z189" s="1"/>
      <c r="AA189" s="1"/>
    </row>
    <row r="190" spans="1:27" x14ac:dyDescent="0.25">
      <c r="A190">
        <v>174</v>
      </c>
      <c r="B190" s="6">
        <f t="shared" si="65"/>
        <v>5975782.0896792691</v>
      </c>
      <c r="C190" s="6">
        <f t="shared" si="55"/>
        <v>1199101.0503055046</v>
      </c>
      <c r="D190" s="1">
        <f t="shared" si="56"/>
        <v>1169222.1398571082</v>
      </c>
      <c r="E190" s="5">
        <f t="shared" si="57"/>
        <v>29878.910448396346</v>
      </c>
      <c r="F190" s="1">
        <f t="shared" si="58"/>
        <v>25488.615557719575</v>
      </c>
      <c r="G190" s="1">
        <f t="shared" si="45"/>
        <v>49.821022841129626</v>
      </c>
      <c r="H190" s="6">
        <f t="shared" si="59"/>
        <v>4781071.3342644414</v>
      </c>
      <c r="I190" s="29">
        <f t="shared" si="60"/>
        <v>318.60769447149471</v>
      </c>
      <c r="J190" s="29">
        <f t="shared" si="61"/>
        <v>47.791154170724205</v>
      </c>
      <c r="K190" s="7">
        <v>0.05</v>
      </c>
      <c r="L190" s="6">
        <f t="shared" si="46"/>
        <v>1244.9546020165144</v>
      </c>
      <c r="M190" s="6">
        <f t="shared" si="47"/>
        <v>0.83333333333333337</v>
      </c>
      <c r="N190" s="6">
        <f t="shared" si="48"/>
        <v>1326.6388046851594</v>
      </c>
      <c r="O190" s="6">
        <f t="shared" si="49"/>
        <v>4</v>
      </c>
      <c r="P190" s="1">
        <v>0</v>
      </c>
      <c r="Q190" s="1">
        <f t="shared" si="50"/>
        <v>5.833333333333333</v>
      </c>
      <c r="R190" s="15">
        <f t="shared" si="62"/>
        <v>0</v>
      </c>
      <c r="S190" s="15">
        <f t="shared" si="51"/>
        <v>1.3333333333333333</v>
      </c>
      <c r="T190" s="15">
        <f t="shared" si="52"/>
        <v>21.24051296476631</v>
      </c>
      <c r="U190" s="6">
        <f t="shared" si="53"/>
        <v>2548.0195604035744</v>
      </c>
      <c r="V190" s="6">
        <f t="shared" si="54"/>
        <v>601.29159726859882</v>
      </c>
      <c r="W190" s="6">
        <f>$V$13-(SUM($V$17:V190))</f>
        <v>1779.5913425995968</v>
      </c>
      <c r="X190" s="1">
        <f t="shared" si="63"/>
        <v>2595.8107145742983</v>
      </c>
      <c r="Y190" s="11">
        <f t="shared" si="64"/>
        <v>612.56954029273834</v>
      </c>
      <c r="Z190" s="1"/>
      <c r="AA190" s="1"/>
    </row>
    <row r="191" spans="1:27" x14ac:dyDescent="0.25">
      <c r="A191">
        <v>175</v>
      </c>
      <c r="B191" s="6">
        <f t="shared" si="65"/>
        <v>4781071.3342644414</v>
      </c>
      <c r="C191" s="6">
        <f t="shared" si="55"/>
        <v>1199101.0503055046</v>
      </c>
      <c r="D191" s="1">
        <f t="shared" si="56"/>
        <v>1175195.6936341824</v>
      </c>
      <c r="E191" s="5">
        <f t="shared" si="57"/>
        <v>23905.356671322206</v>
      </c>
      <c r="F191" s="1">
        <f t="shared" si="58"/>
        <v>20392.793338895048</v>
      </c>
      <c r="G191" s="1">
        <f t="shared" si="45"/>
        <v>39.86053383051712</v>
      </c>
      <c r="H191" s="6">
        <f t="shared" si="59"/>
        <v>3585482.8472913643</v>
      </c>
      <c r="I191" s="29">
        <f t="shared" si="60"/>
        <v>254.90991673618811</v>
      </c>
      <c r="J191" s="29">
        <f t="shared" si="61"/>
        <v>38.236487510428212</v>
      </c>
      <c r="K191" s="7">
        <v>0.05</v>
      </c>
      <c r="L191" s="6">
        <f t="shared" si="46"/>
        <v>996.05652797175856</v>
      </c>
      <c r="M191" s="6">
        <f t="shared" si="47"/>
        <v>0.83333333333333337</v>
      </c>
      <c r="N191" s="6">
        <f t="shared" si="48"/>
        <v>1321.1183306147661</v>
      </c>
      <c r="O191" s="6">
        <f t="shared" si="49"/>
        <v>4</v>
      </c>
      <c r="P191" s="1">
        <v>0</v>
      </c>
      <c r="Q191" s="1">
        <f t="shared" si="50"/>
        <v>5.833333333333333</v>
      </c>
      <c r="R191" s="15">
        <f t="shared" si="62"/>
        <v>0</v>
      </c>
      <c r="S191" s="15">
        <f t="shared" si="51"/>
        <v>1.3333333333333333</v>
      </c>
      <c r="T191" s="15">
        <f t="shared" si="52"/>
        <v>16.993994449079207</v>
      </c>
      <c r="U191" s="6">
        <f t="shared" si="53"/>
        <v>2297.8475308041125</v>
      </c>
      <c r="V191" s="6">
        <f t="shared" si="54"/>
        <v>537.77357915452171</v>
      </c>
      <c r="W191" s="6">
        <f>$V$13-(SUM($V$17:V191))</f>
        <v>1241.8177634449676</v>
      </c>
      <c r="X191" s="1">
        <f t="shared" si="63"/>
        <v>2336.0840183145406</v>
      </c>
      <c r="Y191" s="11">
        <f t="shared" si="64"/>
        <v>546.72220279779037</v>
      </c>
      <c r="Z191" s="1"/>
      <c r="AA191" s="1"/>
    </row>
    <row r="192" spans="1:27" x14ac:dyDescent="0.25">
      <c r="A192">
        <v>176</v>
      </c>
      <c r="B192" s="6">
        <f t="shared" si="65"/>
        <v>3585482.8472913643</v>
      </c>
      <c r="C192" s="6">
        <f t="shared" si="55"/>
        <v>1199101.0503055046</v>
      </c>
      <c r="D192" s="1">
        <f t="shared" si="56"/>
        <v>1181173.6360690477</v>
      </c>
      <c r="E192" s="5">
        <f t="shared" si="57"/>
        <v>17927.414236456822</v>
      </c>
      <c r="F192" s="1">
        <f t="shared" si="58"/>
        <v>15293.227315173463</v>
      </c>
      <c r="G192" s="1">
        <f t="shared" si="45"/>
        <v>29.892727035662219</v>
      </c>
      <c r="H192" s="6">
        <f t="shared" si="59"/>
        <v>2389015.9839071431</v>
      </c>
      <c r="I192" s="29">
        <f t="shared" si="60"/>
        <v>191.16534143966828</v>
      </c>
      <c r="J192" s="29">
        <f t="shared" si="61"/>
        <v>28.674801215950243</v>
      </c>
      <c r="K192" s="7">
        <v>0.05</v>
      </c>
      <c r="L192" s="6">
        <f t="shared" si="46"/>
        <v>746.97559318570086</v>
      </c>
      <c r="M192" s="6">
        <f t="shared" si="47"/>
        <v>0.83333333333333337</v>
      </c>
      <c r="N192" s="6">
        <f t="shared" si="48"/>
        <v>1315.5938007557345</v>
      </c>
      <c r="O192" s="6">
        <f t="shared" si="49"/>
        <v>4</v>
      </c>
      <c r="P192" s="1">
        <v>0</v>
      </c>
      <c r="Q192" s="1">
        <f t="shared" si="50"/>
        <v>5.833333333333333</v>
      </c>
      <c r="R192" s="15">
        <f t="shared" si="62"/>
        <v>0</v>
      </c>
      <c r="S192" s="15">
        <f t="shared" si="51"/>
        <v>1.3333333333333333</v>
      </c>
      <c r="T192" s="15">
        <f t="shared" si="52"/>
        <v>12.744356095977885</v>
      </c>
      <c r="U192" s="6">
        <f t="shared" si="53"/>
        <v>2047.4917045121244</v>
      </c>
      <c r="V192" s="6">
        <f t="shared" si="54"/>
        <v>475.2217174992652</v>
      </c>
      <c r="W192" s="6">
        <f>$V$13-(SUM($V$17:V192))</f>
        <v>766.59604594577104</v>
      </c>
      <c r="X192" s="1">
        <f t="shared" si="63"/>
        <v>2076.1665057280748</v>
      </c>
      <c r="Y192" s="11">
        <f t="shared" si="64"/>
        <v>481.87712335647279</v>
      </c>
      <c r="Z192" s="1"/>
      <c r="AA192" s="1"/>
    </row>
    <row r="193" spans="1:27" x14ac:dyDescent="0.25">
      <c r="A193">
        <v>177</v>
      </c>
      <c r="B193" s="6">
        <f t="shared" si="65"/>
        <v>2389015.9839071431</v>
      </c>
      <c r="C193" s="6">
        <f t="shared" si="55"/>
        <v>1199101.0503055046</v>
      </c>
      <c r="D193" s="1">
        <f t="shared" si="56"/>
        <v>1187155.9703859689</v>
      </c>
      <c r="E193" s="5">
        <f t="shared" si="57"/>
        <v>11945.079919535716</v>
      </c>
      <c r="F193" s="1">
        <f t="shared" si="58"/>
        <v>10189.914736051656</v>
      </c>
      <c r="G193" s="1">
        <f t="shared" si="45"/>
        <v>19.917597080326221</v>
      </c>
      <c r="H193" s="6">
        <f t="shared" si="59"/>
        <v>1191670.0987851226</v>
      </c>
      <c r="I193" s="29">
        <f t="shared" si="60"/>
        <v>127.37393420064571</v>
      </c>
      <c r="J193" s="29">
        <f t="shared" si="61"/>
        <v>19.106090130096856</v>
      </c>
      <c r="K193" s="7">
        <v>0.05</v>
      </c>
      <c r="L193" s="6">
        <f t="shared" si="46"/>
        <v>497.71166331398814</v>
      </c>
      <c r="M193" s="6">
        <f t="shared" si="47"/>
        <v>0.83333333333333337</v>
      </c>
      <c r="N193" s="6">
        <f t="shared" si="48"/>
        <v>1310.0652121283522</v>
      </c>
      <c r="O193" s="6">
        <f t="shared" si="49"/>
        <v>4</v>
      </c>
      <c r="P193" s="1">
        <v>0</v>
      </c>
      <c r="Q193" s="1">
        <f t="shared" si="50"/>
        <v>5.833333333333333</v>
      </c>
      <c r="R193" s="15">
        <f t="shared" si="62"/>
        <v>0</v>
      </c>
      <c r="S193" s="15">
        <f t="shared" si="51"/>
        <v>1.3333333333333333</v>
      </c>
      <c r="T193" s="15">
        <f t="shared" si="52"/>
        <v>8.4915956133763792</v>
      </c>
      <c r="U193" s="6">
        <f t="shared" si="53"/>
        <v>1796.9519464956304</v>
      </c>
      <c r="V193" s="6">
        <f t="shared" si="54"/>
        <v>413.62470261350575</v>
      </c>
      <c r="W193" s="6">
        <f>$V$13-(SUM($V$17:V193))</f>
        <v>352.97134333243594</v>
      </c>
      <c r="X193" s="1">
        <f t="shared" si="63"/>
        <v>1816.0580366257273</v>
      </c>
      <c r="Y193" s="11">
        <f t="shared" si="64"/>
        <v>418.02256693234852</v>
      </c>
      <c r="Z193" s="1"/>
      <c r="AA193" s="1"/>
    </row>
    <row r="194" spans="1:27" x14ac:dyDescent="0.25">
      <c r="A194">
        <v>178</v>
      </c>
      <c r="B194" s="6">
        <f t="shared" si="65"/>
        <v>1191670.0987851226</v>
      </c>
      <c r="C194" s="6">
        <f t="shared" si="55"/>
        <v>1199101.0503055046</v>
      </c>
      <c r="D194" s="1">
        <f t="shared" si="56"/>
        <v>1193142.699811579</v>
      </c>
      <c r="E194" s="5">
        <f t="shared" si="57"/>
        <v>5958.3504939256127</v>
      </c>
      <c r="F194" s="1">
        <f t="shared" si="58"/>
        <v>5082.8528490057324</v>
      </c>
      <c r="G194" s="1">
        <f t="shared" si="45"/>
        <v>9.935138584320649</v>
      </c>
      <c r="H194" s="6">
        <f t="shared" si="59"/>
        <v>0</v>
      </c>
      <c r="I194" s="29">
        <f t="shared" si="60"/>
        <v>63.535660612571661</v>
      </c>
      <c r="J194" s="29">
        <f t="shared" si="61"/>
        <v>9.5303490918857481</v>
      </c>
      <c r="K194" s="7">
        <v>0.05</v>
      </c>
      <c r="L194" s="6">
        <f t="shared" si="46"/>
        <v>248.26460391356724</v>
      </c>
      <c r="M194" s="6">
        <f t="shared" si="47"/>
        <v>0.83333333333333337</v>
      </c>
      <c r="N194" s="6">
        <f t="shared" si="48"/>
        <v>1304.5325617507192</v>
      </c>
      <c r="O194" s="6">
        <f t="shared" si="49"/>
        <v>4</v>
      </c>
      <c r="P194" s="1">
        <v>0</v>
      </c>
      <c r="Q194" s="1">
        <f t="shared" si="50"/>
        <v>5.833333333333333</v>
      </c>
      <c r="R194" s="15">
        <f t="shared" si="62"/>
        <v>0</v>
      </c>
      <c r="S194" s="15">
        <f t="shared" si="51"/>
        <v>1.3333333333333333</v>
      </c>
      <c r="T194" s="15">
        <f t="shared" si="52"/>
        <v>4.2357107075047766</v>
      </c>
      <c r="U194" s="6">
        <f t="shared" si="53"/>
        <v>1546.2281216234483</v>
      </c>
      <c r="V194" s="6">
        <f t="shared" si="54"/>
        <v>352.97134333257583</v>
      </c>
      <c r="W194" s="6">
        <f>$V$13-(SUM($V$17:V194))</f>
        <v>0</v>
      </c>
      <c r="X194" s="1">
        <f t="shared" si="63"/>
        <v>1555.7584707153339</v>
      </c>
      <c r="Y194" s="11">
        <f t="shared" si="64"/>
        <v>355.14692148585596</v>
      </c>
      <c r="Z194" s="1"/>
      <c r="AA194" s="1"/>
    </row>
    <row r="195" spans="1:27" x14ac:dyDescent="0.25">
      <c r="A195">
        <v>179</v>
      </c>
      <c r="B195" s="6">
        <f t="shared" si="65"/>
        <v>0</v>
      </c>
      <c r="C195" s="6">
        <f t="shared" si="55"/>
        <v>1199101.0503055046</v>
      </c>
      <c r="D195" s="1">
        <f t="shared" si="56"/>
        <v>1199101.0503055046</v>
      </c>
      <c r="E195" s="5">
        <f t="shared" si="57"/>
        <v>0</v>
      </c>
      <c r="F195" s="1">
        <f t="shared" si="58"/>
        <v>0</v>
      </c>
      <c r="G195" s="1">
        <f t="shared" si="45"/>
        <v>0</v>
      </c>
      <c r="H195" s="6">
        <f t="shared" si="59"/>
        <v>0</v>
      </c>
      <c r="I195" s="29">
        <f t="shared" si="60"/>
        <v>0</v>
      </c>
      <c r="J195" s="29">
        <f t="shared" si="61"/>
        <v>0</v>
      </c>
      <c r="K195" s="7">
        <v>0.05</v>
      </c>
      <c r="L195" s="6">
        <f t="shared" si="46"/>
        <v>0</v>
      </c>
      <c r="M195" s="6">
        <f t="shared" si="47"/>
        <v>0</v>
      </c>
      <c r="N195" s="6">
        <f t="shared" si="48"/>
        <v>0</v>
      </c>
      <c r="O195" s="6">
        <f t="shared" si="49"/>
        <v>0</v>
      </c>
      <c r="P195" s="1">
        <v>0</v>
      </c>
      <c r="Q195" s="1">
        <f t="shared" si="50"/>
        <v>0</v>
      </c>
      <c r="R195" s="15">
        <f t="shared" si="62"/>
        <v>0</v>
      </c>
      <c r="S195" s="15">
        <f t="shared" si="51"/>
        <v>0</v>
      </c>
      <c r="T195" s="15">
        <f t="shared" si="52"/>
        <v>0</v>
      </c>
      <c r="U195" s="6">
        <f t="shared" si="53"/>
        <v>0</v>
      </c>
      <c r="V195" s="6">
        <f t="shared" si="54"/>
        <v>0</v>
      </c>
      <c r="W195" s="6">
        <f>$V$13-(SUM($V$17:V195))</f>
        <v>0</v>
      </c>
      <c r="X195" s="1">
        <f t="shared" si="63"/>
        <v>0</v>
      </c>
      <c r="Y195" s="11">
        <f t="shared" si="64"/>
        <v>0</v>
      </c>
      <c r="Z195" s="1"/>
      <c r="AA195" s="1"/>
    </row>
    <row r="196" spans="1:27" x14ac:dyDescent="0.25">
      <c r="A196">
        <v>180</v>
      </c>
      <c r="B196" s="6">
        <f t="shared" si="65"/>
        <v>0</v>
      </c>
      <c r="C196" s="6">
        <f t="shared" si="55"/>
        <v>1199101.0503055046</v>
      </c>
      <c r="D196" s="1">
        <f t="shared" si="56"/>
        <v>1199101.0503055046</v>
      </c>
      <c r="E196" s="5">
        <f t="shared" si="57"/>
        <v>0</v>
      </c>
      <c r="F196" s="1">
        <f t="shared" si="58"/>
        <v>0</v>
      </c>
      <c r="G196" s="1">
        <f t="shared" si="45"/>
        <v>0</v>
      </c>
      <c r="H196" s="6">
        <f t="shared" si="59"/>
        <v>0</v>
      </c>
      <c r="I196" s="29">
        <f t="shared" si="60"/>
        <v>0</v>
      </c>
      <c r="J196" s="29">
        <f t="shared" si="61"/>
        <v>0</v>
      </c>
      <c r="K196" s="7">
        <v>0.05</v>
      </c>
      <c r="L196" s="6">
        <f t="shared" si="46"/>
        <v>0</v>
      </c>
      <c r="M196" s="6">
        <f t="shared" si="47"/>
        <v>0</v>
      </c>
      <c r="N196" s="6">
        <f t="shared" si="48"/>
        <v>0</v>
      </c>
      <c r="O196" s="6">
        <f t="shared" si="49"/>
        <v>0</v>
      </c>
      <c r="P196" s="1">
        <v>0</v>
      </c>
      <c r="Q196" s="1">
        <f t="shared" si="50"/>
        <v>0</v>
      </c>
      <c r="R196" s="15">
        <f t="shared" si="62"/>
        <v>0</v>
      </c>
      <c r="S196" s="15">
        <f t="shared" si="51"/>
        <v>0</v>
      </c>
      <c r="T196" s="15">
        <f t="shared" si="52"/>
        <v>0</v>
      </c>
      <c r="U196" s="6">
        <f t="shared" si="53"/>
        <v>0</v>
      </c>
      <c r="V196" s="6">
        <f t="shared" si="54"/>
        <v>0</v>
      </c>
      <c r="W196" s="6">
        <f>$V$13-(SUM($V$17:V196))</f>
        <v>0</v>
      </c>
      <c r="X196" s="1">
        <f t="shared" si="63"/>
        <v>0</v>
      </c>
      <c r="Y196" s="11">
        <f t="shared" si="64"/>
        <v>0</v>
      </c>
      <c r="Z196" s="1"/>
      <c r="AA196" s="1"/>
    </row>
    <row r="197" spans="1:27" x14ac:dyDescent="0.25">
      <c r="A197">
        <v>181</v>
      </c>
      <c r="B197" s="6">
        <f t="shared" si="65"/>
        <v>0</v>
      </c>
      <c r="C197" s="6">
        <f t="shared" si="55"/>
        <v>1199101.0503055046</v>
      </c>
      <c r="D197" s="1">
        <f t="shared" si="56"/>
        <v>1199101.0503055046</v>
      </c>
      <c r="E197" s="5">
        <f t="shared" si="57"/>
        <v>0</v>
      </c>
      <c r="F197" s="1">
        <f t="shared" si="58"/>
        <v>0</v>
      </c>
      <c r="G197" s="1">
        <f t="shared" si="45"/>
        <v>0</v>
      </c>
      <c r="H197" s="6">
        <f t="shared" si="59"/>
        <v>0</v>
      </c>
      <c r="I197" s="29">
        <f t="shared" si="60"/>
        <v>0</v>
      </c>
      <c r="J197" s="29">
        <f t="shared" si="61"/>
        <v>0</v>
      </c>
      <c r="K197" s="7">
        <v>0.05</v>
      </c>
      <c r="L197" s="6">
        <f t="shared" si="46"/>
        <v>0</v>
      </c>
      <c r="M197" s="6">
        <f t="shared" si="47"/>
        <v>0</v>
      </c>
      <c r="N197" s="6">
        <f t="shared" si="48"/>
        <v>0</v>
      </c>
      <c r="O197" s="6">
        <f t="shared" si="49"/>
        <v>0</v>
      </c>
      <c r="P197" s="1">
        <v>0</v>
      </c>
      <c r="Q197" s="1">
        <f t="shared" si="50"/>
        <v>0</v>
      </c>
      <c r="R197" s="15">
        <f t="shared" si="62"/>
        <v>0</v>
      </c>
      <c r="S197" s="15">
        <f t="shared" si="51"/>
        <v>0</v>
      </c>
      <c r="T197" s="15">
        <f t="shared" si="52"/>
        <v>0</v>
      </c>
      <c r="U197" s="6">
        <f t="shared" si="53"/>
        <v>0</v>
      </c>
      <c r="V197" s="6">
        <f t="shared" si="54"/>
        <v>0</v>
      </c>
      <c r="W197" s="6">
        <f>$V$13-(SUM($V$17:V197))</f>
        <v>0</v>
      </c>
      <c r="X197" s="1">
        <f t="shared" si="63"/>
        <v>0</v>
      </c>
      <c r="Y197" s="11">
        <f t="shared" si="64"/>
        <v>0</v>
      </c>
      <c r="Z197" s="1"/>
      <c r="AA197" s="1"/>
    </row>
    <row r="198" spans="1:27" x14ac:dyDescent="0.25">
      <c r="A198">
        <v>182</v>
      </c>
      <c r="B198" s="6">
        <f t="shared" si="65"/>
        <v>0</v>
      </c>
      <c r="C198" s="6">
        <f t="shared" si="55"/>
        <v>1199101.0503055046</v>
      </c>
      <c r="D198" s="1">
        <f t="shared" si="56"/>
        <v>1199101.0503055046</v>
      </c>
      <c r="E198" s="5">
        <f t="shared" si="57"/>
        <v>0</v>
      </c>
      <c r="F198" s="1">
        <f t="shared" si="58"/>
        <v>0</v>
      </c>
      <c r="G198" s="1">
        <f t="shared" si="45"/>
        <v>0</v>
      </c>
      <c r="H198" s="6">
        <f t="shared" si="59"/>
        <v>0</v>
      </c>
      <c r="I198" s="29">
        <f t="shared" si="60"/>
        <v>0</v>
      </c>
      <c r="J198" s="29">
        <f t="shared" si="61"/>
        <v>0</v>
      </c>
      <c r="K198" s="7">
        <v>0.05</v>
      </c>
      <c r="L198" s="6">
        <f t="shared" si="46"/>
        <v>0</v>
      </c>
      <c r="M198" s="6">
        <f t="shared" si="47"/>
        <v>0</v>
      </c>
      <c r="N198" s="6">
        <f t="shared" si="48"/>
        <v>0</v>
      </c>
      <c r="O198" s="6">
        <f t="shared" si="49"/>
        <v>0</v>
      </c>
      <c r="P198" s="1">
        <v>0</v>
      </c>
      <c r="Q198" s="1">
        <f t="shared" si="50"/>
        <v>0</v>
      </c>
      <c r="R198" s="15">
        <f t="shared" si="62"/>
        <v>0</v>
      </c>
      <c r="S198" s="15">
        <f t="shared" si="51"/>
        <v>0</v>
      </c>
      <c r="T198" s="15">
        <f t="shared" si="52"/>
        <v>0</v>
      </c>
      <c r="U198" s="6">
        <f t="shared" si="53"/>
        <v>0</v>
      </c>
      <c r="V198" s="6">
        <f t="shared" si="54"/>
        <v>0</v>
      </c>
      <c r="W198" s="6">
        <f>$V$13-(SUM($V$17:V198))</f>
        <v>0</v>
      </c>
      <c r="X198" s="1">
        <f t="shared" si="63"/>
        <v>0</v>
      </c>
      <c r="Y198" s="11">
        <f t="shared" si="64"/>
        <v>0</v>
      </c>
      <c r="Z198" s="1"/>
      <c r="AA198" s="1"/>
    </row>
    <row r="199" spans="1:27" x14ac:dyDescent="0.25">
      <c r="A199">
        <v>183</v>
      </c>
      <c r="B199" s="6">
        <f t="shared" si="65"/>
        <v>0</v>
      </c>
      <c r="C199" s="6">
        <f t="shared" si="55"/>
        <v>1199101.0503055046</v>
      </c>
      <c r="D199" s="1">
        <f t="shared" si="56"/>
        <v>1199101.0503055046</v>
      </c>
      <c r="E199" s="5">
        <f t="shared" si="57"/>
        <v>0</v>
      </c>
      <c r="F199" s="1">
        <f t="shared" si="58"/>
        <v>0</v>
      </c>
      <c r="G199" s="1">
        <f t="shared" si="45"/>
        <v>0</v>
      </c>
      <c r="H199" s="6">
        <f t="shared" si="59"/>
        <v>0</v>
      </c>
      <c r="I199" s="29">
        <f t="shared" si="60"/>
        <v>0</v>
      </c>
      <c r="J199" s="29">
        <f t="shared" si="61"/>
        <v>0</v>
      </c>
      <c r="K199" s="7">
        <v>0.05</v>
      </c>
      <c r="L199" s="6">
        <f t="shared" si="46"/>
        <v>0</v>
      </c>
      <c r="M199" s="6">
        <f t="shared" si="47"/>
        <v>0</v>
      </c>
      <c r="N199" s="6">
        <f t="shared" si="48"/>
        <v>0</v>
      </c>
      <c r="O199" s="6">
        <f t="shared" si="49"/>
        <v>0</v>
      </c>
      <c r="P199" s="1">
        <v>0</v>
      </c>
      <c r="Q199" s="1">
        <f t="shared" si="50"/>
        <v>0</v>
      </c>
      <c r="R199" s="15">
        <f t="shared" si="62"/>
        <v>0</v>
      </c>
      <c r="S199" s="15">
        <f t="shared" si="51"/>
        <v>0</v>
      </c>
      <c r="T199" s="15">
        <f t="shared" si="52"/>
        <v>0</v>
      </c>
      <c r="U199" s="6">
        <f t="shared" si="53"/>
        <v>0</v>
      </c>
      <c r="V199" s="6">
        <f t="shared" si="54"/>
        <v>0</v>
      </c>
      <c r="W199" s="6">
        <f>$V$13-(SUM($V$17:V199))</f>
        <v>0</v>
      </c>
      <c r="X199" s="1">
        <f t="shared" si="63"/>
        <v>0</v>
      </c>
      <c r="Y199" s="11">
        <f t="shared" si="64"/>
        <v>0</v>
      </c>
      <c r="Z199" s="1"/>
      <c r="AA199" s="1"/>
    </row>
    <row r="200" spans="1:27" x14ac:dyDescent="0.25">
      <c r="A200">
        <v>184</v>
      </c>
      <c r="B200" s="6">
        <f t="shared" si="65"/>
        <v>0</v>
      </c>
      <c r="C200" s="6">
        <f t="shared" si="55"/>
        <v>1199101.0503055046</v>
      </c>
      <c r="D200" s="1">
        <f t="shared" si="56"/>
        <v>1199101.0503055046</v>
      </c>
      <c r="E200" s="5">
        <f t="shared" si="57"/>
        <v>0</v>
      </c>
      <c r="F200" s="1">
        <f t="shared" si="58"/>
        <v>0</v>
      </c>
      <c r="G200" s="1">
        <f t="shared" si="45"/>
        <v>0</v>
      </c>
      <c r="H200" s="6">
        <f t="shared" si="59"/>
        <v>0</v>
      </c>
      <c r="I200" s="29">
        <f t="shared" si="60"/>
        <v>0</v>
      </c>
      <c r="J200" s="29">
        <f t="shared" si="61"/>
        <v>0</v>
      </c>
      <c r="K200" s="7">
        <v>0.05</v>
      </c>
      <c r="L200" s="6">
        <f t="shared" si="46"/>
        <v>0</v>
      </c>
      <c r="M200" s="6">
        <f t="shared" si="47"/>
        <v>0</v>
      </c>
      <c r="N200" s="6">
        <f t="shared" si="48"/>
        <v>0</v>
      </c>
      <c r="O200" s="6">
        <f t="shared" si="49"/>
        <v>0</v>
      </c>
      <c r="P200" s="1">
        <v>0</v>
      </c>
      <c r="Q200" s="1">
        <f t="shared" si="50"/>
        <v>0</v>
      </c>
      <c r="R200" s="15">
        <f t="shared" si="62"/>
        <v>0</v>
      </c>
      <c r="S200" s="15">
        <f t="shared" si="51"/>
        <v>0</v>
      </c>
      <c r="T200" s="15">
        <f t="shared" si="52"/>
        <v>0</v>
      </c>
      <c r="U200" s="6">
        <f t="shared" si="53"/>
        <v>0</v>
      </c>
      <c r="V200" s="6">
        <f t="shared" si="54"/>
        <v>0</v>
      </c>
      <c r="W200" s="6">
        <f>$V$13-(SUM($V$17:V200))</f>
        <v>0</v>
      </c>
      <c r="X200" s="1">
        <f t="shared" si="63"/>
        <v>0</v>
      </c>
      <c r="Y200" s="11">
        <f t="shared" si="64"/>
        <v>0</v>
      </c>
      <c r="Z200" s="1"/>
      <c r="AA200" s="1"/>
    </row>
    <row r="201" spans="1:27" x14ac:dyDescent="0.25">
      <c r="A201">
        <v>185</v>
      </c>
      <c r="B201" s="6">
        <f t="shared" si="65"/>
        <v>0</v>
      </c>
      <c r="C201" s="6">
        <f t="shared" si="55"/>
        <v>1199101.0503055046</v>
      </c>
      <c r="D201" s="1">
        <f t="shared" si="56"/>
        <v>1199101.0503055046</v>
      </c>
      <c r="E201" s="5">
        <f t="shared" si="57"/>
        <v>0</v>
      </c>
      <c r="F201" s="1">
        <f t="shared" si="58"/>
        <v>0</v>
      </c>
      <c r="G201" s="1">
        <f t="shared" si="45"/>
        <v>0</v>
      </c>
      <c r="H201" s="6">
        <f t="shared" si="59"/>
        <v>0</v>
      </c>
      <c r="I201" s="29">
        <f t="shared" si="60"/>
        <v>0</v>
      </c>
      <c r="J201" s="29">
        <f t="shared" si="61"/>
        <v>0</v>
      </c>
      <c r="K201" s="7">
        <v>0.05</v>
      </c>
      <c r="L201" s="6">
        <f t="shared" si="46"/>
        <v>0</v>
      </c>
      <c r="M201" s="6">
        <f t="shared" si="47"/>
        <v>0</v>
      </c>
      <c r="N201" s="6">
        <f t="shared" si="48"/>
        <v>0</v>
      </c>
      <c r="O201" s="6">
        <f t="shared" si="49"/>
        <v>0</v>
      </c>
      <c r="P201" s="1">
        <v>0</v>
      </c>
      <c r="Q201" s="1">
        <f t="shared" si="50"/>
        <v>0</v>
      </c>
      <c r="R201" s="15">
        <f t="shared" si="62"/>
        <v>0</v>
      </c>
      <c r="S201" s="15">
        <f t="shared" si="51"/>
        <v>0</v>
      </c>
      <c r="T201" s="15">
        <f t="shared" si="52"/>
        <v>0</v>
      </c>
      <c r="U201" s="6">
        <f t="shared" si="53"/>
        <v>0</v>
      </c>
      <c r="V201" s="6">
        <f t="shared" si="54"/>
        <v>0</v>
      </c>
      <c r="W201" s="6">
        <f>$V$13-(SUM($V$17:V201))</f>
        <v>0</v>
      </c>
      <c r="X201" s="1">
        <f t="shared" si="63"/>
        <v>0</v>
      </c>
      <c r="Y201" s="11">
        <f t="shared" si="64"/>
        <v>0</v>
      </c>
      <c r="Z201" s="1"/>
      <c r="AA201" s="1"/>
    </row>
    <row r="202" spans="1:27" x14ac:dyDescent="0.25">
      <c r="A202">
        <v>186</v>
      </c>
      <c r="B202" s="6">
        <f t="shared" si="65"/>
        <v>0</v>
      </c>
      <c r="C202" s="6">
        <f t="shared" si="55"/>
        <v>1199101.0503055046</v>
      </c>
      <c r="D202" s="1">
        <f t="shared" si="56"/>
        <v>1199101.0503055046</v>
      </c>
      <c r="E202" s="5">
        <f t="shared" si="57"/>
        <v>0</v>
      </c>
      <c r="F202" s="1">
        <f t="shared" si="58"/>
        <v>0</v>
      </c>
      <c r="G202" s="1">
        <f t="shared" si="45"/>
        <v>0</v>
      </c>
      <c r="H202" s="6">
        <f t="shared" si="59"/>
        <v>0</v>
      </c>
      <c r="I202" s="29">
        <f t="shared" si="60"/>
        <v>0</v>
      </c>
      <c r="J202" s="29">
        <f t="shared" si="61"/>
        <v>0</v>
      </c>
      <c r="K202" s="7">
        <v>0.05</v>
      </c>
      <c r="L202" s="6">
        <f t="shared" si="46"/>
        <v>0</v>
      </c>
      <c r="M202" s="6">
        <f t="shared" si="47"/>
        <v>0</v>
      </c>
      <c r="N202" s="6">
        <f t="shared" si="48"/>
        <v>0</v>
      </c>
      <c r="O202" s="6">
        <f t="shared" si="49"/>
        <v>0</v>
      </c>
      <c r="P202" s="1">
        <v>0</v>
      </c>
      <c r="Q202" s="1">
        <f t="shared" si="50"/>
        <v>0</v>
      </c>
      <c r="R202" s="15">
        <f t="shared" si="62"/>
        <v>0</v>
      </c>
      <c r="S202" s="15">
        <f t="shared" si="51"/>
        <v>0</v>
      </c>
      <c r="T202" s="15">
        <f t="shared" si="52"/>
        <v>0</v>
      </c>
      <c r="U202" s="6">
        <f t="shared" si="53"/>
        <v>0</v>
      </c>
      <c r="V202" s="6">
        <f t="shared" si="54"/>
        <v>0</v>
      </c>
      <c r="W202" s="6">
        <f>$V$13-(SUM($V$17:V202))</f>
        <v>0</v>
      </c>
      <c r="X202" s="1">
        <f t="shared" si="63"/>
        <v>0</v>
      </c>
      <c r="Y202" s="11">
        <f t="shared" si="64"/>
        <v>0</v>
      </c>
      <c r="Z202" s="1"/>
      <c r="AA202" s="1"/>
    </row>
    <row r="203" spans="1:27" x14ac:dyDescent="0.25">
      <c r="A203">
        <v>187</v>
      </c>
      <c r="B203" s="6">
        <f t="shared" si="65"/>
        <v>0</v>
      </c>
      <c r="C203" s="6">
        <f t="shared" si="55"/>
        <v>1199101.0503055046</v>
      </c>
      <c r="D203" s="1">
        <f t="shared" si="56"/>
        <v>1199101.0503055046</v>
      </c>
      <c r="E203" s="5">
        <f t="shared" si="57"/>
        <v>0</v>
      </c>
      <c r="F203" s="1">
        <f t="shared" si="58"/>
        <v>0</v>
      </c>
      <c r="G203" s="1">
        <f t="shared" si="45"/>
        <v>0</v>
      </c>
      <c r="H203" s="6">
        <f t="shared" si="59"/>
        <v>0</v>
      </c>
      <c r="I203" s="29">
        <f t="shared" si="60"/>
        <v>0</v>
      </c>
      <c r="J203" s="29">
        <f t="shared" si="61"/>
        <v>0</v>
      </c>
      <c r="K203" s="7">
        <v>0.05</v>
      </c>
      <c r="L203" s="6">
        <f t="shared" si="46"/>
        <v>0</v>
      </c>
      <c r="M203" s="6">
        <f t="shared" si="47"/>
        <v>0</v>
      </c>
      <c r="N203" s="6">
        <f t="shared" si="48"/>
        <v>0</v>
      </c>
      <c r="O203" s="6">
        <f t="shared" si="49"/>
        <v>0</v>
      </c>
      <c r="P203" s="1">
        <v>0</v>
      </c>
      <c r="Q203" s="1">
        <f t="shared" si="50"/>
        <v>0</v>
      </c>
      <c r="R203" s="15">
        <f t="shared" si="62"/>
        <v>0</v>
      </c>
      <c r="S203" s="15">
        <f t="shared" si="51"/>
        <v>0</v>
      </c>
      <c r="T203" s="15">
        <f t="shared" si="52"/>
        <v>0</v>
      </c>
      <c r="U203" s="6">
        <f t="shared" si="53"/>
        <v>0</v>
      </c>
      <c r="V203" s="6">
        <f t="shared" si="54"/>
        <v>0</v>
      </c>
      <c r="W203" s="6">
        <f>$V$13-(SUM($V$17:V203))</f>
        <v>0</v>
      </c>
      <c r="X203" s="1">
        <f t="shared" si="63"/>
        <v>0</v>
      </c>
      <c r="Y203" s="11">
        <f t="shared" si="64"/>
        <v>0</v>
      </c>
      <c r="Z203" s="1"/>
      <c r="AA203" s="1"/>
    </row>
    <row r="204" spans="1:27" x14ac:dyDescent="0.25">
      <c r="A204">
        <v>188</v>
      </c>
      <c r="B204" s="6">
        <f t="shared" si="65"/>
        <v>0</v>
      </c>
      <c r="C204" s="6">
        <f t="shared" si="55"/>
        <v>1199101.0503055046</v>
      </c>
      <c r="D204" s="1">
        <f t="shared" si="56"/>
        <v>1199101.0503055046</v>
      </c>
      <c r="E204" s="5">
        <f t="shared" si="57"/>
        <v>0</v>
      </c>
      <c r="F204" s="1">
        <f t="shared" si="58"/>
        <v>0</v>
      </c>
      <c r="G204" s="1">
        <f t="shared" si="45"/>
        <v>0</v>
      </c>
      <c r="H204" s="6">
        <f t="shared" si="59"/>
        <v>0</v>
      </c>
      <c r="I204" s="29">
        <f t="shared" si="60"/>
        <v>0</v>
      </c>
      <c r="J204" s="29">
        <f t="shared" si="61"/>
        <v>0</v>
      </c>
      <c r="K204" s="7">
        <v>0.05</v>
      </c>
      <c r="L204" s="6">
        <f t="shared" si="46"/>
        <v>0</v>
      </c>
      <c r="M204" s="6">
        <f t="shared" si="47"/>
        <v>0</v>
      </c>
      <c r="N204" s="6">
        <f t="shared" si="48"/>
        <v>0</v>
      </c>
      <c r="O204" s="6">
        <f t="shared" si="49"/>
        <v>0</v>
      </c>
      <c r="P204" s="1">
        <v>0</v>
      </c>
      <c r="Q204" s="1">
        <f t="shared" si="50"/>
        <v>0</v>
      </c>
      <c r="R204" s="15">
        <f t="shared" si="62"/>
        <v>0</v>
      </c>
      <c r="S204" s="15">
        <f t="shared" si="51"/>
        <v>0</v>
      </c>
      <c r="T204" s="15">
        <f t="shared" si="52"/>
        <v>0</v>
      </c>
      <c r="U204" s="6">
        <f t="shared" si="53"/>
        <v>0</v>
      </c>
      <c r="V204" s="6">
        <f t="shared" si="54"/>
        <v>0</v>
      </c>
      <c r="W204" s="6">
        <f>$V$13-(SUM($V$17:V204))</f>
        <v>0</v>
      </c>
      <c r="X204" s="1">
        <f t="shared" si="63"/>
        <v>0</v>
      </c>
      <c r="Y204" s="11">
        <f t="shared" si="64"/>
        <v>0</v>
      </c>
      <c r="Z204" s="1"/>
      <c r="AA204" s="1"/>
    </row>
    <row r="205" spans="1:27" x14ac:dyDescent="0.25">
      <c r="A205">
        <v>189</v>
      </c>
      <c r="B205" s="6">
        <f t="shared" si="65"/>
        <v>0</v>
      </c>
      <c r="C205" s="6">
        <f t="shared" si="55"/>
        <v>1199101.0503055046</v>
      </c>
      <c r="D205" s="1">
        <f t="shared" si="56"/>
        <v>1199101.0503055046</v>
      </c>
      <c r="E205" s="5">
        <f t="shared" si="57"/>
        <v>0</v>
      </c>
      <c r="F205" s="1">
        <f t="shared" si="58"/>
        <v>0</v>
      </c>
      <c r="G205" s="1">
        <f t="shared" si="45"/>
        <v>0</v>
      </c>
      <c r="H205" s="6">
        <f t="shared" si="59"/>
        <v>0</v>
      </c>
      <c r="I205" s="29">
        <f t="shared" si="60"/>
        <v>0</v>
      </c>
      <c r="J205" s="29">
        <f t="shared" si="61"/>
        <v>0</v>
      </c>
      <c r="K205" s="7">
        <v>0.05</v>
      </c>
      <c r="L205" s="6">
        <f t="shared" si="46"/>
        <v>0</v>
      </c>
      <c r="M205" s="6">
        <f t="shared" si="47"/>
        <v>0</v>
      </c>
      <c r="N205" s="6">
        <f t="shared" si="48"/>
        <v>0</v>
      </c>
      <c r="O205" s="6">
        <f t="shared" si="49"/>
        <v>0</v>
      </c>
      <c r="P205" s="1">
        <v>0</v>
      </c>
      <c r="Q205" s="1">
        <f t="shared" si="50"/>
        <v>0</v>
      </c>
      <c r="R205" s="15">
        <f t="shared" si="62"/>
        <v>0</v>
      </c>
      <c r="S205" s="15">
        <f t="shared" si="51"/>
        <v>0</v>
      </c>
      <c r="T205" s="15">
        <f t="shared" si="52"/>
        <v>0</v>
      </c>
      <c r="U205" s="6">
        <f t="shared" si="53"/>
        <v>0</v>
      </c>
      <c r="V205" s="6">
        <f t="shared" si="54"/>
        <v>0</v>
      </c>
      <c r="W205" s="6">
        <f>$V$13-(SUM($V$17:V205))</f>
        <v>0</v>
      </c>
      <c r="X205" s="1">
        <f t="shared" si="63"/>
        <v>0</v>
      </c>
      <c r="Y205" s="11">
        <f t="shared" si="64"/>
        <v>0</v>
      </c>
      <c r="Z205" s="1"/>
      <c r="AA205" s="1"/>
    </row>
    <row r="206" spans="1:27" x14ac:dyDescent="0.25">
      <c r="A206">
        <v>190</v>
      </c>
      <c r="B206" s="6">
        <f t="shared" si="65"/>
        <v>0</v>
      </c>
      <c r="C206" s="6">
        <f t="shared" si="55"/>
        <v>1199101.0503055046</v>
      </c>
      <c r="D206" s="1">
        <f t="shared" si="56"/>
        <v>1199101.0503055046</v>
      </c>
      <c r="E206" s="5">
        <f t="shared" si="57"/>
        <v>0</v>
      </c>
      <c r="F206" s="1">
        <f t="shared" si="58"/>
        <v>0</v>
      </c>
      <c r="G206" s="1">
        <f t="shared" si="45"/>
        <v>0</v>
      </c>
      <c r="H206" s="6">
        <f t="shared" si="59"/>
        <v>0</v>
      </c>
      <c r="I206" s="29">
        <f t="shared" si="60"/>
        <v>0</v>
      </c>
      <c r="J206" s="29">
        <f t="shared" si="61"/>
        <v>0</v>
      </c>
      <c r="K206" s="7">
        <v>0.05</v>
      </c>
      <c r="L206" s="6">
        <f t="shared" si="46"/>
        <v>0</v>
      </c>
      <c r="M206" s="6">
        <f t="shared" si="47"/>
        <v>0</v>
      </c>
      <c r="N206" s="6">
        <f t="shared" si="48"/>
        <v>0</v>
      </c>
      <c r="O206" s="6">
        <f t="shared" si="49"/>
        <v>0</v>
      </c>
      <c r="P206" s="1">
        <v>0</v>
      </c>
      <c r="Q206" s="1">
        <f t="shared" si="50"/>
        <v>0</v>
      </c>
      <c r="R206" s="15">
        <f t="shared" si="62"/>
        <v>0</v>
      </c>
      <c r="S206" s="15">
        <f t="shared" si="51"/>
        <v>0</v>
      </c>
      <c r="T206" s="15">
        <f t="shared" si="52"/>
        <v>0</v>
      </c>
      <c r="U206" s="6">
        <f t="shared" si="53"/>
        <v>0</v>
      </c>
      <c r="V206" s="6">
        <f t="shared" si="54"/>
        <v>0</v>
      </c>
      <c r="W206" s="6">
        <f>$V$13-(SUM($V$17:V206))</f>
        <v>0</v>
      </c>
      <c r="X206" s="1">
        <f t="shared" si="63"/>
        <v>0</v>
      </c>
      <c r="Y206" s="11">
        <f t="shared" si="64"/>
        <v>0</v>
      </c>
      <c r="Z206" s="1"/>
      <c r="AA206" s="1"/>
    </row>
    <row r="207" spans="1:27" x14ac:dyDescent="0.25">
      <c r="A207">
        <v>191</v>
      </c>
      <c r="B207" s="6">
        <f t="shared" si="65"/>
        <v>0</v>
      </c>
      <c r="C207" s="6">
        <f t="shared" si="55"/>
        <v>1199101.0503055046</v>
      </c>
      <c r="D207" s="1">
        <f t="shared" si="56"/>
        <v>1199101.0503055046</v>
      </c>
      <c r="E207" s="5">
        <f t="shared" si="57"/>
        <v>0</v>
      </c>
      <c r="F207" s="1">
        <f t="shared" si="58"/>
        <v>0</v>
      </c>
      <c r="G207" s="1">
        <f t="shared" si="45"/>
        <v>0</v>
      </c>
      <c r="H207" s="6">
        <f t="shared" si="59"/>
        <v>0</v>
      </c>
      <c r="I207" s="29">
        <f t="shared" si="60"/>
        <v>0</v>
      </c>
      <c r="J207" s="29">
        <f t="shared" si="61"/>
        <v>0</v>
      </c>
      <c r="K207" s="7">
        <v>0.05</v>
      </c>
      <c r="L207" s="6">
        <f t="shared" si="46"/>
        <v>0</v>
      </c>
      <c r="M207" s="6">
        <f t="shared" si="47"/>
        <v>0</v>
      </c>
      <c r="N207" s="6">
        <f t="shared" si="48"/>
        <v>0</v>
      </c>
      <c r="O207" s="6">
        <f t="shared" si="49"/>
        <v>0</v>
      </c>
      <c r="P207" s="1">
        <v>0</v>
      </c>
      <c r="Q207" s="1">
        <f t="shared" si="50"/>
        <v>0</v>
      </c>
      <c r="R207" s="15">
        <f t="shared" si="62"/>
        <v>0</v>
      </c>
      <c r="S207" s="15">
        <f t="shared" si="51"/>
        <v>0</v>
      </c>
      <c r="T207" s="15">
        <f t="shared" si="52"/>
        <v>0</v>
      </c>
      <c r="U207" s="6">
        <f t="shared" si="53"/>
        <v>0</v>
      </c>
      <c r="V207" s="6">
        <f t="shared" si="54"/>
        <v>0</v>
      </c>
      <c r="W207" s="6">
        <f>$V$13-(SUM($V$17:V207))</f>
        <v>0</v>
      </c>
      <c r="X207" s="1">
        <f t="shared" si="63"/>
        <v>0</v>
      </c>
      <c r="Y207" s="11">
        <f t="shared" si="64"/>
        <v>0</v>
      </c>
      <c r="Z207" s="1"/>
      <c r="AA207" s="1"/>
    </row>
    <row r="208" spans="1:27" x14ac:dyDescent="0.25">
      <c r="A208">
        <v>192</v>
      </c>
      <c r="B208" s="6">
        <f t="shared" si="65"/>
        <v>0</v>
      </c>
      <c r="C208" s="6">
        <f t="shared" si="55"/>
        <v>1199101.0503055046</v>
      </c>
      <c r="D208" s="1">
        <f t="shared" si="56"/>
        <v>1199101.0503055046</v>
      </c>
      <c r="E208" s="5">
        <f t="shared" si="57"/>
        <v>0</v>
      </c>
      <c r="F208" s="1">
        <f t="shared" si="58"/>
        <v>0</v>
      </c>
      <c r="G208" s="1">
        <f t="shared" si="45"/>
        <v>0</v>
      </c>
      <c r="H208" s="6">
        <f t="shared" si="59"/>
        <v>0</v>
      </c>
      <c r="I208" s="29">
        <f t="shared" si="60"/>
        <v>0</v>
      </c>
      <c r="J208" s="29">
        <f t="shared" si="61"/>
        <v>0</v>
      </c>
      <c r="K208" s="7">
        <v>0.05</v>
      </c>
      <c r="L208" s="6">
        <f t="shared" si="46"/>
        <v>0</v>
      </c>
      <c r="M208" s="6">
        <f t="shared" si="47"/>
        <v>0</v>
      </c>
      <c r="N208" s="6">
        <f t="shared" si="48"/>
        <v>0</v>
      </c>
      <c r="O208" s="6">
        <f t="shared" si="49"/>
        <v>0</v>
      </c>
      <c r="P208" s="1">
        <v>0</v>
      </c>
      <c r="Q208" s="1">
        <f t="shared" si="50"/>
        <v>0</v>
      </c>
      <c r="R208" s="15">
        <f t="shared" si="62"/>
        <v>0</v>
      </c>
      <c r="S208" s="15">
        <f t="shared" si="51"/>
        <v>0</v>
      </c>
      <c r="T208" s="15">
        <f t="shared" si="52"/>
        <v>0</v>
      </c>
      <c r="U208" s="6">
        <f t="shared" si="53"/>
        <v>0</v>
      </c>
      <c r="V208" s="6">
        <f t="shared" si="54"/>
        <v>0</v>
      </c>
      <c r="W208" s="6">
        <f>$V$13-(SUM($V$17:V208))</f>
        <v>0</v>
      </c>
      <c r="X208" s="1">
        <f t="shared" si="63"/>
        <v>0</v>
      </c>
      <c r="Y208" s="11">
        <f t="shared" si="64"/>
        <v>0</v>
      </c>
      <c r="Z208" s="1"/>
      <c r="AA208" s="1"/>
    </row>
    <row r="209" spans="1:27" x14ac:dyDescent="0.25">
      <c r="A209">
        <v>193</v>
      </c>
      <c r="B209" s="6">
        <f t="shared" si="65"/>
        <v>0</v>
      </c>
      <c r="C209" s="6">
        <f t="shared" si="55"/>
        <v>1199101.0503055046</v>
      </c>
      <c r="D209" s="1">
        <f t="shared" si="56"/>
        <v>1199101.0503055046</v>
      </c>
      <c r="E209" s="5">
        <f t="shared" si="57"/>
        <v>0</v>
      </c>
      <c r="F209" s="1">
        <f t="shared" si="58"/>
        <v>0</v>
      </c>
      <c r="G209" s="1">
        <f t="shared" ref="G209:G272" si="66">(1-(1-$F$3)^(1/12))*B209*$F$4</f>
        <v>0</v>
      </c>
      <c r="H209" s="6">
        <f t="shared" si="59"/>
        <v>0</v>
      </c>
      <c r="I209" s="29">
        <f t="shared" si="60"/>
        <v>0</v>
      </c>
      <c r="J209" s="29">
        <f t="shared" si="61"/>
        <v>0</v>
      </c>
      <c r="K209" s="7">
        <v>0.05</v>
      </c>
      <c r="L209" s="6">
        <f t="shared" ref="L209:L272" si="67">B209*$B$4/12</f>
        <v>0</v>
      </c>
      <c r="M209" s="6">
        <f t="shared" ref="M209:M272" si="68">IF(L209&gt;0,$I$2/12,0)*$B$8</f>
        <v>0</v>
      </c>
      <c r="N209" s="6">
        <f t="shared" ref="N209:N272" si="69">IF(L209&gt;0,SUM(D209:F209)*(13/360)*$Q$3,0)</f>
        <v>0</v>
      </c>
      <c r="O209" s="6">
        <f t="shared" ref="O209:O272" si="70">IF(L209&gt;0,$I$4*$Q$3/12,0)*$B$8</f>
        <v>0</v>
      </c>
      <c r="P209" s="1">
        <v>0</v>
      </c>
      <c r="Q209" s="1">
        <f t="shared" ref="Q209:Q272" si="71">IF(L209&gt;0,$N$2/12,0)*$B$8</f>
        <v>0</v>
      </c>
      <c r="R209" s="15">
        <f t="shared" si="62"/>
        <v>0</v>
      </c>
      <c r="S209" s="15">
        <f t="shared" ref="S209:S272" si="72">IF(L209&gt;0,$I$4*$N$5/12,0)</f>
        <v>0</v>
      </c>
      <c r="T209" s="15">
        <f t="shared" ref="T209:T272" si="73">IF(L209&gt;0,F209*$B$4*($N$6/30),0)/$B$8</f>
        <v>0</v>
      </c>
      <c r="U209" s="6">
        <f t="shared" ref="U209:U272" si="74">SUM(L209:O209)-SUM(P209:T209)</f>
        <v>0</v>
      </c>
      <c r="V209" s="6">
        <f t="shared" ref="V209:V272" si="75">U209/(1+$Q$4/12)^A209</f>
        <v>0</v>
      </c>
      <c r="W209" s="6">
        <f>$V$13-(SUM($V$17:V209))</f>
        <v>0</v>
      </c>
      <c r="X209" s="1">
        <f t="shared" si="63"/>
        <v>0</v>
      </c>
      <c r="Y209" s="11">
        <f t="shared" si="64"/>
        <v>0</v>
      </c>
      <c r="Z209" s="1"/>
      <c r="AA209" s="1"/>
    </row>
    <row r="210" spans="1:27" x14ac:dyDescent="0.25">
      <c r="A210">
        <v>194</v>
      </c>
      <c r="B210" s="6">
        <f t="shared" si="65"/>
        <v>0</v>
      </c>
      <c r="C210" s="6">
        <f t="shared" ref="C210:C273" si="76">-PMT($B$3/12,$B$6,$B$2)</f>
        <v>1199101.0503055046</v>
      </c>
      <c r="D210" s="1">
        <f t="shared" ref="D210:D273" si="77">C210-E210</f>
        <v>1199101.0503055046</v>
      </c>
      <c r="E210" s="5">
        <f t="shared" ref="E210:E273" si="78">$B210*$B$3/12</f>
        <v>0</v>
      </c>
      <c r="F210" s="1">
        <f t="shared" ref="F210:F273" si="79">(1-(1-$K210)^(1/12))*B210</f>
        <v>0</v>
      </c>
      <c r="G210" s="1">
        <f t="shared" si="66"/>
        <v>0</v>
      </c>
      <c r="H210" s="6">
        <f t="shared" ref="H210:H273" si="80">IF(B210-D210-F210&lt;0,0,B210-D210-F210)</f>
        <v>0</v>
      </c>
      <c r="I210" s="29">
        <f t="shared" ref="I210:I273" si="81">F210*$Q$6</f>
        <v>0</v>
      </c>
      <c r="J210" s="29">
        <f t="shared" ref="J210:J273" si="82">$N$8*I210</f>
        <v>0</v>
      </c>
      <c r="K210" s="7">
        <v>0.05</v>
      </c>
      <c r="L210" s="6">
        <f t="shared" si="67"/>
        <v>0</v>
      </c>
      <c r="M210" s="6">
        <f t="shared" si="68"/>
        <v>0</v>
      </c>
      <c r="N210" s="6">
        <f t="shared" si="69"/>
        <v>0</v>
      </c>
      <c r="O210" s="6">
        <f t="shared" si="70"/>
        <v>0</v>
      </c>
      <c r="P210" s="1">
        <v>0</v>
      </c>
      <c r="Q210" s="1">
        <f t="shared" si="71"/>
        <v>0</v>
      </c>
      <c r="R210" s="15">
        <f t="shared" ref="R210:R249" si="83">$N$3/12</f>
        <v>0</v>
      </c>
      <c r="S210" s="15">
        <f t="shared" si="72"/>
        <v>0</v>
      </c>
      <c r="T210" s="15">
        <f t="shared" si="73"/>
        <v>0</v>
      </c>
      <c r="U210" s="6">
        <f t="shared" si="74"/>
        <v>0</v>
      </c>
      <c r="V210" s="6">
        <f t="shared" si="75"/>
        <v>0</v>
      </c>
      <c r="W210" s="6">
        <f>$V$13-(SUM($V$17:V210))</f>
        <v>0</v>
      </c>
      <c r="X210" s="1">
        <f t="shared" ref="X210:X273" si="84">U210+J210</f>
        <v>0</v>
      </c>
      <c r="Y210" s="11">
        <f t="shared" ref="Y210:Y273" si="85">X210/(1+$Q$4/12)^A210</f>
        <v>0</v>
      </c>
      <c r="Z210" s="1"/>
      <c r="AA210" s="1"/>
    </row>
    <row r="211" spans="1:27" x14ac:dyDescent="0.25">
      <c r="A211">
        <v>195</v>
      </c>
      <c r="B211" s="6">
        <f t="shared" ref="B211:B274" si="86">H210</f>
        <v>0</v>
      </c>
      <c r="C211" s="6">
        <f t="shared" si="76"/>
        <v>1199101.0503055046</v>
      </c>
      <c r="D211" s="1">
        <f t="shared" si="77"/>
        <v>1199101.0503055046</v>
      </c>
      <c r="E211" s="5">
        <f t="shared" si="78"/>
        <v>0</v>
      </c>
      <c r="F211" s="1">
        <f t="shared" si="79"/>
        <v>0</v>
      </c>
      <c r="G211" s="1">
        <f t="shared" si="66"/>
        <v>0</v>
      </c>
      <c r="H211" s="6">
        <f t="shared" si="80"/>
        <v>0</v>
      </c>
      <c r="I211" s="29">
        <f t="shared" si="81"/>
        <v>0</v>
      </c>
      <c r="J211" s="29">
        <f t="shared" si="82"/>
        <v>0</v>
      </c>
      <c r="K211" s="7">
        <v>0.05</v>
      </c>
      <c r="L211" s="6">
        <f t="shared" si="67"/>
        <v>0</v>
      </c>
      <c r="M211" s="6">
        <f t="shared" si="68"/>
        <v>0</v>
      </c>
      <c r="N211" s="6">
        <f t="shared" si="69"/>
        <v>0</v>
      </c>
      <c r="O211" s="6">
        <f t="shared" si="70"/>
        <v>0</v>
      </c>
      <c r="P211" s="1">
        <v>0</v>
      </c>
      <c r="Q211" s="1">
        <f t="shared" si="71"/>
        <v>0</v>
      </c>
      <c r="R211" s="15">
        <f t="shared" si="83"/>
        <v>0</v>
      </c>
      <c r="S211" s="15">
        <f t="shared" si="72"/>
        <v>0</v>
      </c>
      <c r="T211" s="15">
        <f t="shared" si="73"/>
        <v>0</v>
      </c>
      <c r="U211" s="6">
        <f t="shared" si="74"/>
        <v>0</v>
      </c>
      <c r="V211" s="6">
        <f t="shared" si="75"/>
        <v>0</v>
      </c>
      <c r="W211" s="6">
        <f>$V$13-(SUM($V$17:V211))</f>
        <v>0</v>
      </c>
      <c r="X211" s="1">
        <f t="shared" si="84"/>
        <v>0</v>
      </c>
      <c r="Y211" s="11">
        <f t="shared" si="85"/>
        <v>0</v>
      </c>
      <c r="Z211" s="1"/>
      <c r="AA211" s="1"/>
    </row>
    <row r="212" spans="1:27" x14ac:dyDescent="0.25">
      <c r="A212">
        <v>196</v>
      </c>
      <c r="B212" s="6">
        <f t="shared" si="86"/>
        <v>0</v>
      </c>
      <c r="C212" s="6">
        <f t="shared" si="76"/>
        <v>1199101.0503055046</v>
      </c>
      <c r="D212" s="1">
        <f t="shared" si="77"/>
        <v>1199101.0503055046</v>
      </c>
      <c r="E212" s="5">
        <f t="shared" si="78"/>
        <v>0</v>
      </c>
      <c r="F212" s="1">
        <f t="shared" si="79"/>
        <v>0</v>
      </c>
      <c r="G212" s="1">
        <f t="shared" si="66"/>
        <v>0</v>
      </c>
      <c r="H212" s="6">
        <f t="shared" si="80"/>
        <v>0</v>
      </c>
      <c r="I212" s="29">
        <f t="shared" si="81"/>
        <v>0</v>
      </c>
      <c r="J212" s="29">
        <f t="shared" si="82"/>
        <v>0</v>
      </c>
      <c r="K212" s="7">
        <v>0.05</v>
      </c>
      <c r="L212" s="6">
        <f t="shared" si="67"/>
        <v>0</v>
      </c>
      <c r="M212" s="6">
        <f t="shared" si="68"/>
        <v>0</v>
      </c>
      <c r="N212" s="6">
        <f t="shared" si="69"/>
        <v>0</v>
      </c>
      <c r="O212" s="6">
        <f t="shared" si="70"/>
        <v>0</v>
      </c>
      <c r="P212" s="1">
        <v>0</v>
      </c>
      <c r="Q212" s="1">
        <f t="shared" si="71"/>
        <v>0</v>
      </c>
      <c r="R212" s="15">
        <f t="shared" si="83"/>
        <v>0</v>
      </c>
      <c r="S212" s="15">
        <f t="shared" si="72"/>
        <v>0</v>
      </c>
      <c r="T212" s="15">
        <f t="shared" si="73"/>
        <v>0</v>
      </c>
      <c r="U212" s="6">
        <f t="shared" si="74"/>
        <v>0</v>
      </c>
      <c r="V212" s="6">
        <f t="shared" si="75"/>
        <v>0</v>
      </c>
      <c r="W212" s="6">
        <f>$V$13-(SUM($V$17:V212))</f>
        <v>0</v>
      </c>
      <c r="X212" s="1">
        <f t="shared" si="84"/>
        <v>0</v>
      </c>
      <c r="Y212" s="11">
        <f t="shared" si="85"/>
        <v>0</v>
      </c>
      <c r="Z212" s="1"/>
      <c r="AA212" s="1"/>
    </row>
    <row r="213" spans="1:27" x14ac:dyDescent="0.25">
      <c r="A213">
        <v>197</v>
      </c>
      <c r="B213" s="6">
        <f t="shared" si="86"/>
        <v>0</v>
      </c>
      <c r="C213" s="6">
        <f t="shared" si="76"/>
        <v>1199101.0503055046</v>
      </c>
      <c r="D213" s="1">
        <f t="shared" si="77"/>
        <v>1199101.0503055046</v>
      </c>
      <c r="E213" s="5">
        <f t="shared" si="78"/>
        <v>0</v>
      </c>
      <c r="F213" s="1">
        <f t="shared" si="79"/>
        <v>0</v>
      </c>
      <c r="G213" s="1">
        <f t="shared" si="66"/>
        <v>0</v>
      </c>
      <c r="H213" s="6">
        <f t="shared" si="80"/>
        <v>0</v>
      </c>
      <c r="I213" s="29">
        <f t="shared" si="81"/>
        <v>0</v>
      </c>
      <c r="J213" s="29">
        <f t="shared" si="82"/>
        <v>0</v>
      </c>
      <c r="K213" s="7">
        <v>0.05</v>
      </c>
      <c r="L213" s="6">
        <f t="shared" si="67"/>
        <v>0</v>
      </c>
      <c r="M213" s="6">
        <f t="shared" si="68"/>
        <v>0</v>
      </c>
      <c r="N213" s="6">
        <f t="shared" si="69"/>
        <v>0</v>
      </c>
      <c r="O213" s="6">
        <f t="shared" si="70"/>
        <v>0</v>
      </c>
      <c r="P213" s="1">
        <v>0</v>
      </c>
      <c r="Q213" s="1">
        <f t="shared" si="71"/>
        <v>0</v>
      </c>
      <c r="R213" s="15">
        <f t="shared" si="83"/>
        <v>0</v>
      </c>
      <c r="S213" s="15">
        <f t="shared" si="72"/>
        <v>0</v>
      </c>
      <c r="T213" s="15">
        <f t="shared" si="73"/>
        <v>0</v>
      </c>
      <c r="U213" s="6">
        <f t="shared" si="74"/>
        <v>0</v>
      </c>
      <c r="V213" s="6">
        <f t="shared" si="75"/>
        <v>0</v>
      </c>
      <c r="W213" s="6">
        <f>$V$13-(SUM($V$17:V213))</f>
        <v>0</v>
      </c>
      <c r="X213" s="1">
        <f t="shared" si="84"/>
        <v>0</v>
      </c>
      <c r="Y213" s="11">
        <f t="shared" si="85"/>
        <v>0</v>
      </c>
      <c r="Z213" s="1"/>
      <c r="AA213" s="1"/>
    </row>
    <row r="214" spans="1:27" x14ac:dyDescent="0.25">
      <c r="A214">
        <v>198</v>
      </c>
      <c r="B214" s="6">
        <f t="shared" si="86"/>
        <v>0</v>
      </c>
      <c r="C214" s="6">
        <f t="shared" si="76"/>
        <v>1199101.0503055046</v>
      </c>
      <c r="D214" s="1">
        <f t="shared" si="77"/>
        <v>1199101.0503055046</v>
      </c>
      <c r="E214" s="5">
        <f t="shared" si="78"/>
        <v>0</v>
      </c>
      <c r="F214" s="1">
        <f t="shared" si="79"/>
        <v>0</v>
      </c>
      <c r="G214" s="1">
        <f t="shared" si="66"/>
        <v>0</v>
      </c>
      <c r="H214" s="6">
        <f t="shared" si="80"/>
        <v>0</v>
      </c>
      <c r="I214" s="29">
        <f t="shared" si="81"/>
        <v>0</v>
      </c>
      <c r="J214" s="29">
        <f t="shared" si="82"/>
        <v>0</v>
      </c>
      <c r="K214" s="7">
        <v>0.05</v>
      </c>
      <c r="L214" s="6">
        <f t="shared" si="67"/>
        <v>0</v>
      </c>
      <c r="M214" s="6">
        <f t="shared" si="68"/>
        <v>0</v>
      </c>
      <c r="N214" s="6">
        <f t="shared" si="69"/>
        <v>0</v>
      </c>
      <c r="O214" s="6">
        <f t="shared" si="70"/>
        <v>0</v>
      </c>
      <c r="P214" s="1">
        <v>0</v>
      </c>
      <c r="Q214" s="1">
        <f t="shared" si="71"/>
        <v>0</v>
      </c>
      <c r="R214" s="15">
        <f t="shared" si="83"/>
        <v>0</v>
      </c>
      <c r="S214" s="15">
        <f t="shared" si="72"/>
        <v>0</v>
      </c>
      <c r="T214" s="15">
        <f t="shared" si="73"/>
        <v>0</v>
      </c>
      <c r="U214" s="6">
        <f t="shared" si="74"/>
        <v>0</v>
      </c>
      <c r="V214" s="6">
        <f t="shared" si="75"/>
        <v>0</v>
      </c>
      <c r="W214" s="6">
        <f>$V$13-(SUM($V$17:V214))</f>
        <v>0</v>
      </c>
      <c r="X214" s="1">
        <f t="shared" si="84"/>
        <v>0</v>
      </c>
      <c r="Y214" s="11">
        <f t="shared" si="85"/>
        <v>0</v>
      </c>
      <c r="Z214" s="1"/>
      <c r="AA214" s="1"/>
    </row>
    <row r="215" spans="1:27" x14ac:dyDescent="0.25">
      <c r="A215">
        <v>199</v>
      </c>
      <c r="B215" s="6">
        <f t="shared" si="86"/>
        <v>0</v>
      </c>
      <c r="C215" s="6">
        <f t="shared" si="76"/>
        <v>1199101.0503055046</v>
      </c>
      <c r="D215" s="1">
        <f t="shared" si="77"/>
        <v>1199101.0503055046</v>
      </c>
      <c r="E215" s="5">
        <f t="shared" si="78"/>
        <v>0</v>
      </c>
      <c r="F215" s="1">
        <f t="shared" si="79"/>
        <v>0</v>
      </c>
      <c r="G215" s="1">
        <f t="shared" si="66"/>
        <v>0</v>
      </c>
      <c r="H215" s="6">
        <f t="shared" si="80"/>
        <v>0</v>
      </c>
      <c r="I215" s="29">
        <f t="shared" si="81"/>
        <v>0</v>
      </c>
      <c r="J215" s="29">
        <f t="shared" si="82"/>
        <v>0</v>
      </c>
      <c r="K215" s="7">
        <v>0.05</v>
      </c>
      <c r="L215" s="6">
        <f t="shared" si="67"/>
        <v>0</v>
      </c>
      <c r="M215" s="6">
        <f t="shared" si="68"/>
        <v>0</v>
      </c>
      <c r="N215" s="6">
        <f t="shared" si="69"/>
        <v>0</v>
      </c>
      <c r="O215" s="6">
        <f t="shared" si="70"/>
        <v>0</v>
      </c>
      <c r="P215" s="1">
        <v>0</v>
      </c>
      <c r="Q215" s="1">
        <f t="shared" si="71"/>
        <v>0</v>
      </c>
      <c r="R215" s="15">
        <f t="shared" si="83"/>
        <v>0</v>
      </c>
      <c r="S215" s="15">
        <f t="shared" si="72"/>
        <v>0</v>
      </c>
      <c r="T215" s="15">
        <f t="shared" si="73"/>
        <v>0</v>
      </c>
      <c r="U215" s="6">
        <f t="shared" si="74"/>
        <v>0</v>
      </c>
      <c r="V215" s="6">
        <f t="shared" si="75"/>
        <v>0</v>
      </c>
      <c r="W215" s="6">
        <f>$V$13-(SUM($V$17:V215))</f>
        <v>0</v>
      </c>
      <c r="X215" s="1">
        <f t="shared" si="84"/>
        <v>0</v>
      </c>
      <c r="Y215" s="11">
        <f t="shared" si="85"/>
        <v>0</v>
      </c>
      <c r="Z215" s="1"/>
      <c r="AA215" s="1"/>
    </row>
    <row r="216" spans="1:27" x14ac:dyDescent="0.25">
      <c r="A216">
        <v>200</v>
      </c>
      <c r="B216" s="6">
        <f t="shared" si="86"/>
        <v>0</v>
      </c>
      <c r="C216" s="6">
        <f t="shared" si="76"/>
        <v>1199101.0503055046</v>
      </c>
      <c r="D216" s="1">
        <f t="shared" si="77"/>
        <v>1199101.0503055046</v>
      </c>
      <c r="E216" s="5">
        <f t="shared" si="78"/>
        <v>0</v>
      </c>
      <c r="F216" s="1">
        <f t="shared" si="79"/>
        <v>0</v>
      </c>
      <c r="G216" s="1">
        <f t="shared" si="66"/>
        <v>0</v>
      </c>
      <c r="H216" s="6">
        <f t="shared" si="80"/>
        <v>0</v>
      </c>
      <c r="I216" s="29">
        <f t="shared" si="81"/>
        <v>0</v>
      </c>
      <c r="J216" s="29">
        <f t="shared" si="82"/>
        <v>0</v>
      </c>
      <c r="K216" s="7">
        <v>0.05</v>
      </c>
      <c r="L216" s="6">
        <f t="shared" si="67"/>
        <v>0</v>
      </c>
      <c r="M216" s="6">
        <f t="shared" si="68"/>
        <v>0</v>
      </c>
      <c r="N216" s="6">
        <f t="shared" si="69"/>
        <v>0</v>
      </c>
      <c r="O216" s="6">
        <f t="shared" si="70"/>
        <v>0</v>
      </c>
      <c r="P216" s="1">
        <v>0</v>
      </c>
      <c r="Q216" s="1">
        <f t="shared" si="71"/>
        <v>0</v>
      </c>
      <c r="R216" s="15">
        <f t="shared" si="83"/>
        <v>0</v>
      </c>
      <c r="S216" s="15">
        <f t="shared" si="72"/>
        <v>0</v>
      </c>
      <c r="T216" s="15">
        <f t="shared" si="73"/>
        <v>0</v>
      </c>
      <c r="U216" s="6">
        <f t="shared" si="74"/>
        <v>0</v>
      </c>
      <c r="V216" s="6">
        <f t="shared" si="75"/>
        <v>0</v>
      </c>
      <c r="W216" s="6">
        <f>$V$13-(SUM($V$17:V216))</f>
        <v>0</v>
      </c>
      <c r="X216" s="1">
        <f t="shared" si="84"/>
        <v>0</v>
      </c>
      <c r="Y216" s="11">
        <f t="shared" si="85"/>
        <v>0</v>
      </c>
      <c r="Z216" s="1"/>
      <c r="AA216" s="1"/>
    </row>
    <row r="217" spans="1:27" x14ac:dyDescent="0.25">
      <c r="A217">
        <v>201</v>
      </c>
      <c r="B217" s="6">
        <f t="shared" si="86"/>
        <v>0</v>
      </c>
      <c r="C217" s="6">
        <f t="shared" si="76"/>
        <v>1199101.0503055046</v>
      </c>
      <c r="D217" s="1">
        <f t="shared" si="77"/>
        <v>1199101.0503055046</v>
      </c>
      <c r="E217" s="5">
        <f t="shared" si="78"/>
        <v>0</v>
      </c>
      <c r="F217" s="1">
        <f t="shared" si="79"/>
        <v>0</v>
      </c>
      <c r="G217" s="1">
        <f t="shared" si="66"/>
        <v>0</v>
      </c>
      <c r="H217" s="6">
        <f t="shared" si="80"/>
        <v>0</v>
      </c>
      <c r="I217" s="29">
        <f t="shared" si="81"/>
        <v>0</v>
      </c>
      <c r="J217" s="29">
        <f t="shared" si="82"/>
        <v>0</v>
      </c>
      <c r="K217" s="7">
        <v>0.05</v>
      </c>
      <c r="L217" s="6">
        <f t="shared" si="67"/>
        <v>0</v>
      </c>
      <c r="M217" s="6">
        <f t="shared" si="68"/>
        <v>0</v>
      </c>
      <c r="N217" s="6">
        <f t="shared" si="69"/>
        <v>0</v>
      </c>
      <c r="O217" s="6">
        <f t="shared" si="70"/>
        <v>0</v>
      </c>
      <c r="P217" s="1">
        <v>0</v>
      </c>
      <c r="Q217" s="1">
        <f t="shared" si="71"/>
        <v>0</v>
      </c>
      <c r="R217" s="15">
        <f t="shared" si="83"/>
        <v>0</v>
      </c>
      <c r="S217" s="15">
        <f t="shared" si="72"/>
        <v>0</v>
      </c>
      <c r="T217" s="15">
        <f t="shared" si="73"/>
        <v>0</v>
      </c>
      <c r="U217" s="6">
        <f t="shared" si="74"/>
        <v>0</v>
      </c>
      <c r="V217" s="6">
        <f t="shared" si="75"/>
        <v>0</v>
      </c>
      <c r="W217" s="6">
        <f>$V$13-(SUM($V$17:V217))</f>
        <v>0</v>
      </c>
      <c r="X217" s="1">
        <f t="shared" si="84"/>
        <v>0</v>
      </c>
      <c r="Y217" s="11">
        <f t="shared" si="85"/>
        <v>0</v>
      </c>
      <c r="Z217" s="1"/>
      <c r="AA217" s="1"/>
    </row>
    <row r="218" spans="1:27" x14ac:dyDescent="0.25">
      <c r="A218">
        <v>202</v>
      </c>
      <c r="B218" s="6">
        <f t="shared" si="86"/>
        <v>0</v>
      </c>
      <c r="C218" s="6">
        <f t="shared" si="76"/>
        <v>1199101.0503055046</v>
      </c>
      <c r="D218" s="1">
        <f t="shared" si="77"/>
        <v>1199101.0503055046</v>
      </c>
      <c r="E218" s="5">
        <f t="shared" si="78"/>
        <v>0</v>
      </c>
      <c r="F218" s="1">
        <f t="shared" si="79"/>
        <v>0</v>
      </c>
      <c r="G218" s="1">
        <f t="shared" si="66"/>
        <v>0</v>
      </c>
      <c r="H218" s="6">
        <f t="shared" si="80"/>
        <v>0</v>
      </c>
      <c r="I218" s="29">
        <f t="shared" si="81"/>
        <v>0</v>
      </c>
      <c r="J218" s="29">
        <f t="shared" si="82"/>
        <v>0</v>
      </c>
      <c r="K218" s="7">
        <v>0.05</v>
      </c>
      <c r="L218" s="6">
        <f t="shared" si="67"/>
        <v>0</v>
      </c>
      <c r="M218" s="6">
        <f t="shared" si="68"/>
        <v>0</v>
      </c>
      <c r="N218" s="6">
        <f t="shared" si="69"/>
        <v>0</v>
      </c>
      <c r="O218" s="6">
        <f t="shared" si="70"/>
        <v>0</v>
      </c>
      <c r="P218" s="1">
        <v>0</v>
      </c>
      <c r="Q218" s="1">
        <f t="shared" si="71"/>
        <v>0</v>
      </c>
      <c r="R218" s="15">
        <f t="shared" si="83"/>
        <v>0</v>
      </c>
      <c r="S218" s="15">
        <f t="shared" si="72"/>
        <v>0</v>
      </c>
      <c r="T218" s="15">
        <f t="shared" si="73"/>
        <v>0</v>
      </c>
      <c r="U218" s="6">
        <f t="shared" si="74"/>
        <v>0</v>
      </c>
      <c r="V218" s="6">
        <f t="shared" si="75"/>
        <v>0</v>
      </c>
      <c r="W218" s="6">
        <f>$V$13-(SUM($V$17:V218))</f>
        <v>0</v>
      </c>
      <c r="X218" s="1">
        <f t="shared" si="84"/>
        <v>0</v>
      </c>
      <c r="Y218" s="11">
        <f t="shared" si="85"/>
        <v>0</v>
      </c>
      <c r="Z218" s="1"/>
      <c r="AA218" s="1"/>
    </row>
    <row r="219" spans="1:27" x14ac:dyDescent="0.25">
      <c r="A219">
        <v>203</v>
      </c>
      <c r="B219" s="6">
        <f t="shared" si="86"/>
        <v>0</v>
      </c>
      <c r="C219" s="6">
        <f t="shared" si="76"/>
        <v>1199101.0503055046</v>
      </c>
      <c r="D219" s="1">
        <f t="shared" si="77"/>
        <v>1199101.0503055046</v>
      </c>
      <c r="E219" s="5">
        <f t="shared" si="78"/>
        <v>0</v>
      </c>
      <c r="F219" s="1">
        <f t="shared" si="79"/>
        <v>0</v>
      </c>
      <c r="G219" s="1">
        <f t="shared" si="66"/>
        <v>0</v>
      </c>
      <c r="H219" s="6">
        <f t="shared" si="80"/>
        <v>0</v>
      </c>
      <c r="I219" s="29">
        <f t="shared" si="81"/>
        <v>0</v>
      </c>
      <c r="J219" s="29">
        <f t="shared" si="82"/>
        <v>0</v>
      </c>
      <c r="K219" s="7">
        <v>0.05</v>
      </c>
      <c r="L219" s="6">
        <f t="shared" si="67"/>
        <v>0</v>
      </c>
      <c r="M219" s="6">
        <f t="shared" si="68"/>
        <v>0</v>
      </c>
      <c r="N219" s="6">
        <f t="shared" si="69"/>
        <v>0</v>
      </c>
      <c r="O219" s="6">
        <f t="shared" si="70"/>
        <v>0</v>
      </c>
      <c r="P219" s="1">
        <v>0</v>
      </c>
      <c r="Q219" s="1">
        <f t="shared" si="71"/>
        <v>0</v>
      </c>
      <c r="R219" s="15">
        <f t="shared" si="83"/>
        <v>0</v>
      </c>
      <c r="S219" s="15">
        <f t="shared" si="72"/>
        <v>0</v>
      </c>
      <c r="T219" s="15">
        <f t="shared" si="73"/>
        <v>0</v>
      </c>
      <c r="U219" s="6">
        <f t="shared" si="74"/>
        <v>0</v>
      </c>
      <c r="V219" s="6">
        <f t="shared" si="75"/>
        <v>0</v>
      </c>
      <c r="W219" s="6">
        <f>$V$13-(SUM($V$17:V219))</f>
        <v>0</v>
      </c>
      <c r="X219" s="1">
        <f t="shared" si="84"/>
        <v>0</v>
      </c>
      <c r="Y219" s="11">
        <f t="shared" si="85"/>
        <v>0</v>
      </c>
      <c r="Z219" s="1"/>
      <c r="AA219" s="1"/>
    </row>
    <row r="220" spans="1:27" x14ac:dyDescent="0.25">
      <c r="A220">
        <v>204</v>
      </c>
      <c r="B220" s="6">
        <f t="shared" si="86"/>
        <v>0</v>
      </c>
      <c r="C220" s="6">
        <f t="shared" si="76"/>
        <v>1199101.0503055046</v>
      </c>
      <c r="D220" s="1">
        <f t="shared" si="77"/>
        <v>1199101.0503055046</v>
      </c>
      <c r="E220" s="5">
        <f t="shared" si="78"/>
        <v>0</v>
      </c>
      <c r="F220" s="1">
        <f t="shared" si="79"/>
        <v>0</v>
      </c>
      <c r="G220" s="1">
        <f t="shared" si="66"/>
        <v>0</v>
      </c>
      <c r="H220" s="6">
        <f t="shared" si="80"/>
        <v>0</v>
      </c>
      <c r="I220" s="29">
        <f t="shared" si="81"/>
        <v>0</v>
      </c>
      <c r="J220" s="29">
        <f t="shared" si="82"/>
        <v>0</v>
      </c>
      <c r="K220" s="7">
        <v>0.05</v>
      </c>
      <c r="L220" s="6">
        <f t="shared" si="67"/>
        <v>0</v>
      </c>
      <c r="M220" s="6">
        <f t="shared" si="68"/>
        <v>0</v>
      </c>
      <c r="N220" s="6">
        <f t="shared" si="69"/>
        <v>0</v>
      </c>
      <c r="O220" s="6">
        <f t="shared" si="70"/>
        <v>0</v>
      </c>
      <c r="P220" s="1">
        <v>0</v>
      </c>
      <c r="Q220" s="1">
        <f t="shared" si="71"/>
        <v>0</v>
      </c>
      <c r="R220" s="15">
        <f t="shared" si="83"/>
        <v>0</v>
      </c>
      <c r="S220" s="15">
        <f t="shared" si="72"/>
        <v>0</v>
      </c>
      <c r="T220" s="15">
        <f t="shared" si="73"/>
        <v>0</v>
      </c>
      <c r="U220" s="6">
        <f t="shared" si="74"/>
        <v>0</v>
      </c>
      <c r="V220" s="6">
        <f t="shared" si="75"/>
        <v>0</v>
      </c>
      <c r="W220" s="6">
        <f>$V$13-(SUM($V$17:V220))</f>
        <v>0</v>
      </c>
      <c r="X220" s="1">
        <f t="shared" si="84"/>
        <v>0</v>
      </c>
      <c r="Y220" s="11">
        <f t="shared" si="85"/>
        <v>0</v>
      </c>
      <c r="Z220" s="1"/>
      <c r="AA220" s="1"/>
    </row>
    <row r="221" spans="1:27" x14ac:dyDescent="0.25">
      <c r="A221">
        <v>205</v>
      </c>
      <c r="B221" s="6">
        <f t="shared" si="86"/>
        <v>0</v>
      </c>
      <c r="C221" s="6">
        <f t="shared" si="76"/>
        <v>1199101.0503055046</v>
      </c>
      <c r="D221" s="1">
        <f t="shared" si="77"/>
        <v>1199101.0503055046</v>
      </c>
      <c r="E221" s="5">
        <f t="shared" si="78"/>
        <v>0</v>
      </c>
      <c r="F221" s="1">
        <f t="shared" si="79"/>
        <v>0</v>
      </c>
      <c r="G221" s="1">
        <f t="shared" si="66"/>
        <v>0</v>
      </c>
      <c r="H221" s="6">
        <f t="shared" si="80"/>
        <v>0</v>
      </c>
      <c r="I221" s="29">
        <f t="shared" si="81"/>
        <v>0</v>
      </c>
      <c r="J221" s="29">
        <f t="shared" si="82"/>
        <v>0</v>
      </c>
      <c r="K221" s="7">
        <v>0.05</v>
      </c>
      <c r="L221" s="6">
        <f t="shared" si="67"/>
        <v>0</v>
      </c>
      <c r="M221" s="6">
        <f t="shared" si="68"/>
        <v>0</v>
      </c>
      <c r="N221" s="6">
        <f t="shared" si="69"/>
        <v>0</v>
      </c>
      <c r="O221" s="6">
        <f t="shared" si="70"/>
        <v>0</v>
      </c>
      <c r="P221" s="1">
        <v>0</v>
      </c>
      <c r="Q221" s="1">
        <f t="shared" si="71"/>
        <v>0</v>
      </c>
      <c r="R221" s="15">
        <f t="shared" si="83"/>
        <v>0</v>
      </c>
      <c r="S221" s="15">
        <f t="shared" si="72"/>
        <v>0</v>
      </c>
      <c r="T221" s="15">
        <f t="shared" si="73"/>
        <v>0</v>
      </c>
      <c r="U221" s="6">
        <f t="shared" si="74"/>
        <v>0</v>
      </c>
      <c r="V221" s="6">
        <f t="shared" si="75"/>
        <v>0</v>
      </c>
      <c r="W221" s="6">
        <f>$V$13-(SUM($V$17:V221))</f>
        <v>0</v>
      </c>
      <c r="X221" s="1">
        <f t="shared" si="84"/>
        <v>0</v>
      </c>
      <c r="Y221" s="11">
        <f t="shared" si="85"/>
        <v>0</v>
      </c>
      <c r="Z221" s="1"/>
      <c r="AA221" s="1"/>
    </row>
    <row r="222" spans="1:27" x14ac:dyDescent="0.25">
      <c r="A222">
        <v>206</v>
      </c>
      <c r="B222" s="6">
        <f t="shared" si="86"/>
        <v>0</v>
      </c>
      <c r="C222" s="6">
        <f t="shared" si="76"/>
        <v>1199101.0503055046</v>
      </c>
      <c r="D222" s="1">
        <f t="shared" si="77"/>
        <v>1199101.0503055046</v>
      </c>
      <c r="E222" s="5">
        <f t="shared" si="78"/>
        <v>0</v>
      </c>
      <c r="F222" s="1">
        <f t="shared" si="79"/>
        <v>0</v>
      </c>
      <c r="G222" s="1">
        <f t="shared" si="66"/>
        <v>0</v>
      </c>
      <c r="H222" s="6">
        <f t="shared" si="80"/>
        <v>0</v>
      </c>
      <c r="I222" s="29">
        <f t="shared" si="81"/>
        <v>0</v>
      </c>
      <c r="J222" s="29">
        <f t="shared" si="82"/>
        <v>0</v>
      </c>
      <c r="K222" s="7">
        <v>0.05</v>
      </c>
      <c r="L222" s="6">
        <f t="shared" si="67"/>
        <v>0</v>
      </c>
      <c r="M222" s="6">
        <f t="shared" si="68"/>
        <v>0</v>
      </c>
      <c r="N222" s="6">
        <f t="shared" si="69"/>
        <v>0</v>
      </c>
      <c r="O222" s="6">
        <f t="shared" si="70"/>
        <v>0</v>
      </c>
      <c r="P222" s="1">
        <v>0</v>
      </c>
      <c r="Q222" s="1">
        <f t="shared" si="71"/>
        <v>0</v>
      </c>
      <c r="R222" s="15">
        <f t="shared" si="83"/>
        <v>0</v>
      </c>
      <c r="S222" s="15">
        <f t="shared" si="72"/>
        <v>0</v>
      </c>
      <c r="T222" s="15">
        <f t="shared" si="73"/>
        <v>0</v>
      </c>
      <c r="U222" s="6">
        <f t="shared" si="74"/>
        <v>0</v>
      </c>
      <c r="V222" s="6">
        <f t="shared" si="75"/>
        <v>0</v>
      </c>
      <c r="W222" s="6">
        <f>$V$13-(SUM($V$17:V222))</f>
        <v>0</v>
      </c>
      <c r="X222" s="1">
        <f t="shared" si="84"/>
        <v>0</v>
      </c>
      <c r="Y222" s="11">
        <f t="shared" si="85"/>
        <v>0</v>
      </c>
      <c r="Z222" s="1"/>
      <c r="AA222" s="1"/>
    </row>
    <row r="223" spans="1:27" x14ac:dyDescent="0.25">
      <c r="A223">
        <v>207</v>
      </c>
      <c r="B223" s="6">
        <f t="shared" si="86"/>
        <v>0</v>
      </c>
      <c r="C223" s="6">
        <f t="shared" si="76"/>
        <v>1199101.0503055046</v>
      </c>
      <c r="D223" s="1">
        <f t="shared" si="77"/>
        <v>1199101.0503055046</v>
      </c>
      <c r="E223" s="5">
        <f t="shared" si="78"/>
        <v>0</v>
      </c>
      <c r="F223" s="1">
        <f t="shared" si="79"/>
        <v>0</v>
      </c>
      <c r="G223" s="1">
        <f t="shared" si="66"/>
        <v>0</v>
      </c>
      <c r="H223" s="6">
        <f t="shared" si="80"/>
        <v>0</v>
      </c>
      <c r="I223" s="29">
        <f t="shared" si="81"/>
        <v>0</v>
      </c>
      <c r="J223" s="29">
        <f t="shared" si="82"/>
        <v>0</v>
      </c>
      <c r="K223" s="7">
        <v>0.05</v>
      </c>
      <c r="L223" s="6">
        <f t="shared" si="67"/>
        <v>0</v>
      </c>
      <c r="M223" s="6">
        <f t="shared" si="68"/>
        <v>0</v>
      </c>
      <c r="N223" s="6">
        <f t="shared" si="69"/>
        <v>0</v>
      </c>
      <c r="O223" s="6">
        <f t="shared" si="70"/>
        <v>0</v>
      </c>
      <c r="P223" s="1">
        <v>0</v>
      </c>
      <c r="Q223" s="1">
        <f t="shared" si="71"/>
        <v>0</v>
      </c>
      <c r="R223" s="15">
        <f t="shared" si="83"/>
        <v>0</v>
      </c>
      <c r="S223" s="15">
        <f t="shared" si="72"/>
        <v>0</v>
      </c>
      <c r="T223" s="15">
        <f t="shared" si="73"/>
        <v>0</v>
      </c>
      <c r="U223" s="6">
        <f t="shared" si="74"/>
        <v>0</v>
      </c>
      <c r="V223" s="6">
        <f t="shared" si="75"/>
        <v>0</v>
      </c>
      <c r="W223" s="6">
        <f>$V$13-(SUM($V$17:V223))</f>
        <v>0</v>
      </c>
      <c r="X223" s="1">
        <f t="shared" si="84"/>
        <v>0</v>
      </c>
      <c r="Y223" s="11">
        <f t="shared" si="85"/>
        <v>0</v>
      </c>
      <c r="Z223" s="1"/>
      <c r="AA223" s="1"/>
    </row>
    <row r="224" spans="1:27" x14ac:dyDescent="0.25">
      <c r="A224">
        <v>208</v>
      </c>
      <c r="B224" s="6">
        <f t="shared" si="86"/>
        <v>0</v>
      </c>
      <c r="C224" s="6">
        <f t="shared" si="76"/>
        <v>1199101.0503055046</v>
      </c>
      <c r="D224" s="1">
        <f t="shared" si="77"/>
        <v>1199101.0503055046</v>
      </c>
      <c r="E224" s="5">
        <f t="shared" si="78"/>
        <v>0</v>
      </c>
      <c r="F224" s="1">
        <f t="shared" si="79"/>
        <v>0</v>
      </c>
      <c r="G224" s="1">
        <f t="shared" si="66"/>
        <v>0</v>
      </c>
      <c r="H224" s="6">
        <f t="shared" si="80"/>
        <v>0</v>
      </c>
      <c r="I224" s="29">
        <f t="shared" si="81"/>
        <v>0</v>
      </c>
      <c r="J224" s="29">
        <f t="shared" si="82"/>
        <v>0</v>
      </c>
      <c r="K224" s="7">
        <v>0.05</v>
      </c>
      <c r="L224" s="6">
        <f t="shared" si="67"/>
        <v>0</v>
      </c>
      <c r="M224" s="6">
        <f t="shared" si="68"/>
        <v>0</v>
      </c>
      <c r="N224" s="6">
        <f t="shared" si="69"/>
        <v>0</v>
      </c>
      <c r="O224" s="6">
        <f t="shared" si="70"/>
        <v>0</v>
      </c>
      <c r="P224" s="1">
        <v>0</v>
      </c>
      <c r="Q224" s="1">
        <f t="shared" si="71"/>
        <v>0</v>
      </c>
      <c r="R224" s="15">
        <f t="shared" si="83"/>
        <v>0</v>
      </c>
      <c r="S224" s="15">
        <f t="shared" si="72"/>
        <v>0</v>
      </c>
      <c r="T224" s="15">
        <f t="shared" si="73"/>
        <v>0</v>
      </c>
      <c r="U224" s="6">
        <f t="shared" si="74"/>
        <v>0</v>
      </c>
      <c r="V224" s="6">
        <f t="shared" si="75"/>
        <v>0</v>
      </c>
      <c r="W224" s="6">
        <f>$V$13-(SUM($V$17:V224))</f>
        <v>0</v>
      </c>
      <c r="X224" s="1">
        <f t="shared" si="84"/>
        <v>0</v>
      </c>
      <c r="Y224" s="11">
        <f t="shared" si="85"/>
        <v>0</v>
      </c>
      <c r="Z224" s="1"/>
      <c r="AA224" s="1"/>
    </row>
    <row r="225" spans="1:27" x14ac:dyDescent="0.25">
      <c r="A225">
        <v>209</v>
      </c>
      <c r="B225" s="6">
        <f t="shared" si="86"/>
        <v>0</v>
      </c>
      <c r="C225" s="6">
        <f t="shared" si="76"/>
        <v>1199101.0503055046</v>
      </c>
      <c r="D225" s="1">
        <f t="shared" si="77"/>
        <v>1199101.0503055046</v>
      </c>
      <c r="E225" s="5">
        <f t="shared" si="78"/>
        <v>0</v>
      </c>
      <c r="F225" s="1">
        <f t="shared" si="79"/>
        <v>0</v>
      </c>
      <c r="G225" s="1">
        <f t="shared" si="66"/>
        <v>0</v>
      </c>
      <c r="H225" s="6">
        <f t="shared" si="80"/>
        <v>0</v>
      </c>
      <c r="I225" s="29">
        <f t="shared" si="81"/>
        <v>0</v>
      </c>
      <c r="J225" s="29">
        <f t="shared" si="82"/>
        <v>0</v>
      </c>
      <c r="K225" s="7">
        <v>0.05</v>
      </c>
      <c r="L225" s="6">
        <f t="shared" si="67"/>
        <v>0</v>
      </c>
      <c r="M225" s="6">
        <f t="shared" si="68"/>
        <v>0</v>
      </c>
      <c r="N225" s="6">
        <f t="shared" si="69"/>
        <v>0</v>
      </c>
      <c r="O225" s="6">
        <f t="shared" si="70"/>
        <v>0</v>
      </c>
      <c r="P225" s="1">
        <v>0</v>
      </c>
      <c r="Q225" s="1">
        <f t="shared" si="71"/>
        <v>0</v>
      </c>
      <c r="R225" s="15">
        <f t="shared" si="83"/>
        <v>0</v>
      </c>
      <c r="S225" s="15">
        <f t="shared" si="72"/>
        <v>0</v>
      </c>
      <c r="T225" s="15">
        <f t="shared" si="73"/>
        <v>0</v>
      </c>
      <c r="U225" s="6">
        <f t="shared" si="74"/>
        <v>0</v>
      </c>
      <c r="V225" s="6">
        <f t="shared" si="75"/>
        <v>0</v>
      </c>
      <c r="W225" s="6">
        <f>$V$13-(SUM($V$17:V225))</f>
        <v>0</v>
      </c>
      <c r="X225" s="1">
        <f t="shared" si="84"/>
        <v>0</v>
      </c>
      <c r="Y225" s="11">
        <f t="shared" si="85"/>
        <v>0</v>
      </c>
      <c r="Z225" s="1"/>
      <c r="AA225" s="1"/>
    </row>
    <row r="226" spans="1:27" x14ac:dyDescent="0.25">
      <c r="A226">
        <v>210</v>
      </c>
      <c r="B226" s="6">
        <f t="shared" si="86"/>
        <v>0</v>
      </c>
      <c r="C226" s="6">
        <f t="shared" si="76"/>
        <v>1199101.0503055046</v>
      </c>
      <c r="D226" s="1">
        <f t="shared" si="77"/>
        <v>1199101.0503055046</v>
      </c>
      <c r="E226" s="5">
        <f t="shared" si="78"/>
        <v>0</v>
      </c>
      <c r="F226" s="1">
        <f t="shared" si="79"/>
        <v>0</v>
      </c>
      <c r="G226" s="1">
        <f t="shared" si="66"/>
        <v>0</v>
      </c>
      <c r="H226" s="6">
        <f t="shared" si="80"/>
        <v>0</v>
      </c>
      <c r="I226" s="29">
        <f t="shared" si="81"/>
        <v>0</v>
      </c>
      <c r="J226" s="29">
        <f t="shared" si="82"/>
        <v>0</v>
      </c>
      <c r="K226" s="7">
        <v>0.05</v>
      </c>
      <c r="L226" s="6">
        <f t="shared" si="67"/>
        <v>0</v>
      </c>
      <c r="M226" s="6">
        <f t="shared" si="68"/>
        <v>0</v>
      </c>
      <c r="N226" s="6">
        <f t="shared" si="69"/>
        <v>0</v>
      </c>
      <c r="O226" s="6">
        <f t="shared" si="70"/>
        <v>0</v>
      </c>
      <c r="P226" s="1">
        <v>0</v>
      </c>
      <c r="Q226" s="1">
        <f t="shared" si="71"/>
        <v>0</v>
      </c>
      <c r="R226" s="15">
        <f t="shared" si="83"/>
        <v>0</v>
      </c>
      <c r="S226" s="15">
        <f t="shared" si="72"/>
        <v>0</v>
      </c>
      <c r="T226" s="15">
        <f t="shared" si="73"/>
        <v>0</v>
      </c>
      <c r="U226" s="6">
        <f t="shared" si="74"/>
        <v>0</v>
      </c>
      <c r="V226" s="6">
        <f t="shared" si="75"/>
        <v>0</v>
      </c>
      <c r="W226" s="6">
        <f>$V$13-(SUM($V$17:V226))</f>
        <v>0</v>
      </c>
      <c r="X226" s="1">
        <f t="shared" si="84"/>
        <v>0</v>
      </c>
      <c r="Y226" s="11">
        <f t="shared" si="85"/>
        <v>0</v>
      </c>
      <c r="Z226" s="1"/>
      <c r="AA226" s="1"/>
    </row>
    <row r="227" spans="1:27" x14ac:dyDescent="0.25">
      <c r="A227">
        <v>211</v>
      </c>
      <c r="B227" s="6">
        <f t="shared" si="86"/>
        <v>0</v>
      </c>
      <c r="C227" s="6">
        <f t="shared" si="76"/>
        <v>1199101.0503055046</v>
      </c>
      <c r="D227" s="1">
        <f t="shared" si="77"/>
        <v>1199101.0503055046</v>
      </c>
      <c r="E227" s="5">
        <f t="shared" si="78"/>
        <v>0</v>
      </c>
      <c r="F227" s="1">
        <f t="shared" si="79"/>
        <v>0</v>
      </c>
      <c r="G227" s="1">
        <f t="shared" si="66"/>
        <v>0</v>
      </c>
      <c r="H227" s="6">
        <f t="shared" si="80"/>
        <v>0</v>
      </c>
      <c r="I227" s="29">
        <f t="shared" si="81"/>
        <v>0</v>
      </c>
      <c r="J227" s="29">
        <f t="shared" si="82"/>
        <v>0</v>
      </c>
      <c r="K227" s="7">
        <v>0.05</v>
      </c>
      <c r="L227" s="6">
        <f t="shared" si="67"/>
        <v>0</v>
      </c>
      <c r="M227" s="6">
        <f t="shared" si="68"/>
        <v>0</v>
      </c>
      <c r="N227" s="6">
        <f t="shared" si="69"/>
        <v>0</v>
      </c>
      <c r="O227" s="6">
        <f t="shared" si="70"/>
        <v>0</v>
      </c>
      <c r="P227" s="1">
        <v>0</v>
      </c>
      <c r="Q227" s="1">
        <f t="shared" si="71"/>
        <v>0</v>
      </c>
      <c r="R227" s="15">
        <f t="shared" si="83"/>
        <v>0</v>
      </c>
      <c r="S227" s="15">
        <f t="shared" si="72"/>
        <v>0</v>
      </c>
      <c r="T227" s="15">
        <f t="shared" si="73"/>
        <v>0</v>
      </c>
      <c r="U227" s="6">
        <f t="shared" si="74"/>
        <v>0</v>
      </c>
      <c r="V227" s="6">
        <f t="shared" si="75"/>
        <v>0</v>
      </c>
      <c r="W227" s="6">
        <f>$V$13-(SUM($V$17:V227))</f>
        <v>0</v>
      </c>
      <c r="X227" s="1">
        <f t="shared" si="84"/>
        <v>0</v>
      </c>
      <c r="Y227" s="11">
        <f t="shared" si="85"/>
        <v>0</v>
      </c>
      <c r="Z227" s="1"/>
      <c r="AA227" s="1"/>
    </row>
    <row r="228" spans="1:27" x14ac:dyDescent="0.25">
      <c r="A228">
        <v>212</v>
      </c>
      <c r="B228" s="6">
        <f t="shared" si="86"/>
        <v>0</v>
      </c>
      <c r="C228" s="6">
        <f t="shared" si="76"/>
        <v>1199101.0503055046</v>
      </c>
      <c r="D228" s="1">
        <f t="shared" si="77"/>
        <v>1199101.0503055046</v>
      </c>
      <c r="E228" s="5">
        <f t="shared" si="78"/>
        <v>0</v>
      </c>
      <c r="F228" s="1">
        <f t="shared" si="79"/>
        <v>0</v>
      </c>
      <c r="G228" s="1">
        <f t="shared" si="66"/>
        <v>0</v>
      </c>
      <c r="H228" s="6">
        <f t="shared" si="80"/>
        <v>0</v>
      </c>
      <c r="I228" s="29">
        <f t="shared" si="81"/>
        <v>0</v>
      </c>
      <c r="J228" s="29">
        <f t="shared" si="82"/>
        <v>0</v>
      </c>
      <c r="K228" s="7">
        <v>0.05</v>
      </c>
      <c r="L228" s="6">
        <f t="shared" si="67"/>
        <v>0</v>
      </c>
      <c r="M228" s="6">
        <f t="shared" si="68"/>
        <v>0</v>
      </c>
      <c r="N228" s="6">
        <f t="shared" si="69"/>
        <v>0</v>
      </c>
      <c r="O228" s="6">
        <f t="shared" si="70"/>
        <v>0</v>
      </c>
      <c r="P228" s="1">
        <v>0</v>
      </c>
      <c r="Q228" s="1">
        <f t="shared" si="71"/>
        <v>0</v>
      </c>
      <c r="R228" s="15">
        <f t="shared" si="83"/>
        <v>0</v>
      </c>
      <c r="S228" s="15">
        <f t="shared" si="72"/>
        <v>0</v>
      </c>
      <c r="T228" s="15">
        <f t="shared" si="73"/>
        <v>0</v>
      </c>
      <c r="U228" s="6">
        <f t="shared" si="74"/>
        <v>0</v>
      </c>
      <c r="V228" s="6">
        <f t="shared" si="75"/>
        <v>0</v>
      </c>
      <c r="W228" s="6">
        <f>$V$13-(SUM($V$17:V228))</f>
        <v>0</v>
      </c>
      <c r="X228" s="1">
        <f t="shared" si="84"/>
        <v>0</v>
      </c>
      <c r="Y228" s="11">
        <f t="shared" si="85"/>
        <v>0</v>
      </c>
      <c r="Z228" s="1"/>
      <c r="AA228" s="1"/>
    </row>
    <row r="229" spans="1:27" x14ac:dyDescent="0.25">
      <c r="A229">
        <v>213</v>
      </c>
      <c r="B229" s="6">
        <f t="shared" si="86"/>
        <v>0</v>
      </c>
      <c r="C229" s="6">
        <f t="shared" si="76"/>
        <v>1199101.0503055046</v>
      </c>
      <c r="D229" s="1">
        <f t="shared" si="77"/>
        <v>1199101.0503055046</v>
      </c>
      <c r="E229" s="5">
        <f t="shared" si="78"/>
        <v>0</v>
      </c>
      <c r="F229" s="1">
        <f t="shared" si="79"/>
        <v>0</v>
      </c>
      <c r="G229" s="1">
        <f t="shared" si="66"/>
        <v>0</v>
      </c>
      <c r="H229" s="6">
        <f t="shared" si="80"/>
        <v>0</v>
      </c>
      <c r="I229" s="29">
        <f t="shared" si="81"/>
        <v>0</v>
      </c>
      <c r="J229" s="29">
        <f t="shared" si="82"/>
        <v>0</v>
      </c>
      <c r="K229" s="7">
        <v>0.05</v>
      </c>
      <c r="L229" s="6">
        <f t="shared" si="67"/>
        <v>0</v>
      </c>
      <c r="M229" s="6">
        <f t="shared" si="68"/>
        <v>0</v>
      </c>
      <c r="N229" s="6">
        <f t="shared" si="69"/>
        <v>0</v>
      </c>
      <c r="O229" s="6">
        <f t="shared" si="70"/>
        <v>0</v>
      </c>
      <c r="P229" s="1">
        <v>0</v>
      </c>
      <c r="Q229" s="1">
        <f t="shared" si="71"/>
        <v>0</v>
      </c>
      <c r="R229" s="15">
        <f t="shared" si="83"/>
        <v>0</v>
      </c>
      <c r="S229" s="15">
        <f t="shared" si="72"/>
        <v>0</v>
      </c>
      <c r="T229" s="15">
        <f t="shared" si="73"/>
        <v>0</v>
      </c>
      <c r="U229" s="6">
        <f t="shared" si="74"/>
        <v>0</v>
      </c>
      <c r="V229" s="6">
        <f t="shared" si="75"/>
        <v>0</v>
      </c>
      <c r="W229" s="6">
        <f>$V$13-(SUM($V$17:V229))</f>
        <v>0</v>
      </c>
      <c r="X229" s="1">
        <f t="shared" si="84"/>
        <v>0</v>
      </c>
      <c r="Y229" s="11">
        <f t="shared" si="85"/>
        <v>0</v>
      </c>
      <c r="Z229" s="1"/>
      <c r="AA229" s="1"/>
    </row>
    <row r="230" spans="1:27" x14ac:dyDescent="0.25">
      <c r="A230">
        <v>214</v>
      </c>
      <c r="B230" s="6">
        <f t="shared" si="86"/>
        <v>0</v>
      </c>
      <c r="C230" s="6">
        <f t="shared" si="76"/>
        <v>1199101.0503055046</v>
      </c>
      <c r="D230" s="1">
        <f t="shared" si="77"/>
        <v>1199101.0503055046</v>
      </c>
      <c r="E230" s="5">
        <f t="shared" si="78"/>
        <v>0</v>
      </c>
      <c r="F230" s="1">
        <f t="shared" si="79"/>
        <v>0</v>
      </c>
      <c r="G230" s="1">
        <f t="shared" si="66"/>
        <v>0</v>
      </c>
      <c r="H230" s="6">
        <f t="shared" si="80"/>
        <v>0</v>
      </c>
      <c r="I230" s="29">
        <f t="shared" si="81"/>
        <v>0</v>
      </c>
      <c r="J230" s="29">
        <f t="shared" si="82"/>
        <v>0</v>
      </c>
      <c r="K230" s="7">
        <v>0.05</v>
      </c>
      <c r="L230" s="6">
        <f t="shared" si="67"/>
        <v>0</v>
      </c>
      <c r="M230" s="6">
        <f t="shared" si="68"/>
        <v>0</v>
      </c>
      <c r="N230" s="6">
        <f t="shared" si="69"/>
        <v>0</v>
      </c>
      <c r="O230" s="6">
        <f t="shared" si="70"/>
        <v>0</v>
      </c>
      <c r="P230" s="1">
        <v>0</v>
      </c>
      <c r="Q230" s="1">
        <f t="shared" si="71"/>
        <v>0</v>
      </c>
      <c r="R230" s="15">
        <f t="shared" si="83"/>
        <v>0</v>
      </c>
      <c r="S230" s="15">
        <f t="shared" si="72"/>
        <v>0</v>
      </c>
      <c r="T230" s="15">
        <f t="shared" si="73"/>
        <v>0</v>
      </c>
      <c r="U230" s="6">
        <f t="shared" si="74"/>
        <v>0</v>
      </c>
      <c r="V230" s="6">
        <f t="shared" si="75"/>
        <v>0</v>
      </c>
      <c r="W230" s="6">
        <f>$V$13-(SUM($V$17:V230))</f>
        <v>0</v>
      </c>
      <c r="X230" s="1">
        <f t="shared" si="84"/>
        <v>0</v>
      </c>
      <c r="Y230" s="11">
        <f t="shared" si="85"/>
        <v>0</v>
      </c>
      <c r="Z230" s="1"/>
      <c r="AA230" s="1"/>
    </row>
    <row r="231" spans="1:27" x14ac:dyDescent="0.25">
      <c r="A231">
        <v>215</v>
      </c>
      <c r="B231" s="6">
        <f t="shared" si="86"/>
        <v>0</v>
      </c>
      <c r="C231" s="6">
        <f t="shared" si="76"/>
        <v>1199101.0503055046</v>
      </c>
      <c r="D231" s="1">
        <f t="shared" si="77"/>
        <v>1199101.0503055046</v>
      </c>
      <c r="E231" s="5">
        <f t="shared" si="78"/>
        <v>0</v>
      </c>
      <c r="F231" s="1">
        <f t="shared" si="79"/>
        <v>0</v>
      </c>
      <c r="G231" s="1">
        <f t="shared" si="66"/>
        <v>0</v>
      </c>
      <c r="H231" s="6">
        <f t="shared" si="80"/>
        <v>0</v>
      </c>
      <c r="I231" s="29">
        <f t="shared" si="81"/>
        <v>0</v>
      </c>
      <c r="J231" s="29">
        <f t="shared" si="82"/>
        <v>0</v>
      </c>
      <c r="K231" s="7">
        <v>0.05</v>
      </c>
      <c r="L231" s="6">
        <f t="shared" si="67"/>
        <v>0</v>
      </c>
      <c r="M231" s="6">
        <f t="shared" si="68"/>
        <v>0</v>
      </c>
      <c r="N231" s="6">
        <f t="shared" si="69"/>
        <v>0</v>
      </c>
      <c r="O231" s="6">
        <f t="shared" si="70"/>
        <v>0</v>
      </c>
      <c r="P231" s="1">
        <v>0</v>
      </c>
      <c r="Q231" s="1">
        <f t="shared" si="71"/>
        <v>0</v>
      </c>
      <c r="R231" s="15">
        <f t="shared" si="83"/>
        <v>0</v>
      </c>
      <c r="S231" s="15">
        <f t="shared" si="72"/>
        <v>0</v>
      </c>
      <c r="T231" s="15">
        <f t="shared" si="73"/>
        <v>0</v>
      </c>
      <c r="U231" s="6">
        <f t="shared" si="74"/>
        <v>0</v>
      </c>
      <c r="V231" s="6">
        <f t="shared" si="75"/>
        <v>0</v>
      </c>
      <c r="W231" s="6">
        <f>$V$13-(SUM($V$17:V231))</f>
        <v>0</v>
      </c>
      <c r="X231" s="1">
        <f t="shared" si="84"/>
        <v>0</v>
      </c>
      <c r="Y231" s="11">
        <f t="shared" si="85"/>
        <v>0</v>
      </c>
      <c r="Z231" s="1"/>
      <c r="AA231" s="1"/>
    </row>
    <row r="232" spans="1:27" x14ac:dyDescent="0.25">
      <c r="A232">
        <v>216</v>
      </c>
      <c r="B232" s="6">
        <f t="shared" si="86"/>
        <v>0</v>
      </c>
      <c r="C232" s="6">
        <f t="shared" si="76"/>
        <v>1199101.0503055046</v>
      </c>
      <c r="D232" s="1">
        <f t="shared" si="77"/>
        <v>1199101.0503055046</v>
      </c>
      <c r="E232" s="5">
        <f t="shared" si="78"/>
        <v>0</v>
      </c>
      <c r="F232" s="1">
        <f t="shared" si="79"/>
        <v>0</v>
      </c>
      <c r="G232" s="1">
        <f t="shared" si="66"/>
        <v>0</v>
      </c>
      <c r="H232" s="6">
        <f t="shared" si="80"/>
        <v>0</v>
      </c>
      <c r="I232" s="29">
        <f t="shared" si="81"/>
        <v>0</v>
      </c>
      <c r="J232" s="29">
        <f t="shared" si="82"/>
        <v>0</v>
      </c>
      <c r="K232" s="7">
        <v>0.05</v>
      </c>
      <c r="L232" s="6">
        <f t="shared" si="67"/>
        <v>0</v>
      </c>
      <c r="M232" s="6">
        <f t="shared" si="68"/>
        <v>0</v>
      </c>
      <c r="N232" s="6">
        <f t="shared" si="69"/>
        <v>0</v>
      </c>
      <c r="O232" s="6">
        <f t="shared" si="70"/>
        <v>0</v>
      </c>
      <c r="P232" s="1">
        <v>0</v>
      </c>
      <c r="Q232" s="1">
        <f t="shared" si="71"/>
        <v>0</v>
      </c>
      <c r="R232" s="15">
        <f t="shared" si="83"/>
        <v>0</v>
      </c>
      <c r="S232" s="15">
        <f t="shared" si="72"/>
        <v>0</v>
      </c>
      <c r="T232" s="15">
        <f t="shared" si="73"/>
        <v>0</v>
      </c>
      <c r="U232" s="6">
        <f t="shared" si="74"/>
        <v>0</v>
      </c>
      <c r="V232" s="6">
        <f t="shared" si="75"/>
        <v>0</v>
      </c>
      <c r="W232" s="6">
        <f>$V$13-(SUM($V$17:V232))</f>
        <v>0</v>
      </c>
      <c r="X232" s="1">
        <f t="shared" si="84"/>
        <v>0</v>
      </c>
      <c r="Y232" s="11">
        <f t="shared" si="85"/>
        <v>0</v>
      </c>
      <c r="Z232" s="1"/>
      <c r="AA232" s="1"/>
    </row>
    <row r="233" spans="1:27" x14ac:dyDescent="0.25">
      <c r="A233">
        <v>217</v>
      </c>
      <c r="B233" s="6">
        <f t="shared" si="86"/>
        <v>0</v>
      </c>
      <c r="C233" s="6">
        <f t="shared" si="76"/>
        <v>1199101.0503055046</v>
      </c>
      <c r="D233" s="1">
        <f t="shared" si="77"/>
        <v>1199101.0503055046</v>
      </c>
      <c r="E233" s="5">
        <f t="shared" si="78"/>
        <v>0</v>
      </c>
      <c r="F233" s="1">
        <f t="shared" si="79"/>
        <v>0</v>
      </c>
      <c r="G233" s="1">
        <f t="shared" si="66"/>
        <v>0</v>
      </c>
      <c r="H233" s="6">
        <f t="shared" si="80"/>
        <v>0</v>
      </c>
      <c r="I233" s="29">
        <f t="shared" si="81"/>
        <v>0</v>
      </c>
      <c r="J233" s="29">
        <f t="shared" si="82"/>
        <v>0</v>
      </c>
      <c r="K233" s="7">
        <v>0.05</v>
      </c>
      <c r="L233" s="6">
        <f t="shared" si="67"/>
        <v>0</v>
      </c>
      <c r="M233" s="6">
        <f t="shared" si="68"/>
        <v>0</v>
      </c>
      <c r="N233" s="6">
        <f t="shared" si="69"/>
        <v>0</v>
      </c>
      <c r="O233" s="6">
        <f t="shared" si="70"/>
        <v>0</v>
      </c>
      <c r="P233" s="1">
        <v>0</v>
      </c>
      <c r="Q233" s="1">
        <f t="shared" si="71"/>
        <v>0</v>
      </c>
      <c r="R233" s="15">
        <f t="shared" si="83"/>
        <v>0</v>
      </c>
      <c r="S233" s="15">
        <f t="shared" si="72"/>
        <v>0</v>
      </c>
      <c r="T233" s="15">
        <f t="shared" si="73"/>
        <v>0</v>
      </c>
      <c r="U233" s="6">
        <f t="shared" si="74"/>
        <v>0</v>
      </c>
      <c r="V233" s="6">
        <f t="shared" si="75"/>
        <v>0</v>
      </c>
      <c r="W233" s="6">
        <f>$V$13-(SUM($V$17:V233))</f>
        <v>0</v>
      </c>
      <c r="X233" s="1">
        <f t="shared" si="84"/>
        <v>0</v>
      </c>
      <c r="Y233" s="11">
        <f t="shared" si="85"/>
        <v>0</v>
      </c>
      <c r="Z233" s="1"/>
      <c r="AA233" s="1"/>
    </row>
    <row r="234" spans="1:27" x14ac:dyDescent="0.25">
      <c r="A234">
        <v>218</v>
      </c>
      <c r="B234" s="6">
        <f t="shared" si="86"/>
        <v>0</v>
      </c>
      <c r="C234" s="6">
        <f t="shared" si="76"/>
        <v>1199101.0503055046</v>
      </c>
      <c r="D234" s="1">
        <f t="shared" si="77"/>
        <v>1199101.0503055046</v>
      </c>
      <c r="E234" s="5">
        <f t="shared" si="78"/>
        <v>0</v>
      </c>
      <c r="F234" s="1">
        <f t="shared" si="79"/>
        <v>0</v>
      </c>
      <c r="G234" s="1">
        <f t="shared" si="66"/>
        <v>0</v>
      </c>
      <c r="H234" s="6">
        <f t="shared" si="80"/>
        <v>0</v>
      </c>
      <c r="I234" s="29">
        <f t="shared" si="81"/>
        <v>0</v>
      </c>
      <c r="J234" s="29">
        <f t="shared" si="82"/>
        <v>0</v>
      </c>
      <c r="K234" s="7">
        <v>0.05</v>
      </c>
      <c r="L234" s="6">
        <f t="shared" si="67"/>
        <v>0</v>
      </c>
      <c r="M234" s="6">
        <f t="shared" si="68"/>
        <v>0</v>
      </c>
      <c r="N234" s="6">
        <f t="shared" si="69"/>
        <v>0</v>
      </c>
      <c r="O234" s="6">
        <f t="shared" si="70"/>
        <v>0</v>
      </c>
      <c r="P234" s="1">
        <v>0</v>
      </c>
      <c r="Q234" s="1">
        <f t="shared" si="71"/>
        <v>0</v>
      </c>
      <c r="R234" s="15">
        <f t="shared" si="83"/>
        <v>0</v>
      </c>
      <c r="S234" s="15">
        <f t="shared" si="72"/>
        <v>0</v>
      </c>
      <c r="T234" s="15">
        <f t="shared" si="73"/>
        <v>0</v>
      </c>
      <c r="U234" s="6">
        <f t="shared" si="74"/>
        <v>0</v>
      </c>
      <c r="V234" s="6">
        <f t="shared" si="75"/>
        <v>0</v>
      </c>
      <c r="W234" s="6">
        <f>$V$13-(SUM($V$17:V234))</f>
        <v>0</v>
      </c>
      <c r="X234" s="1">
        <f t="shared" si="84"/>
        <v>0</v>
      </c>
      <c r="Y234" s="11">
        <f t="shared" si="85"/>
        <v>0</v>
      </c>
      <c r="Z234" s="1"/>
      <c r="AA234" s="1"/>
    </row>
    <row r="235" spans="1:27" x14ac:dyDescent="0.25">
      <c r="A235">
        <v>219</v>
      </c>
      <c r="B235" s="6">
        <f t="shared" si="86"/>
        <v>0</v>
      </c>
      <c r="C235" s="6">
        <f t="shared" si="76"/>
        <v>1199101.0503055046</v>
      </c>
      <c r="D235" s="1">
        <f t="shared" si="77"/>
        <v>1199101.0503055046</v>
      </c>
      <c r="E235" s="5">
        <f t="shared" si="78"/>
        <v>0</v>
      </c>
      <c r="F235" s="1">
        <f t="shared" si="79"/>
        <v>0</v>
      </c>
      <c r="G235" s="1">
        <f t="shared" si="66"/>
        <v>0</v>
      </c>
      <c r="H235" s="6">
        <f t="shared" si="80"/>
        <v>0</v>
      </c>
      <c r="I235" s="29">
        <f t="shared" si="81"/>
        <v>0</v>
      </c>
      <c r="J235" s="29">
        <f t="shared" si="82"/>
        <v>0</v>
      </c>
      <c r="K235" s="7">
        <v>0.05</v>
      </c>
      <c r="L235" s="6">
        <f t="shared" si="67"/>
        <v>0</v>
      </c>
      <c r="M235" s="6">
        <f t="shared" si="68"/>
        <v>0</v>
      </c>
      <c r="N235" s="6">
        <f t="shared" si="69"/>
        <v>0</v>
      </c>
      <c r="O235" s="6">
        <f t="shared" si="70"/>
        <v>0</v>
      </c>
      <c r="P235" s="1">
        <v>0</v>
      </c>
      <c r="Q235" s="1">
        <f t="shared" si="71"/>
        <v>0</v>
      </c>
      <c r="R235" s="15">
        <f t="shared" si="83"/>
        <v>0</v>
      </c>
      <c r="S235" s="15">
        <f t="shared" si="72"/>
        <v>0</v>
      </c>
      <c r="T235" s="15">
        <f t="shared" si="73"/>
        <v>0</v>
      </c>
      <c r="U235" s="6">
        <f t="shared" si="74"/>
        <v>0</v>
      </c>
      <c r="V235" s="6">
        <f t="shared" si="75"/>
        <v>0</v>
      </c>
      <c r="W235" s="6">
        <f>$V$13-(SUM($V$17:V235))</f>
        <v>0</v>
      </c>
      <c r="X235" s="1">
        <f t="shared" si="84"/>
        <v>0</v>
      </c>
      <c r="Y235" s="11">
        <f t="shared" si="85"/>
        <v>0</v>
      </c>
      <c r="Z235" s="1"/>
      <c r="AA235" s="1"/>
    </row>
    <row r="236" spans="1:27" x14ac:dyDescent="0.25">
      <c r="A236">
        <v>220</v>
      </c>
      <c r="B236" s="6">
        <f t="shared" si="86"/>
        <v>0</v>
      </c>
      <c r="C236" s="6">
        <f t="shared" si="76"/>
        <v>1199101.0503055046</v>
      </c>
      <c r="D236" s="1">
        <f t="shared" si="77"/>
        <v>1199101.0503055046</v>
      </c>
      <c r="E236" s="5">
        <f t="shared" si="78"/>
        <v>0</v>
      </c>
      <c r="F236" s="1">
        <f t="shared" si="79"/>
        <v>0</v>
      </c>
      <c r="G236" s="1">
        <f t="shared" si="66"/>
        <v>0</v>
      </c>
      <c r="H236" s="6">
        <f t="shared" si="80"/>
        <v>0</v>
      </c>
      <c r="I236" s="29">
        <f t="shared" si="81"/>
        <v>0</v>
      </c>
      <c r="J236" s="29">
        <f t="shared" si="82"/>
        <v>0</v>
      </c>
      <c r="K236" s="7">
        <v>0.05</v>
      </c>
      <c r="L236" s="6">
        <f t="shared" si="67"/>
        <v>0</v>
      </c>
      <c r="M236" s="6">
        <f t="shared" si="68"/>
        <v>0</v>
      </c>
      <c r="N236" s="6">
        <f t="shared" si="69"/>
        <v>0</v>
      </c>
      <c r="O236" s="6">
        <f t="shared" si="70"/>
        <v>0</v>
      </c>
      <c r="P236" s="1">
        <v>0</v>
      </c>
      <c r="Q236" s="1">
        <f t="shared" si="71"/>
        <v>0</v>
      </c>
      <c r="R236" s="15">
        <f t="shared" si="83"/>
        <v>0</v>
      </c>
      <c r="S236" s="15">
        <f t="shared" si="72"/>
        <v>0</v>
      </c>
      <c r="T236" s="15">
        <f t="shared" si="73"/>
        <v>0</v>
      </c>
      <c r="U236" s="6">
        <f t="shared" si="74"/>
        <v>0</v>
      </c>
      <c r="V236" s="6">
        <f t="shared" si="75"/>
        <v>0</v>
      </c>
      <c r="W236" s="6">
        <f>$V$13-(SUM($V$17:V236))</f>
        <v>0</v>
      </c>
      <c r="X236" s="1">
        <f t="shared" si="84"/>
        <v>0</v>
      </c>
      <c r="Y236" s="11">
        <f t="shared" si="85"/>
        <v>0</v>
      </c>
      <c r="Z236" s="1"/>
      <c r="AA236" s="1"/>
    </row>
    <row r="237" spans="1:27" x14ac:dyDescent="0.25">
      <c r="A237">
        <v>221</v>
      </c>
      <c r="B237" s="6">
        <f t="shared" si="86"/>
        <v>0</v>
      </c>
      <c r="C237" s="6">
        <f t="shared" si="76"/>
        <v>1199101.0503055046</v>
      </c>
      <c r="D237" s="1">
        <f t="shared" si="77"/>
        <v>1199101.0503055046</v>
      </c>
      <c r="E237" s="5">
        <f t="shared" si="78"/>
        <v>0</v>
      </c>
      <c r="F237" s="1">
        <f t="shared" si="79"/>
        <v>0</v>
      </c>
      <c r="G237" s="1">
        <f t="shared" si="66"/>
        <v>0</v>
      </c>
      <c r="H237" s="6">
        <f t="shared" si="80"/>
        <v>0</v>
      </c>
      <c r="I237" s="29">
        <f t="shared" si="81"/>
        <v>0</v>
      </c>
      <c r="J237" s="29">
        <f t="shared" si="82"/>
        <v>0</v>
      </c>
      <c r="K237" s="7">
        <v>0.05</v>
      </c>
      <c r="L237" s="6">
        <f t="shared" si="67"/>
        <v>0</v>
      </c>
      <c r="M237" s="6">
        <f t="shared" si="68"/>
        <v>0</v>
      </c>
      <c r="N237" s="6">
        <f t="shared" si="69"/>
        <v>0</v>
      </c>
      <c r="O237" s="6">
        <f t="shared" si="70"/>
        <v>0</v>
      </c>
      <c r="P237" s="1">
        <v>0</v>
      </c>
      <c r="Q237" s="1">
        <f t="shared" si="71"/>
        <v>0</v>
      </c>
      <c r="R237" s="15">
        <f t="shared" si="83"/>
        <v>0</v>
      </c>
      <c r="S237" s="15">
        <f t="shared" si="72"/>
        <v>0</v>
      </c>
      <c r="T237" s="15">
        <f t="shared" si="73"/>
        <v>0</v>
      </c>
      <c r="U237" s="6">
        <f t="shared" si="74"/>
        <v>0</v>
      </c>
      <c r="V237" s="6">
        <f t="shared" si="75"/>
        <v>0</v>
      </c>
      <c r="W237" s="6">
        <f>$V$13-(SUM($V$17:V237))</f>
        <v>0</v>
      </c>
      <c r="X237" s="1">
        <f t="shared" si="84"/>
        <v>0</v>
      </c>
      <c r="Y237" s="11">
        <f t="shared" si="85"/>
        <v>0</v>
      </c>
      <c r="Z237" s="1"/>
      <c r="AA237" s="1"/>
    </row>
    <row r="238" spans="1:27" x14ac:dyDescent="0.25">
      <c r="A238">
        <v>222</v>
      </c>
      <c r="B238" s="6">
        <f t="shared" si="86"/>
        <v>0</v>
      </c>
      <c r="C238" s="6">
        <f t="shared" si="76"/>
        <v>1199101.0503055046</v>
      </c>
      <c r="D238" s="1">
        <f t="shared" si="77"/>
        <v>1199101.0503055046</v>
      </c>
      <c r="E238" s="5">
        <f t="shared" si="78"/>
        <v>0</v>
      </c>
      <c r="F238" s="1">
        <f t="shared" si="79"/>
        <v>0</v>
      </c>
      <c r="G238" s="1">
        <f t="shared" si="66"/>
        <v>0</v>
      </c>
      <c r="H238" s="6">
        <f t="shared" si="80"/>
        <v>0</v>
      </c>
      <c r="I238" s="29">
        <f t="shared" si="81"/>
        <v>0</v>
      </c>
      <c r="J238" s="29">
        <f t="shared" si="82"/>
        <v>0</v>
      </c>
      <c r="K238" s="7">
        <v>0.05</v>
      </c>
      <c r="L238" s="6">
        <f t="shared" si="67"/>
        <v>0</v>
      </c>
      <c r="M238" s="6">
        <f t="shared" si="68"/>
        <v>0</v>
      </c>
      <c r="N238" s="6">
        <f t="shared" si="69"/>
        <v>0</v>
      </c>
      <c r="O238" s="6">
        <f t="shared" si="70"/>
        <v>0</v>
      </c>
      <c r="P238" s="1">
        <v>0</v>
      </c>
      <c r="Q238" s="1">
        <f t="shared" si="71"/>
        <v>0</v>
      </c>
      <c r="R238" s="15">
        <f t="shared" si="83"/>
        <v>0</v>
      </c>
      <c r="S238" s="15">
        <f t="shared" si="72"/>
        <v>0</v>
      </c>
      <c r="T238" s="15">
        <f t="shared" si="73"/>
        <v>0</v>
      </c>
      <c r="U238" s="6">
        <f t="shared" si="74"/>
        <v>0</v>
      </c>
      <c r="V238" s="6">
        <f t="shared" si="75"/>
        <v>0</v>
      </c>
      <c r="W238" s="6">
        <f>$V$13-(SUM($V$17:V238))</f>
        <v>0</v>
      </c>
      <c r="X238" s="1">
        <f t="shared" si="84"/>
        <v>0</v>
      </c>
      <c r="Y238" s="11">
        <f t="shared" si="85"/>
        <v>0</v>
      </c>
      <c r="Z238" s="1"/>
      <c r="AA238" s="1"/>
    </row>
    <row r="239" spans="1:27" x14ac:dyDescent="0.25">
      <c r="A239">
        <v>223</v>
      </c>
      <c r="B239" s="6">
        <f t="shared" si="86"/>
        <v>0</v>
      </c>
      <c r="C239" s="6">
        <f t="shared" si="76"/>
        <v>1199101.0503055046</v>
      </c>
      <c r="D239" s="1">
        <f t="shared" si="77"/>
        <v>1199101.0503055046</v>
      </c>
      <c r="E239" s="5">
        <f t="shared" si="78"/>
        <v>0</v>
      </c>
      <c r="F239" s="1">
        <f t="shared" si="79"/>
        <v>0</v>
      </c>
      <c r="G239" s="1">
        <f t="shared" si="66"/>
        <v>0</v>
      </c>
      <c r="H239" s="6">
        <f t="shared" si="80"/>
        <v>0</v>
      </c>
      <c r="I239" s="29">
        <f t="shared" si="81"/>
        <v>0</v>
      </c>
      <c r="J239" s="29">
        <f t="shared" si="82"/>
        <v>0</v>
      </c>
      <c r="K239" s="7">
        <v>0.05</v>
      </c>
      <c r="L239" s="6">
        <f t="shared" si="67"/>
        <v>0</v>
      </c>
      <c r="M239" s="6">
        <f t="shared" si="68"/>
        <v>0</v>
      </c>
      <c r="N239" s="6">
        <f t="shared" si="69"/>
        <v>0</v>
      </c>
      <c r="O239" s="6">
        <f t="shared" si="70"/>
        <v>0</v>
      </c>
      <c r="P239" s="1">
        <v>0</v>
      </c>
      <c r="Q239" s="1">
        <f t="shared" si="71"/>
        <v>0</v>
      </c>
      <c r="R239" s="15">
        <f t="shared" si="83"/>
        <v>0</v>
      </c>
      <c r="S239" s="15">
        <f t="shared" si="72"/>
        <v>0</v>
      </c>
      <c r="T239" s="15">
        <f t="shared" si="73"/>
        <v>0</v>
      </c>
      <c r="U239" s="6">
        <f t="shared" si="74"/>
        <v>0</v>
      </c>
      <c r="V239" s="6">
        <f t="shared" si="75"/>
        <v>0</v>
      </c>
      <c r="W239" s="6">
        <f>$V$13-(SUM($V$17:V239))</f>
        <v>0</v>
      </c>
      <c r="X239" s="1">
        <f t="shared" si="84"/>
        <v>0</v>
      </c>
      <c r="Y239" s="11">
        <f t="shared" si="85"/>
        <v>0</v>
      </c>
      <c r="Z239" s="1"/>
      <c r="AA239" s="1"/>
    </row>
    <row r="240" spans="1:27" x14ac:dyDescent="0.25">
      <c r="A240">
        <v>224</v>
      </c>
      <c r="B240" s="6">
        <f t="shared" si="86"/>
        <v>0</v>
      </c>
      <c r="C240" s="6">
        <f t="shared" si="76"/>
        <v>1199101.0503055046</v>
      </c>
      <c r="D240" s="1">
        <f t="shared" si="77"/>
        <v>1199101.0503055046</v>
      </c>
      <c r="E240" s="5">
        <f t="shared" si="78"/>
        <v>0</v>
      </c>
      <c r="F240" s="1">
        <f t="shared" si="79"/>
        <v>0</v>
      </c>
      <c r="G240" s="1">
        <f t="shared" si="66"/>
        <v>0</v>
      </c>
      <c r="H240" s="6">
        <f t="shared" si="80"/>
        <v>0</v>
      </c>
      <c r="I240" s="29">
        <f t="shared" si="81"/>
        <v>0</v>
      </c>
      <c r="J240" s="29">
        <f t="shared" si="82"/>
        <v>0</v>
      </c>
      <c r="K240" s="7">
        <v>0.05</v>
      </c>
      <c r="L240" s="6">
        <f t="shared" si="67"/>
        <v>0</v>
      </c>
      <c r="M240" s="6">
        <f t="shared" si="68"/>
        <v>0</v>
      </c>
      <c r="N240" s="6">
        <f t="shared" si="69"/>
        <v>0</v>
      </c>
      <c r="O240" s="6">
        <f t="shared" si="70"/>
        <v>0</v>
      </c>
      <c r="P240" s="1">
        <v>0</v>
      </c>
      <c r="Q240" s="1">
        <f t="shared" si="71"/>
        <v>0</v>
      </c>
      <c r="R240" s="15">
        <f t="shared" si="83"/>
        <v>0</v>
      </c>
      <c r="S240" s="15">
        <f t="shared" si="72"/>
        <v>0</v>
      </c>
      <c r="T240" s="15">
        <f t="shared" si="73"/>
        <v>0</v>
      </c>
      <c r="U240" s="6">
        <f t="shared" si="74"/>
        <v>0</v>
      </c>
      <c r="V240" s="6">
        <f t="shared" si="75"/>
        <v>0</v>
      </c>
      <c r="W240" s="6">
        <f>$V$13-(SUM($V$17:V240))</f>
        <v>0</v>
      </c>
      <c r="X240" s="1">
        <f t="shared" si="84"/>
        <v>0</v>
      </c>
      <c r="Y240" s="11">
        <f t="shared" si="85"/>
        <v>0</v>
      </c>
      <c r="Z240" s="1"/>
      <c r="AA240" s="1"/>
    </row>
    <row r="241" spans="1:27" x14ac:dyDescent="0.25">
      <c r="A241">
        <v>225</v>
      </c>
      <c r="B241" s="6">
        <f t="shared" si="86"/>
        <v>0</v>
      </c>
      <c r="C241" s="6">
        <f t="shared" si="76"/>
        <v>1199101.0503055046</v>
      </c>
      <c r="D241" s="1">
        <f t="shared" si="77"/>
        <v>1199101.0503055046</v>
      </c>
      <c r="E241" s="5">
        <f t="shared" si="78"/>
        <v>0</v>
      </c>
      <c r="F241" s="1">
        <f t="shared" si="79"/>
        <v>0</v>
      </c>
      <c r="G241" s="1">
        <f t="shared" si="66"/>
        <v>0</v>
      </c>
      <c r="H241" s="6">
        <f t="shared" si="80"/>
        <v>0</v>
      </c>
      <c r="I241" s="29">
        <f t="shared" si="81"/>
        <v>0</v>
      </c>
      <c r="J241" s="29">
        <f t="shared" si="82"/>
        <v>0</v>
      </c>
      <c r="K241" s="7">
        <v>0.05</v>
      </c>
      <c r="L241" s="6">
        <f t="shared" si="67"/>
        <v>0</v>
      </c>
      <c r="M241" s="6">
        <f t="shared" si="68"/>
        <v>0</v>
      </c>
      <c r="N241" s="6">
        <f t="shared" si="69"/>
        <v>0</v>
      </c>
      <c r="O241" s="6">
        <f t="shared" si="70"/>
        <v>0</v>
      </c>
      <c r="P241" s="1">
        <v>0</v>
      </c>
      <c r="Q241" s="1">
        <f t="shared" si="71"/>
        <v>0</v>
      </c>
      <c r="R241" s="15">
        <f t="shared" si="83"/>
        <v>0</v>
      </c>
      <c r="S241" s="15">
        <f t="shared" si="72"/>
        <v>0</v>
      </c>
      <c r="T241" s="15">
        <f t="shared" si="73"/>
        <v>0</v>
      </c>
      <c r="U241" s="6">
        <f t="shared" si="74"/>
        <v>0</v>
      </c>
      <c r="V241" s="6">
        <f t="shared" si="75"/>
        <v>0</v>
      </c>
      <c r="W241" s="6">
        <f>$V$13-(SUM($V$17:V241))</f>
        <v>0</v>
      </c>
      <c r="X241" s="1">
        <f t="shared" si="84"/>
        <v>0</v>
      </c>
      <c r="Y241" s="11">
        <f t="shared" si="85"/>
        <v>0</v>
      </c>
      <c r="Z241" s="1"/>
      <c r="AA241" s="1"/>
    </row>
    <row r="242" spans="1:27" x14ac:dyDescent="0.25">
      <c r="A242">
        <v>226</v>
      </c>
      <c r="B242" s="6">
        <f t="shared" si="86"/>
        <v>0</v>
      </c>
      <c r="C242" s="6">
        <f t="shared" si="76"/>
        <v>1199101.0503055046</v>
      </c>
      <c r="D242" s="1">
        <f t="shared" si="77"/>
        <v>1199101.0503055046</v>
      </c>
      <c r="E242" s="5">
        <f t="shared" si="78"/>
        <v>0</v>
      </c>
      <c r="F242" s="1">
        <f t="shared" si="79"/>
        <v>0</v>
      </c>
      <c r="G242" s="1">
        <f t="shared" si="66"/>
        <v>0</v>
      </c>
      <c r="H242" s="6">
        <f t="shared" si="80"/>
        <v>0</v>
      </c>
      <c r="I242" s="29">
        <f t="shared" si="81"/>
        <v>0</v>
      </c>
      <c r="J242" s="29">
        <f t="shared" si="82"/>
        <v>0</v>
      </c>
      <c r="K242" s="7">
        <v>0.05</v>
      </c>
      <c r="L242" s="6">
        <f t="shared" si="67"/>
        <v>0</v>
      </c>
      <c r="M242" s="6">
        <f t="shared" si="68"/>
        <v>0</v>
      </c>
      <c r="N242" s="6">
        <f t="shared" si="69"/>
        <v>0</v>
      </c>
      <c r="O242" s="6">
        <f t="shared" si="70"/>
        <v>0</v>
      </c>
      <c r="P242" s="1">
        <v>0</v>
      </c>
      <c r="Q242" s="1">
        <f t="shared" si="71"/>
        <v>0</v>
      </c>
      <c r="R242" s="15">
        <f t="shared" si="83"/>
        <v>0</v>
      </c>
      <c r="S242" s="15">
        <f t="shared" si="72"/>
        <v>0</v>
      </c>
      <c r="T242" s="15">
        <f t="shared" si="73"/>
        <v>0</v>
      </c>
      <c r="U242" s="6">
        <f t="shared" si="74"/>
        <v>0</v>
      </c>
      <c r="V242" s="6">
        <f t="shared" si="75"/>
        <v>0</v>
      </c>
      <c r="W242" s="6">
        <f>$V$13-(SUM($V$17:V242))</f>
        <v>0</v>
      </c>
      <c r="X242" s="1">
        <f t="shared" si="84"/>
        <v>0</v>
      </c>
      <c r="Y242" s="11">
        <f t="shared" si="85"/>
        <v>0</v>
      </c>
      <c r="Z242" s="1"/>
      <c r="AA242" s="1"/>
    </row>
    <row r="243" spans="1:27" x14ac:dyDescent="0.25">
      <c r="A243">
        <v>227</v>
      </c>
      <c r="B243" s="6">
        <f t="shared" si="86"/>
        <v>0</v>
      </c>
      <c r="C243" s="6">
        <f t="shared" si="76"/>
        <v>1199101.0503055046</v>
      </c>
      <c r="D243" s="1">
        <f t="shared" si="77"/>
        <v>1199101.0503055046</v>
      </c>
      <c r="E243" s="5">
        <f t="shared" si="78"/>
        <v>0</v>
      </c>
      <c r="F243" s="1">
        <f t="shared" si="79"/>
        <v>0</v>
      </c>
      <c r="G243" s="1">
        <f t="shared" si="66"/>
        <v>0</v>
      </c>
      <c r="H243" s="6">
        <f t="shared" si="80"/>
        <v>0</v>
      </c>
      <c r="I243" s="29">
        <f t="shared" si="81"/>
        <v>0</v>
      </c>
      <c r="J243" s="29">
        <f t="shared" si="82"/>
        <v>0</v>
      </c>
      <c r="K243" s="7">
        <v>0.05</v>
      </c>
      <c r="L243" s="6">
        <f t="shared" si="67"/>
        <v>0</v>
      </c>
      <c r="M243" s="6">
        <f t="shared" si="68"/>
        <v>0</v>
      </c>
      <c r="N243" s="6">
        <f t="shared" si="69"/>
        <v>0</v>
      </c>
      <c r="O243" s="6">
        <f t="shared" si="70"/>
        <v>0</v>
      </c>
      <c r="P243" s="1">
        <v>0</v>
      </c>
      <c r="Q243" s="1">
        <f t="shared" si="71"/>
        <v>0</v>
      </c>
      <c r="R243" s="15">
        <f t="shared" si="83"/>
        <v>0</v>
      </c>
      <c r="S243" s="15">
        <f t="shared" si="72"/>
        <v>0</v>
      </c>
      <c r="T243" s="15">
        <f t="shared" si="73"/>
        <v>0</v>
      </c>
      <c r="U243" s="6">
        <f t="shared" si="74"/>
        <v>0</v>
      </c>
      <c r="V243" s="6">
        <f t="shared" si="75"/>
        <v>0</v>
      </c>
      <c r="W243" s="6">
        <f>$V$13-(SUM($V$17:V243))</f>
        <v>0</v>
      </c>
      <c r="X243" s="1">
        <f t="shared" si="84"/>
        <v>0</v>
      </c>
      <c r="Y243" s="11">
        <f t="shared" si="85"/>
        <v>0</v>
      </c>
      <c r="Z243" s="1"/>
      <c r="AA243" s="1"/>
    </row>
    <row r="244" spans="1:27" x14ac:dyDescent="0.25">
      <c r="A244">
        <v>228</v>
      </c>
      <c r="B244" s="6">
        <f t="shared" si="86"/>
        <v>0</v>
      </c>
      <c r="C244" s="6">
        <f t="shared" si="76"/>
        <v>1199101.0503055046</v>
      </c>
      <c r="D244" s="1">
        <f t="shared" si="77"/>
        <v>1199101.0503055046</v>
      </c>
      <c r="E244" s="5">
        <f t="shared" si="78"/>
        <v>0</v>
      </c>
      <c r="F244" s="1">
        <f t="shared" si="79"/>
        <v>0</v>
      </c>
      <c r="G244" s="1">
        <f t="shared" si="66"/>
        <v>0</v>
      </c>
      <c r="H244" s="6">
        <f t="shared" si="80"/>
        <v>0</v>
      </c>
      <c r="I244" s="29">
        <f t="shared" si="81"/>
        <v>0</v>
      </c>
      <c r="J244" s="29">
        <f t="shared" si="82"/>
        <v>0</v>
      </c>
      <c r="K244" s="7">
        <v>0.05</v>
      </c>
      <c r="L244" s="6">
        <f t="shared" si="67"/>
        <v>0</v>
      </c>
      <c r="M244" s="6">
        <f t="shared" si="68"/>
        <v>0</v>
      </c>
      <c r="N244" s="6">
        <f t="shared" si="69"/>
        <v>0</v>
      </c>
      <c r="O244" s="6">
        <f t="shared" si="70"/>
        <v>0</v>
      </c>
      <c r="P244" s="1">
        <v>0</v>
      </c>
      <c r="Q244" s="1">
        <f t="shared" si="71"/>
        <v>0</v>
      </c>
      <c r="R244" s="15">
        <f t="shared" si="83"/>
        <v>0</v>
      </c>
      <c r="S244" s="15">
        <f t="shared" si="72"/>
        <v>0</v>
      </c>
      <c r="T244" s="15">
        <f t="shared" si="73"/>
        <v>0</v>
      </c>
      <c r="U244" s="6">
        <f t="shared" si="74"/>
        <v>0</v>
      </c>
      <c r="V244" s="6">
        <f t="shared" si="75"/>
        <v>0</v>
      </c>
      <c r="W244" s="6">
        <f>$V$13-(SUM($V$17:V244))</f>
        <v>0</v>
      </c>
      <c r="X244" s="1">
        <f t="shared" si="84"/>
        <v>0</v>
      </c>
      <c r="Y244" s="11">
        <f t="shared" si="85"/>
        <v>0</v>
      </c>
      <c r="Z244" s="1"/>
      <c r="AA244" s="1"/>
    </row>
    <row r="245" spans="1:27" x14ac:dyDescent="0.25">
      <c r="A245">
        <v>229</v>
      </c>
      <c r="B245" s="6">
        <f t="shared" si="86"/>
        <v>0</v>
      </c>
      <c r="C245" s="6">
        <f t="shared" si="76"/>
        <v>1199101.0503055046</v>
      </c>
      <c r="D245" s="1">
        <f t="shared" si="77"/>
        <v>1199101.0503055046</v>
      </c>
      <c r="E245" s="5">
        <f t="shared" si="78"/>
        <v>0</v>
      </c>
      <c r="F245" s="1">
        <f t="shared" si="79"/>
        <v>0</v>
      </c>
      <c r="G245" s="1">
        <f t="shared" si="66"/>
        <v>0</v>
      </c>
      <c r="H245" s="6">
        <f t="shared" si="80"/>
        <v>0</v>
      </c>
      <c r="I245" s="29">
        <f t="shared" si="81"/>
        <v>0</v>
      </c>
      <c r="J245" s="29">
        <f t="shared" si="82"/>
        <v>0</v>
      </c>
      <c r="K245" s="7">
        <v>0.05</v>
      </c>
      <c r="L245" s="6">
        <f t="shared" si="67"/>
        <v>0</v>
      </c>
      <c r="M245" s="6">
        <f t="shared" si="68"/>
        <v>0</v>
      </c>
      <c r="N245" s="6">
        <f t="shared" si="69"/>
        <v>0</v>
      </c>
      <c r="O245" s="6">
        <f t="shared" si="70"/>
        <v>0</v>
      </c>
      <c r="P245" s="1">
        <v>0</v>
      </c>
      <c r="Q245" s="1">
        <f t="shared" si="71"/>
        <v>0</v>
      </c>
      <c r="R245" s="15">
        <f t="shared" si="83"/>
        <v>0</v>
      </c>
      <c r="S245" s="15">
        <f t="shared" si="72"/>
        <v>0</v>
      </c>
      <c r="T245" s="15">
        <f t="shared" si="73"/>
        <v>0</v>
      </c>
      <c r="U245" s="6">
        <f t="shared" si="74"/>
        <v>0</v>
      </c>
      <c r="V245" s="6">
        <f t="shared" si="75"/>
        <v>0</v>
      </c>
      <c r="W245" s="6">
        <f>$V$13-(SUM($V$17:V245))</f>
        <v>0</v>
      </c>
      <c r="X245" s="1">
        <f t="shared" si="84"/>
        <v>0</v>
      </c>
      <c r="Y245" s="11">
        <f t="shared" si="85"/>
        <v>0</v>
      </c>
      <c r="Z245" s="1"/>
      <c r="AA245" s="1"/>
    </row>
    <row r="246" spans="1:27" x14ac:dyDescent="0.25">
      <c r="A246">
        <v>230</v>
      </c>
      <c r="B246" s="6">
        <f t="shared" si="86"/>
        <v>0</v>
      </c>
      <c r="C246" s="6">
        <f t="shared" si="76"/>
        <v>1199101.0503055046</v>
      </c>
      <c r="D246" s="1">
        <f t="shared" si="77"/>
        <v>1199101.0503055046</v>
      </c>
      <c r="E246" s="5">
        <f t="shared" si="78"/>
        <v>0</v>
      </c>
      <c r="F246" s="1">
        <f t="shared" si="79"/>
        <v>0</v>
      </c>
      <c r="G246" s="1">
        <f t="shared" si="66"/>
        <v>0</v>
      </c>
      <c r="H246" s="6">
        <f t="shared" si="80"/>
        <v>0</v>
      </c>
      <c r="I246" s="29">
        <f t="shared" si="81"/>
        <v>0</v>
      </c>
      <c r="J246" s="29">
        <f t="shared" si="82"/>
        <v>0</v>
      </c>
      <c r="K246" s="7">
        <v>0.05</v>
      </c>
      <c r="L246" s="6">
        <f t="shared" si="67"/>
        <v>0</v>
      </c>
      <c r="M246" s="6">
        <f t="shared" si="68"/>
        <v>0</v>
      </c>
      <c r="N246" s="6">
        <f t="shared" si="69"/>
        <v>0</v>
      </c>
      <c r="O246" s="6">
        <f t="shared" si="70"/>
        <v>0</v>
      </c>
      <c r="P246" s="1">
        <v>0</v>
      </c>
      <c r="Q246" s="1">
        <f t="shared" si="71"/>
        <v>0</v>
      </c>
      <c r="R246" s="15">
        <f t="shared" si="83"/>
        <v>0</v>
      </c>
      <c r="S246" s="15">
        <f t="shared" si="72"/>
        <v>0</v>
      </c>
      <c r="T246" s="15">
        <f t="shared" si="73"/>
        <v>0</v>
      </c>
      <c r="U246" s="6">
        <f t="shared" si="74"/>
        <v>0</v>
      </c>
      <c r="V246" s="6">
        <f t="shared" si="75"/>
        <v>0</v>
      </c>
      <c r="W246" s="6">
        <f>$V$13-(SUM($V$17:V246))</f>
        <v>0</v>
      </c>
      <c r="X246" s="1">
        <f t="shared" si="84"/>
        <v>0</v>
      </c>
      <c r="Y246" s="11">
        <f t="shared" si="85"/>
        <v>0</v>
      </c>
      <c r="Z246" s="1"/>
      <c r="AA246" s="1"/>
    </row>
    <row r="247" spans="1:27" x14ac:dyDescent="0.25">
      <c r="A247">
        <v>231</v>
      </c>
      <c r="B247" s="6">
        <f t="shared" si="86"/>
        <v>0</v>
      </c>
      <c r="C247" s="6">
        <f t="shared" si="76"/>
        <v>1199101.0503055046</v>
      </c>
      <c r="D247" s="1">
        <f t="shared" si="77"/>
        <v>1199101.0503055046</v>
      </c>
      <c r="E247" s="5">
        <f t="shared" si="78"/>
        <v>0</v>
      </c>
      <c r="F247" s="1">
        <f t="shared" si="79"/>
        <v>0</v>
      </c>
      <c r="G247" s="1">
        <f t="shared" si="66"/>
        <v>0</v>
      </c>
      <c r="H247" s="6">
        <f t="shared" si="80"/>
        <v>0</v>
      </c>
      <c r="I247" s="29">
        <f t="shared" si="81"/>
        <v>0</v>
      </c>
      <c r="J247" s="29">
        <f t="shared" si="82"/>
        <v>0</v>
      </c>
      <c r="K247" s="7">
        <v>0.05</v>
      </c>
      <c r="L247" s="6">
        <f t="shared" si="67"/>
        <v>0</v>
      </c>
      <c r="M247" s="6">
        <f t="shared" si="68"/>
        <v>0</v>
      </c>
      <c r="N247" s="6">
        <f t="shared" si="69"/>
        <v>0</v>
      </c>
      <c r="O247" s="6">
        <f t="shared" si="70"/>
        <v>0</v>
      </c>
      <c r="P247" s="1">
        <v>0</v>
      </c>
      <c r="Q247" s="1">
        <f t="shared" si="71"/>
        <v>0</v>
      </c>
      <c r="R247" s="15">
        <f t="shared" si="83"/>
        <v>0</v>
      </c>
      <c r="S247" s="15">
        <f t="shared" si="72"/>
        <v>0</v>
      </c>
      <c r="T247" s="15">
        <f t="shared" si="73"/>
        <v>0</v>
      </c>
      <c r="U247" s="6">
        <f t="shared" si="74"/>
        <v>0</v>
      </c>
      <c r="V247" s="6">
        <f t="shared" si="75"/>
        <v>0</v>
      </c>
      <c r="W247" s="6">
        <f>$V$13-(SUM($V$17:V247))</f>
        <v>0</v>
      </c>
      <c r="X247" s="1">
        <f t="shared" si="84"/>
        <v>0</v>
      </c>
      <c r="Y247" s="11">
        <f t="shared" si="85"/>
        <v>0</v>
      </c>
      <c r="Z247" s="1"/>
      <c r="AA247" s="1"/>
    </row>
    <row r="248" spans="1:27" x14ac:dyDescent="0.25">
      <c r="A248">
        <v>232</v>
      </c>
      <c r="B248" s="6">
        <f t="shared" si="86"/>
        <v>0</v>
      </c>
      <c r="C248" s="6">
        <f t="shared" si="76"/>
        <v>1199101.0503055046</v>
      </c>
      <c r="D248" s="1">
        <f t="shared" si="77"/>
        <v>1199101.0503055046</v>
      </c>
      <c r="E248" s="5">
        <f t="shared" si="78"/>
        <v>0</v>
      </c>
      <c r="F248" s="1">
        <f t="shared" si="79"/>
        <v>0</v>
      </c>
      <c r="G248" s="1">
        <f t="shared" si="66"/>
        <v>0</v>
      </c>
      <c r="H248" s="6">
        <f t="shared" si="80"/>
        <v>0</v>
      </c>
      <c r="I248" s="29">
        <f t="shared" si="81"/>
        <v>0</v>
      </c>
      <c r="J248" s="29">
        <f t="shared" si="82"/>
        <v>0</v>
      </c>
      <c r="K248" s="7">
        <v>0.05</v>
      </c>
      <c r="L248" s="6">
        <f t="shared" si="67"/>
        <v>0</v>
      </c>
      <c r="M248" s="6">
        <f t="shared" si="68"/>
        <v>0</v>
      </c>
      <c r="N248" s="6">
        <f t="shared" si="69"/>
        <v>0</v>
      </c>
      <c r="O248" s="6">
        <f t="shared" si="70"/>
        <v>0</v>
      </c>
      <c r="P248" s="1">
        <v>0</v>
      </c>
      <c r="Q248" s="1">
        <f t="shared" si="71"/>
        <v>0</v>
      </c>
      <c r="R248" s="15">
        <f t="shared" si="83"/>
        <v>0</v>
      </c>
      <c r="S248" s="15">
        <f t="shared" si="72"/>
        <v>0</v>
      </c>
      <c r="T248" s="15">
        <f t="shared" si="73"/>
        <v>0</v>
      </c>
      <c r="U248" s="6">
        <f t="shared" si="74"/>
        <v>0</v>
      </c>
      <c r="V248" s="6">
        <f t="shared" si="75"/>
        <v>0</v>
      </c>
      <c r="W248" s="6">
        <f>$V$13-(SUM($V$17:V248))</f>
        <v>0</v>
      </c>
      <c r="X248" s="1">
        <f t="shared" si="84"/>
        <v>0</v>
      </c>
      <c r="Y248" s="11">
        <f t="shared" si="85"/>
        <v>0</v>
      </c>
      <c r="Z248" s="1"/>
      <c r="AA248" s="1"/>
    </row>
    <row r="249" spans="1:27" x14ac:dyDescent="0.25">
      <c r="A249">
        <v>233</v>
      </c>
      <c r="B249" s="6">
        <f t="shared" si="86"/>
        <v>0</v>
      </c>
      <c r="C249" s="6">
        <f t="shared" si="76"/>
        <v>1199101.0503055046</v>
      </c>
      <c r="D249" s="1">
        <f t="shared" si="77"/>
        <v>1199101.0503055046</v>
      </c>
      <c r="E249" s="5">
        <f t="shared" si="78"/>
        <v>0</v>
      </c>
      <c r="F249" s="1">
        <f t="shared" si="79"/>
        <v>0</v>
      </c>
      <c r="G249" s="1">
        <f t="shared" si="66"/>
        <v>0</v>
      </c>
      <c r="H249" s="6">
        <f t="shared" si="80"/>
        <v>0</v>
      </c>
      <c r="I249" s="29">
        <f t="shared" si="81"/>
        <v>0</v>
      </c>
      <c r="J249" s="29">
        <f t="shared" si="82"/>
        <v>0</v>
      </c>
      <c r="K249" s="7">
        <v>0.05</v>
      </c>
      <c r="L249" s="6">
        <f t="shared" si="67"/>
        <v>0</v>
      </c>
      <c r="M249" s="6">
        <f t="shared" si="68"/>
        <v>0</v>
      </c>
      <c r="N249" s="6">
        <f t="shared" si="69"/>
        <v>0</v>
      </c>
      <c r="O249" s="6">
        <f t="shared" si="70"/>
        <v>0</v>
      </c>
      <c r="P249" s="1">
        <v>0</v>
      </c>
      <c r="Q249" s="1">
        <f t="shared" si="71"/>
        <v>0</v>
      </c>
      <c r="R249" s="15">
        <f t="shared" si="83"/>
        <v>0</v>
      </c>
      <c r="S249" s="15">
        <f t="shared" si="72"/>
        <v>0</v>
      </c>
      <c r="T249" s="15">
        <f t="shared" si="73"/>
        <v>0</v>
      </c>
      <c r="U249" s="6">
        <f t="shared" si="74"/>
        <v>0</v>
      </c>
      <c r="V249" s="6">
        <f t="shared" si="75"/>
        <v>0</v>
      </c>
      <c r="W249" s="6">
        <f>$V$13-(SUM($V$17:V249))</f>
        <v>0</v>
      </c>
      <c r="X249" s="1">
        <f t="shared" si="84"/>
        <v>0</v>
      </c>
      <c r="Y249" s="11">
        <f t="shared" si="85"/>
        <v>0</v>
      </c>
      <c r="Z249" s="1"/>
      <c r="AA249" s="1"/>
    </row>
    <row r="250" spans="1:27" x14ac:dyDescent="0.25">
      <c r="A250">
        <v>234</v>
      </c>
      <c r="B250" s="6">
        <f t="shared" si="86"/>
        <v>0</v>
      </c>
      <c r="C250" s="6">
        <f t="shared" si="76"/>
        <v>1199101.0503055046</v>
      </c>
      <c r="D250" s="1">
        <f t="shared" si="77"/>
        <v>1199101.0503055046</v>
      </c>
      <c r="E250" s="5">
        <f t="shared" si="78"/>
        <v>0</v>
      </c>
      <c r="F250" s="1">
        <f t="shared" si="79"/>
        <v>0</v>
      </c>
      <c r="G250" s="1">
        <f t="shared" si="66"/>
        <v>0</v>
      </c>
      <c r="H250" s="6">
        <f t="shared" si="80"/>
        <v>0</v>
      </c>
      <c r="I250" s="29">
        <f t="shared" si="81"/>
        <v>0</v>
      </c>
      <c r="J250" s="29">
        <f t="shared" si="82"/>
        <v>0</v>
      </c>
      <c r="K250" s="7">
        <v>0.05</v>
      </c>
      <c r="L250" s="6">
        <f t="shared" si="67"/>
        <v>0</v>
      </c>
      <c r="M250" s="6">
        <f t="shared" si="68"/>
        <v>0</v>
      </c>
      <c r="N250" s="6">
        <f t="shared" si="69"/>
        <v>0</v>
      </c>
      <c r="O250" s="6">
        <f t="shared" si="70"/>
        <v>0</v>
      </c>
      <c r="P250" s="1">
        <v>0</v>
      </c>
      <c r="Q250" s="1">
        <f t="shared" si="71"/>
        <v>0</v>
      </c>
      <c r="R250" s="15"/>
      <c r="S250" s="15">
        <f t="shared" si="72"/>
        <v>0</v>
      </c>
      <c r="T250" s="15">
        <f t="shared" si="73"/>
        <v>0</v>
      </c>
      <c r="U250" s="6">
        <f t="shared" si="74"/>
        <v>0</v>
      </c>
      <c r="V250" s="6">
        <f t="shared" si="75"/>
        <v>0</v>
      </c>
      <c r="W250" s="6">
        <f>$V$13-(SUM($V$17:V250))</f>
        <v>0</v>
      </c>
      <c r="X250" s="1">
        <f t="shared" si="84"/>
        <v>0</v>
      </c>
      <c r="Y250" s="11">
        <f t="shared" si="85"/>
        <v>0</v>
      </c>
      <c r="Z250" s="1"/>
      <c r="AA250" s="1"/>
    </row>
    <row r="251" spans="1:27" x14ac:dyDescent="0.25">
      <c r="A251">
        <v>235</v>
      </c>
      <c r="B251" s="6">
        <f t="shared" si="86"/>
        <v>0</v>
      </c>
      <c r="C251" s="6">
        <f t="shared" si="76"/>
        <v>1199101.0503055046</v>
      </c>
      <c r="D251" s="1">
        <f t="shared" si="77"/>
        <v>1199101.0503055046</v>
      </c>
      <c r="E251" s="5">
        <f t="shared" si="78"/>
        <v>0</v>
      </c>
      <c r="F251" s="1">
        <f t="shared" si="79"/>
        <v>0</v>
      </c>
      <c r="G251" s="1">
        <f t="shared" si="66"/>
        <v>0</v>
      </c>
      <c r="H251" s="6">
        <f t="shared" si="80"/>
        <v>0</v>
      </c>
      <c r="I251" s="29">
        <f t="shared" si="81"/>
        <v>0</v>
      </c>
      <c r="J251" s="29">
        <f t="shared" si="82"/>
        <v>0</v>
      </c>
      <c r="K251" s="7">
        <v>0.05</v>
      </c>
      <c r="L251" s="6">
        <f t="shared" si="67"/>
        <v>0</v>
      </c>
      <c r="M251" s="6">
        <f t="shared" si="68"/>
        <v>0</v>
      </c>
      <c r="N251" s="6">
        <f t="shared" si="69"/>
        <v>0</v>
      </c>
      <c r="O251" s="6">
        <f t="shared" si="70"/>
        <v>0</v>
      </c>
      <c r="P251" s="1">
        <v>0</v>
      </c>
      <c r="Q251" s="1">
        <f t="shared" si="71"/>
        <v>0</v>
      </c>
      <c r="R251" s="15"/>
      <c r="S251" s="15">
        <f t="shared" si="72"/>
        <v>0</v>
      </c>
      <c r="T251" s="15">
        <f t="shared" si="73"/>
        <v>0</v>
      </c>
      <c r="U251" s="6">
        <f t="shared" si="74"/>
        <v>0</v>
      </c>
      <c r="V251" s="6">
        <f t="shared" si="75"/>
        <v>0</v>
      </c>
      <c r="W251" s="6">
        <f>$V$13-(SUM($V$17:V251))</f>
        <v>0</v>
      </c>
      <c r="X251" s="1">
        <f t="shared" si="84"/>
        <v>0</v>
      </c>
      <c r="Y251" s="11">
        <f t="shared" si="85"/>
        <v>0</v>
      </c>
      <c r="Z251" s="1"/>
      <c r="AA251" s="1"/>
    </row>
    <row r="252" spans="1:27" x14ac:dyDescent="0.25">
      <c r="A252">
        <v>236</v>
      </c>
      <c r="B252" s="6">
        <f t="shared" si="86"/>
        <v>0</v>
      </c>
      <c r="C252" s="6">
        <f t="shared" si="76"/>
        <v>1199101.0503055046</v>
      </c>
      <c r="D252" s="1">
        <f t="shared" si="77"/>
        <v>1199101.0503055046</v>
      </c>
      <c r="E252" s="5">
        <f t="shared" si="78"/>
        <v>0</v>
      </c>
      <c r="F252" s="1">
        <f t="shared" si="79"/>
        <v>0</v>
      </c>
      <c r="G252" s="1">
        <f t="shared" si="66"/>
        <v>0</v>
      </c>
      <c r="H252" s="6">
        <f t="shared" si="80"/>
        <v>0</v>
      </c>
      <c r="I252" s="29">
        <f t="shared" si="81"/>
        <v>0</v>
      </c>
      <c r="J252" s="29">
        <f t="shared" si="82"/>
        <v>0</v>
      </c>
      <c r="K252" s="7">
        <v>0.05</v>
      </c>
      <c r="L252" s="6">
        <f t="shared" si="67"/>
        <v>0</v>
      </c>
      <c r="M252" s="6">
        <f t="shared" si="68"/>
        <v>0</v>
      </c>
      <c r="N252" s="6">
        <f t="shared" si="69"/>
        <v>0</v>
      </c>
      <c r="O252" s="6">
        <f t="shared" si="70"/>
        <v>0</v>
      </c>
      <c r="P252" s="1">
        <v>0</v>
      </c>
      <c r="Q252" s="1">
        <f t="shared" si="71"/>
        <v>0</v>
      </c>
      <c r="R252" s="15"/>
      <c r="S252" s="15">
        <f t="shared" si="72"/>
        <v>0</v>
      </c>
      <c r="T252" s="15">
        <f t="shared" si="73"/>
        <v>0</v>
      </c>
      <c r="U252" s="6">
        <f t="shared" si="74"/>
        <v>0</v>
      </c>
      <c r="V252" s="6">
        <f t="shared" si="75"/>
        <v>0</v>
      </c>
      <c r="W252" s="6">
        <f>$V$13-(SUM($V$17:V252))</f>
        <v>0</v>
      </c>
      <c r="X252" s="1">
        <f t="shared" si="84"/>
        <v>0</v>
      </c>
      <c r="Y252" s="11">
        <f t="shared" si="85"/>
        <v>0</v>
      </c>
      <c r="Z252" s="1"/>
      <c r="AA252" s="1"/>
    </row>
    <row r="253" spans="1:27" x14ac:dyDescent="0.25">
      <c r="A253">
        <v>237</v>
      </c>
      <c r="B253" s="6">
        <f t="shared" si="86"/>
        <v>0</v>
      </c>
      <c r="C253" s="6">
        <f t="shared" si="76"/>
        <v>1199101.0503055046</v>
      </c>
      <c r="D253" s="1">
        <f t="shared" si="77"/>
        <v>1199101.0503055046</v>
      </c>
      <c r="E253" s="5">
        <f t="shared" si="78"/>
        <v>0</v>
      </c>
      <c r="F253" s="1">
        <f t="shared" si="79"/>
        <v>0</v>
      </c>
      <c r="G253" s="1">
        <f t="shared" si="66"/>
        <v>0</v>
      </c>
      <c r="H253" s="6">
        <f t="shared" si="80"/>
        <v>0</v>
      </c>
      <c r="I253" s="29">
        <f t="shared" si="81"/>
        <v>0</v>
      </c>
      <c r="J253" s="29">
        <f t="shared" si="82"/>
        <v>0</v>
      </c>
      <c r="K253" s="7">
        <v>0.05</v>
      </c>
      <c r="L253" s="6">
        <f t="shared" si="67"/>
        <v>0</v>
      </c>
      <c r="M253" s="6">
        <f t="shared" si="68"/>
        <v>0</v>
      </c>
      <c r="N253" s="6">
        <f t="shared" si="69"/>
        <v>0</v>
      </c>
      <c r="O253" s="6">
        <f t="shared" si="70"/>
        <v>0</v>
      </c>
      <c r="P253" s="1">
        <v>0</v>
      </c>
      <c r="Q253" s="1">
        <f t="shared" si="71"/>
        <v>0</v>
      </c>
      <c r="R253" s="15"/>
      <c r="S253" s="15">
        <f t="shared" si="72"/>
        <v>0</v>
      </c>
      <c r="T253" s="15">
        <f t="shared" si="73"/>
        <v>0</v>
      </c>
      <c r="U253" s="6">
        <f t="shared" si="74"/>
        <v>0</v>
      </c>
      <c r="V253" s="6">
        <f t="shared" si="75"/>
        <v>0</v>
      </c>
      <c r="W253" s="6">
        <f>$V$13-(SUM($V$17:V253))</f>
        <v>0</v>
      </c>
      <c r="X253" s="1">
        <f t="shared" si="84"/>
        <v>0</v>
      </c>
      <c r="Y253" s="11">
        <f t="shared" si="85"/>
        <v>0</v>
      </c>
      <c r="Z253" s="1"/>
      <c r="AA253" s="1"/>
    </row>
    <row r="254" spans="1:27" x14ac:dyDescent="0.25">
      <c r="A254">
        <v>238</v>
      </c>
      <c r="B254" s="6">
        <f t="shared" si="86"/>
        <v>0</v>
      </c>
      <c r="C254" s="6">
        <f t="shared" si="76"/>
        <v>1199101.0503055046</v>
      </c>
      <c r="D254" s="1">
        <f t="shared" si="77"/>
        <v>1199101.0503055046</v>
      </c>
      <c r="E254" s="5">
        <f t="shared" si="78"/>
        <v>0</v>
      </c>
      <c r="F254" s="1">
        <f t="shared" si="79"/>
        <v>0</v>
      </c>
      <c r="G254" s="1">
        <f t="shared" si="66"/>
        <v>0</v>
      </c>
      <c r="H254" s="6">
        <f t="shared" si="80"/>
        <v>0</v>
      </c>
      <c r="I254" s="29">
        <f t="shared" si="81"/>
        <v>0</v>
      </c>
      <c r="J254" s="29">
        <f t="shared" si="82"/>
        <v>0</v>
      </c>
      <c r="K254" s="7">
        <v>0.05</v>
      </c>
      <c r="L254" s="6">
        <f t="shared" si="67"/>
        <v>0</v>
      </c>
      <c r="M254" s="6">
        <f t="shared" si="68"/>
        <v>0</v>
      </c>
      <c r="N254" s="6">
        <f t="shared" si="69"/>
        <v>0</v>
      </c>
      <c r="O254" s="6">
        <f t="shared" si="70"/>
        <v>0</v>
      </c>
      <c r="P254" s="1">
        <v>0</v>
      </c>
      <c r="Q254" s="1">
        <f t="shared" si="71"/>
        <v>0</v>
      </c>
      <c r="R254" s="15"/>
      <c r="S254" s="15">
        <f t="shared" si="72"/>
        <v>0</v>
      </c>
      <c r="T254" s="15">
        <f t="shared" si="73"/>
        <v>0</v>
      </c>
      <c r="U254" s="6">
        <f t="shared" si="74"/>
        <v>0</v>
      </c>
      <c r="V254" s="6">
        <f t="shared" si="75"/>
        <v>0</v>
      </c>
      <c r="W254" s="6">
        <f>$V$13-(SUM($V$17:V254))</f>
        <v>0</v>
      </c>
      <c r="X254" s="1">
        <f t="shared" si="84"/>
        <v>0</v>
      </c>
      <c r="Y254" s="11">
        <f t="shared" si="85"/>
        <v>0</v>
      </c>
      <c r="Z254" s="1"/>
      <c r="AA254" s="1"/>
    </row>
    <row r="255" spans="1:27" x14ac:dyDescent="0.25">
      <c r="A255">
        <v>239</v>
      </c>
      <c r="B255" s="6">
        <f t="shared" si="86"/>
        <v>0</v>
      </c>
      <c r="C255" s="6">
        <f t="shared" si="76"/>
        <v>1199101.0503055046</v>
      </c>
      <c r="D255" s="1">
        <f t="shared" si="77"/>
        <v>1199101.0503055046</v>
      </c>
      <c r="E255" s="5">
        <f t="shared" si="78"/>
        <v>0</v>
      </c>
      <c r="F255" s="1">
        <f t="shared" si="79"/>
        <v>0</v>
      </c>
      <c r="G255" s="1">
        <f t="shared" si="66"/>
        <v>0</v>
      </c>
      <c r="H255" s="6">
        <f t="shared" si="80"/>
        <v>0</v>
      </c>
      <c r="I255" s="29">
        <f t="shared" si="81"/>
        <v>0</v>
      </c>
      <c r="J255" s="29">
        <f t="shared" si="82"/>
        <v>0</v>
      </c>
      <c r="K255" s="7">
        <v>0.05</v>
      </c>
      <c r="L255" s="6">
        <f t="shared" si="67"/>
        <v>0</v>
      </c>
      <c r="M255" s="6">
        <f t="shared" si="68"/>
        <v>0</v>
      </c>
      <c r="N255" s="6">
        <f t="shared" si="69"/>
        <v>0</v>
      </c>
      <c r="O255" s="6">
        <f t="shared" si="70"/>
        <v>0</v>
      </c>
      <c r="P255" s="1">
        <v>0</v>
      </c>
      <c r="Q255" s="1">
        <f t="shared" si="71"/>
        <v>0</v>
      </c>
      <c r="R255" s="15"/>
      <c r="S255" s="15">
        <f t="shared" si="72"/>
        <v>0</v>
      </c>
      <c r="T255" s="15">
        <f t="shared" si="73"/>
        <v>0</v>
      </c>
      <c r="U255" s="6">
        <f t="shared" si="74"/>
        <v>0</v>
      </c>
      <c r="V255" s="6">
        <f t="shared" si="75"/>
        <v>0</v>
      </c>
      <c r="W255" s="6">
        <f>$V$13-(SUM($V$17:V255))</f>
        <v>0</v>
      </c>
      <c r="X255" s="1">
        <f t="shared" si="84"/>
        <v>0</v>
      </c>
      <c r="Y255" s="11">
        <f t="shared" si="85"/>
        <v>0</v>
      </c>
      <c r="Z255" s="1"/>
      <c r="AA255" s="1"/>
    </row>
    <row r="256" spans="1:27" x14ac:dyDescent="0.25">
      <c r="A256">
        <v>240</v>
      </c>
      <c r="B256" s="6">
        <f t="shared" si="86"/>
        <v>0</v>
      </c>
      <c r="C256" s="6">
        <f t="shared" si="76"/>
        <v>1199101.0503055046</v>
      </c>
      <c r="D256" s="1">
        <f t="shared" si="77"/>
        <v>1199101.0503055046</v>
      </c>
      <c r="E256" s="5">
        <f t="shared" si="78"/>
        <v>0</v>
      </c>
      <c r="F256" s="1">
        <f t="shared" si="79"/>
        <v>0</v>
      </c>
      <c r="G256" s="1">
        <f t="shared" si="66"/>
        <v>0</v>
      </c>
      <c r="H256" s="6">
        <f t="shared" si="80"/>
        <v>0</v>
      </c>
      <c r="I256" s="29">
        <f t="shared" si="81"/>
        <v>0</v>
      </c>
      <c r="J256" s="29">
        <f t="shared" si="82"/>
        <v>0</v>
      </c>
      <c r="K256" s="7">
        <v>0.05</v>
      </c>
      <c r="L256" s="6">
        <f t="shared" si="67"/>
        <v>0</v>
      </c>
      <c r="M256" s="6">
        <f t="shared" si="68"/>
        <v>0</v>
      </c>
      <c r="N256" s="6">
        <f t="shared" si="69"/>
        <v>0</v>
      </c>
      <c r="O256" s="6">
        <f t="shared" si="70"/>
        <v>0</v>
      </c>
      <c r="P256" s="1">
        <v>0</v>
      </c>
      <c r="Q256" s="1">
        <f t="shared" si="71"/>
        <v>0</v>
      </c>
      <c r="R256" s="15"/>
      <c r="S256" s="15">
        <f t="shared" si="72"/>
        <v>0</v>
      </c>
      <c r="T256" s="15">
        <f t="shared" si="73"/>
        <v>0</v>
      </c>
      <c r="U256" s="6">
        <f t="shared" si="74"/>
        <v>0</v>
      </c>
      <c r="V256" s="6">
        <f t="shared" si="75"/>
        <v>0</v>
      </c>
      <c r="W256" s="6">
        <f>$V$13-(SUM($V$17:V256))</f>
        <v>0</v>
      </c>
      <c r="X256" s="1">
        <f t="shared" si="84"/>
        <v>0</v>
      </c>
      <c r="Y256" s="11">
        <f t="shared" si="85"/>
        <v>0</v>
      </c>
      <c r="Z256" s="1"/>
      <c r="AA256" s="1"/>
    </row>
    <row r="257" spans="1:27" x14ac:dyDescent="0.25">
      <c r="A257">
        <v>241</v>
      </c>
      <c r="B257" s="6">
        <f t="shared" si="86"/>
        <v>0</v>
      </c>
      <c r="C257" s="6">
        <f t="shared" si="76"/>
        <v>1199101.0503055046</v>
      </c>
      <c r="D257" s="1">
        <f t="shared" si="77"/>
        <v>1199101.0503055046</v>
      </c>
      <c r="E257" s="5">
        <f t="shared" si="78"/>
        <v>0</v>
      </c>
      <c r="F257" s="1">
        <f t="shared" si="79"/>
        <v>0</v>
      </c>
      <c r="G257" s="1">
        <f t="shared" si="66"/>
        <v>0</v>
      </c>
      <c r="H257" s="6">
        <f t="shared" si="80"/>
        <v>0</v>
      </c>
      <c r="I257" s="29">
        <f t="shared" si="81"/>
        <v>0</v>
      </c>
      <c r="J257" s="29">
        <f t="shared" si="82"/>
        <v>0</v>
      </c>
      <c r="K257" s="7">
        <v>0.05</v>
      </c>
      <c r="L257" s="6">
        <f t="shared" si="67"/>
        <v>0</v>
      </c>
      <c r="M257" s="6">
        <f t="shared" si="68"/>
        <v>0</v>
      </c>
      <c r="N257" s="6">
        <f t="shared" si="69"/>
        <v>0</v>
      </c>
      <c r="O257" s="6">
        <f t="shared" si="70"/>
        <v>0</v>
      </c>
      <c r="P257" s="1">
        <v>0</v>
      </c>
      <c r="Q257" s="1">
        <f t="shared" si="71"/>
        <v>0</v>
      </c>
      <c r="R257" s="15"/>
      <c r="S257" s="15">
        <f t="shared" si="72"/>
        <v>0</v>
      </c>
      <c r="T257" s="15">
        <f t="shared" si="73"/>
        <v>0</v>
      </c>
      <c r="U257" s="6">
        <f t="shared" si="74"/>
        <v>0</v>
      </c>
      <c r="V257" s="6">
        <f t="shared" si="75"/>
        <v>0</v>
      </c>
      <c r="W257" s="6">
        <f>$V$13-(SUM($V$17:V257))</f>
        <v>0</v>
      </c>
      <c r="X257" s="1">
        <f t="shared" si="84"/>
        <v>0</v>
      </c>
      <c r="Y257" s="11">
        <f t="shared" si="85"/>
        <v>0</v>
      </c>
      <c r="Z257" s="1"/>
      <c r="AA257" s="1"/>
    </row>
    <row r="258" spans="1:27" x14ac:dyDescent="0.25">
      <c r="A258">
        <v>242</v>
      </c>
      <c r="B258" s="6">
        <f t="shared" si="86"/>
        <v>0</v>
      </c>
      <c r="C258" s="6">
        <f t="shared" si="76"/>
        <v>1199101.0503055046</v>
      </c>
      <c r="D258" s="1">
        <f t="shared" si="77"/>
        <v>1199101.0503055046</v>
      </c>
      <c r="E258" s="5">
        <f t="shared" si="78"/>
        <v>0</v>
      </c>
      <c r="F258" s="1">
        <f t="shared" si="79"/>
        <v>0</v>
      </c>
      <c r="G258" s="1">
        <f t="shared" si="66"/>
        <v>0</v>
      </c>
      <c r="H258" s="6">
        <f t="shared" si="80"/>
        <v>0</v>
      </c>
      <c r="I258" s="29">
        <f t="shared" si="81"/>
        <v>0</v>
      </c>
      <c r="J258" s="29">
        <f t="shared" si="82"/>
        <v>0</v>
      </c>
      <c r="K258" s="7">
        <v>0.05</v>
      </c>
      <c r="L258" s="6">
        <f t="shared" si="67"/>
        <v>0</v>
      </c>
      <c r="M258" s="6">
        <f t="shared" si="68"/>
        <v>0</v>
      </c>
      <c r="N258" s="6">
        <f t="shared" si="69"/>
        <v>0</v>
      </c>
      <c r="O258" s="6">
        <f t="shared" si="70"/>
        <v>0</v>
      </c>
      <c r="P258" s="1">
        <v>0</v>
      </c>
      <c r="Q258" s="1">
        <f t="shared" si="71"/>
        <v>0</v>
      </c>
      <c r="R258" s="15"/>
      <c r="S258" s="15">
        <f t="shared" si="72"/>
        <v>0</v>
      </c>
      <c r="T258" s="15">
        <f t="shared" si="73"/>
        <v>0</v>
      </c>
      <c r="U258" s="6">
        <f t="shared" si="74"/>
        <v>0</v>
      </c>
      <c r="V258" s="6">
        <f t="shared" si="75"/>
        <v>0</v>
      </c>
      <c r="W258" s="6">
        <f>$V$13-(SUM($V$17:V258))</f>
        <v>0</v>
      </c>
      <c r="X258" s="1">
        <f t="shared" si="84"/>
        <v>0</v>
      </c>
      <c r="Y258" s="11">
        <f t="shared" si="85"/>
        <v>0</v>
      </c>
      <c r="Z258" s="1"/>
      <c r="AA258" s="1"/>
    </row>
    <row r="259" spans="1:27" x14ac:dyDescent="0.25">
      <c r="A259">
        <v>243</v>
      </c>
      <c r="B259" s="6">
        <f t="shared" si="86"/>
        <v>0</v>
      </c>
      <c r="C259" s="6">
        <f t="shared" si="76"/>
        <v>1199101.0503055046</v>
      </c>
      <c r="D259" s="1">
        <f t="shared" si="77"/>
        <v>1199101.0503055046</v>
      </c>
      <c r="E259" s="5">
        <f t="shared" si="78"/>
        <v>0</v>
      </c>
      <c r="F259" s="1">
        <f t="shared" si="79"/>
        <v>0</v>
      </c>
      <c r="G259" s="1">
        <f t="shared" si="66"/>
        <v>0</v>
      </c>
      <c r="H259" s="6">
        <f t="shared" si="80"/>
        <v>0</v>
      </c>
      <c r="I259" s="29">
        <f t="shared" si="81"/>
        <v>0</v>
      </c>
      <c r="J259" s="29">
        <f t="shared" si="82"/>
        <v>0</v>
      </c>
      <c r="K259" s="7">
        <v>0.05</v>
      </c>
      <c r="L259" s="6">
        <f t="shared" si="67"/>
        <v>0</v>
      </c>
      <c r="M259" s="6">
        <f t="shared" si="68"/>
        <v>0</v>
      </c>
      <c r="N259" s="6">
        <f t="shared" si="69"/>
        <v>0</v>
      </c>
      <c r="O259" s="6">
        <f t="shared" si="70"/>
        <v>0</v>
      </c>
      <c r="P259" s="1">
        <v>0</v>
      </c>
      <c r="Q259" s="1">
        <f t="shared" si="71"/>
        <v>0</v>
      </c>
      <c r="R259" s="15"/>
      <c r="S259" s="15">
        <f t="shared" si="72"/>
        <v>0</v>
      </c>
      <c r="T259" s="15">
        <f t="shared" si="73"/>
        <v>0</v>
      </c>
      <c r="U259" s="6">
        <f t="shared" si="74"/>
        <v>0</v>
      </c>
      <c r="V259" s="6">
        <f t="shared" si="75"/>
        <v>0</v>
      </c>
      <c r="W259" s="6">
        <f>$V$13-(SUM($V$17:V259))</f>
        <v>0</v>
      </c>
      <c r="X259" s="1">
        <f t="shared" si="84"/>
        <v>0</v>
      </c>
      <c r="Y259" s="11">
        <f t="shared" si="85"/>
        <v>0</v>
      </c>
      <c r="Z259" s="1"/>
      <c r="AA259" s="1"/>
    </row>
    <row r="260" spans="1:27" x14ac:dyDescent="0.25">
      <c r="A260">
        <v>244</v>
      </c>
      <c r="B260" s="6">
        <f t="shared" si="86"/>
        <v>0</v>
      </c>
      <c r="C260" s="6">
        <f t="shared" si="76"/>
        <v>1199101.0503055046</v>
      </c>
      <c r="D260" s="1">
        <f t="shared" si="77"/>
        <v>1199101.0503055046</v>
      </c>
      <c r="E260" s="5">
        <f t="shared" si="78"/>
        <v>0</v>
      </c>
      <c r="F260" s="1">
        <f t="shared" si="79"/>
        <v>0</v>
      </c>
      <c r="G260" s="1">
        <f t="shared" si="66"/>
        <v>0</v>
      </c>
      <c r="H260" s="6">
        <f t="shared" si="80"/>
        <v>0</v>
      </c>
      <c r="I260" s="29">
        <f t="shared" si="81"/>
        <v>0</v>
      </c>
      <c r="J260" s="29">
        <f t="shared" si="82"/>
        <v>0</v>
      </c>
      <c r="K260" s="7">
        <v>0.05</v>
      </c>
      <c r="L260" s="6">
        <f t="shared" si="67"/>
        <v>0</v>
      </c>
      <c r="M260" s="6">
        <f t="shared" si="68"/>
        <v>0</v>
      </c>
      <c r="N260" s="6">
        <f t="shared" si="69"/>
        <v>0</v>
      </c>
      <c r="O260" s="6">
        <f t="shared" si="70"/>
        <v>0</v>
      </c>
      <c r="P260" s="1">
        <v>0</v>
      </c>
      <c r="Q260" s="1">
        <f t="shared" si="71"/>
        <v>0</v>
      </c>
      <c r="R260" s="15"/>
      <c r="S260" s="15">
        <f t="shared" si="72"/>
        <v>0</v>
      </c>
      <c r="T260" s="15">
        <f t="shared" si="73"/>
        <v>0</v>
      </c>
      <c r="U260" s="6">
        <f t="shared" si="74"/>
        <v>0</v>
      </c>
      <c r="V260" s="6">
        <f t="shared" si="75"/>
        <v>0</v>
      </c>
      <c r="W260" s="6">
        <f>$V$13-(SUM($V$17:V260))</f>
        <v>0</v>
      </c>
      <c r="X260" s="1">
        <f t="shared" si="84"/>
        <v>0</v>
      </c>
      <c r="Y260" s="11">
        <f t="shared" si="85"/>
        <v>0</v>
      </c>
      <c r="Z260" s="1"/>
      <c r="AA260" s="1"/>
    </row>
    <row r="261" spans="1:27" x14ac:dyDescent="0.25">
      <c r="A261">
        <v>245</v>
      </c>
      <c r="B261" s="6">
        <f t="shared" si="86"/>
        <v>0</v>
      </c>
      <c r="C261" s="6">
        <f t="shared" si="76"/>
        <v>1199101.0503055046</v>
      </c>
      <c r="D261" s="1">
        <f t="shared" si="77"/>
        <v>1199101.0503055046</v>
      </c>
      <c r="E261" s="5">
        <f t="shared" si="78"/>
        <v>0</v>
      </c>
      <c r="F261" s="1">
        <f t="shared" si="79"/>
        <v>0</v>
      </c>
      <c r="G261" s="1">
        <f t="shared" si="66"/>
        <v>0</v>
      </c>
      <c r="H261" s="6">
        <f t="shared" si="80"/>
        <v>0</v>
      </c>
      <c r="I261" s="29">
        <f t="shared" si="81"/>
        <v>0</v>
      </c>
      <c r="J261" s="29">
        <f t="shared" si="82"/>
        <v>0</v>
      </c>
      <c r="K261" s="7">
        <v>0.05</v>
      </c>
      <c r="L261" s="6">
        <f t="shared" si="67"/>
        <v>0</v>
      </c>
      <c r="M261" s="6">
        <f t="shared" si="68"/>
        <v>0</v>
      </c>
      <c r="N261" s="6">
        <f t="shared" si="69"/>
        <v>0</v>
      </c>
      <c r="O261" s="6">
        <f t="shared" si="70"/>
        <v>0</v>
      </c>
      <c r="P261" s="1">
        <v>0</v>
      </c>
      <c r="Q261" s="1">
        <f t="shared" si="71"/>
        <v>0</v>
      </c>
      <c r="R261" s="15"/>
      <c r="S261" s="15">
        <f t="shared" si="72"/>
        <v>0</v>
      </c>
      <c r="T261" s="15">
        <f t="shared" si="73"/>
        <v>0</v>
      </c>
      <c r="U261" s="6">
        <f t="shared" si="74"/>
        <v>0</v>
      </c>
      <c r="V261" s="6">
        <f t="shared" si="75"/>
        <v>0</v>
      </c>
      <c r="W261" s="6">
        <f>$V$13-(SUM($V$17:V261))</f>
        <v>0</v>
      </c>
      <c r="X261" s="1">
        <f t="shared" si="84"/>
        <v>0</v>
      </c>
      <c r="Y261" s="11">
        <f t="shared" si="85"/>
        <v>0</v>
      </c>
      <c r="Z261" s="1"/>
      <c r="AA261" s="1"/>
    </row>
    <row r="262" spans="1:27" x14ac:dyDescent="0.25">
      <c r="A262">
        <v>246</v>
      </c>
      <c r="B262" s="6">
        <f t="shared" si="86"/>
        <v>0</v>
      </c>
      <c r="C262" s="6">
        <f t="shared" si="76"/>
        <v>1199101.0503055046</v>
      </c>
      <c r="D262" s="1">
        <f t="shared" si="77"/>
        <v>1199101.0503055046</v>
      </c>
      <c r="E262" s="5">
        <f t="shared" si="78"/>
        <v>0</v>
      </c>
      <c r="F262" s="1">
        <f t="shared" si="79"/>
        <v>0</v>
      </c>
      <c r="G262" s="1">
        <f t="shared" si="66"/>
        <v>0</v>
      </c>
      <c r="H262" s="6">
        <f t="shared" si="80"/>
        <v>0</v>
      </c>
      <c r="I262" s="29">
        <f t="shared" si="81"/>
        <v>0</v>
      </c>
      <c r="J262" s="29">
        <f t="shared" si="82"/>
        <v>0</v>
      </c>
      <c r="K262" s="7">
        <v>0.05</v>
      </c>
      <c r="L262" s="6">
        <f t="shared" si="67"/>
        <v>0</v>
      </c>
      <c r="M262" s="6">
        <f t="shared" si="68"/>
        <v>0</v>
      </c>
      <c r="N262" s="6">
        <f t="shared" si="69"/>
        <v>0</v>
      </c>
      <c r="O262" s="6">
        <f t="shared" si="70"/>
        <v>0</v>
      </c>
      <c r="P262" s="1">
        <v>0</v>
      </c>
      <c r="Q262" s="1">
        <f t="shared" si="71"/>
        <v>0</v>
      </c>
      <c r="R262" s="15"/>
      <c r="S262" s="15">
        <f t="shared" si="72"/>
        <v>0</v>
      </c>
      <c r="T262" s="15">
        <f t="shared" si="73"/>
        <v>0</v>
      </c>
      <c r="U262" s="6">
        <f t="shared" si="74"/>
        <v>0</v>
      </c>
      <c r="V262" s="6">
        <f t="shared" si="75"/>
        <v>0</v>
      </c>
      <c r="W262" s="6">
        <f>$V$13-(SUM($V$17:V262))</f>
        <v>0</v>
      </c>
      <c r="X262" s="1">
        <f t="shared" si="84"/>
        <v>0</v>
      </c>
      <c r="Y262" s="11">
        <f t="shared" si="85"/>
        <v>0</v>
      </c>
      <c r="Z262" s="1"/>
      <c r="AA262" s="1"/>
    </row>
    <row r="263" spans="1:27" x14ac:dyDescent="0.25">
      <c r="A263">
        <v>247</v>
      </c>
      <c r="B263" s="6">
        <f t="shared" si="86"/>
        <v>0</v>
      </c>
      <c r="C263" s="6">
        <f t="shared" si="76"/>
        <v>1199101.0503055046</v>
      </c>
      <c r="D263" s="1">
        <f t="shared" si="77"/>
        <v>1199101.0503055046</v>
      </c>
      <c r="E263" s="5">
        <f t="shared" si="78"/>
        <v>0</v>
      </c>
      <c r="F263" s="1">
        <f t="shared" si="79"/>
        <v>0</v>
      </c>
      <c r="G263" s="1">
        <f t="shared" si="66"/>
        <v>0</v>
      </c>
      <c r="H263" s="6">
        <f t="shared" si="80"/>
        <v>0</v>
      </c>
      <c r="I263" s="29">
        <f t="shared" si="81"/>
        <v>0</v>
      </c>
      <c r="J263" s="29">
        <f t="shared" si="82"/>
        <v>0</v>
      </c>
      <c r="K263" s="7">
        <v>0.05</v>
      </c>
      <c r="L263" s="6">
        <f t="shared" si="67"/>
        <v>0</v>
      </c>
      <c r="M263" s="6">
        <f t="shared" si="68"/>
        <v>0</v>
      </c>
      <c r="N263" s="6">
        <f t="shared" si="69"/>
        <v>0</v>
      </c>
      <c r="O263" s="6">
        <f t="shared" si="70"/>
        <v>0</v>
      </c>
      <c r="P263" s="1">
        <v>0</v>
      </c>
      <c r="Q263" s="1">
        <f t="shared" si="71"/>
        <v>0</v>
      </c>
      <c r="R263" s="15"/>
      <c r="S263" s="15">
        <f t="shared" si="72"/>
        <v>0</v>
      </c>
      <c r="T263" s="15">
        <f t="shared" si="73"/>
        <v>0</v>
      </c>
      <c r="U263" s="6">
        <f t="shared" si="74"/>
        <v>0</v>
      </c>
      <c r="V263" s="6">
        <f t="shared" si="75"/>
        <v>0</v>
      </c>
      <c r="W263" s="6">
        <f>$V$13-(SUM($V$17:V263))</f>
        <v>0</v>
      </c>
      <c r="X263" s="1">
        <f t="shared" si="84"/>
        <v>0</v>
      </c>
      <c r="Y263" s="11">
        <f t="shared" si="85"/>
        <v>0</v>
      </c>
      <c r="Z263" s="1"/>
      <c r="AA263" s="1"/>
    </row>
    <row r="264" spans="1:27" x14ac:dyDescent="0.25">
      <c r="A264">
        <v>248</v>
      </c>
      <c r="B264" s="6">
        <f t="shared" si="86"/>
        <v>0</v>
      </c>
      <c r="C264" s="6">
        <f t="shared" si="76"/>
        <v>1199101.0503055046</v>
      </c>
      <c r="D264" s="1">
        <f t="shared" si="77"/>
        <v>1199101.0503055046</v>
      </c>
      <c r="E264" s="5">
        <f t="shared" si="78"/>
        <v>0</v>
      </c>
      <c r="F264" s="1">
        <f t="shared" si="79"/>
        <v>0</v>
      </c>
      <c r="G264" s="1">
        <f t="shared" si="66"/>
        <v>0</v>
      </c>
      <c r="H264" s="6">
        <f t="shared" si="80"/>
        <v>0</v>
      </c>
      <c r="I264" s="29">
        <f t="shared" si="81"/>
        <v>0</v>
      </c>
      <c r="J264" s="29">
        <f t="shared" si="82"/>
        <v>0</v>
      </c>
      <c r="K264" s="7">
        <v>0.05</v>
      </c>
      <c r="L264" s="6">
        <f t="shared" si="67"/>
        <v>0</v>
      </c>
      <c r="M264" s="6">
        <f t="shared" si="68"/>
        <v>0</v>
      </c>
      <c r="N264" s="6">
        <f t="shared" si="69"/>
        <v>0</v>
      </c>
      <c r="O264" s="6">
        <f t="shared" si="70"/>
        <v>0</v>
      </c>
      <c r="P264" s="1">
        <v>0</v>
      </c>
      <c r="Q264" s="1">
        <f t="shared" si="71"/>
        <v>0</v>
      </c>
      <c r="R264" s="15"/>
      <c r="S264" s="15">
        <f t="shared" si="72"/>
        <v>0</v>
      </c>
      <c r="T264" s="15">
        <f t="shared" si="73"/>
        <v>0</v>
      </c>
      <c r="U264" s="6">
        <f t="shared" si="74"/>
        <v>0</v>
      </c>
      <c r="V264" s="6">
        <f t="shared" si="75"/>
        <v>0</v>
      </c>
      <c r="W264" s="6">
        <f>$V$13-(SUM($V$17:V264))</f>
        <v>0</v>
      </c>
      <c r="X264" s="1">
        <f t="shared" si="84"/>
        <v>0</v>
      </c>
      <c r="Y264" s="11">
        <f t="shared" si="85"/>
        <v>0</v>
      </c>
      <c r="Z264" s="1"/>
      <c r="AA264" s="1"/>
    </row>
    <row r="265" spans="1:27" x14ac:dyDescent="0.25">
      <c r="A265">
        <v>249</v>
      </c>
      <c r="B265" s="6">
        <f t="shared" si="86"/>
        <v>0</v>
      </c>
      <c r="C265" s="6">
        <f t="shared" si="76"/>
        <v>1199101.0503055046</v>
      </c>
      <c r="D265" s="1">
        <f t="shared" si="77"/>
        <v>1199101.0503055046</v>
      </c>
      <c r="E265" s="5">
        <f t="shared" si="78"/>
        <v>0</v>
      </c>
      <c r="F265" s="1">
        <f t="shared" si="79"/>
        <v>0</v>
      </c>
      <c r="G265" s="1">
        <f t="shared" si="66"/>
        <v>0</v>
      </c>
      <c r="H265" s="6">
        <f t="shared" si="80"/>
        <v>0</v>
      </c>
      <c r="I265" s="29">
        <f t="shared" si="81"/>
        <v>0</v>
      </c>
      <c r="J265" s="29">
        <f t="shared" si="82"/>
        <v>0</v>
      </c>
      <c r="K265" s="7">
        <v>0.05</v>
      </c>
      <c r="L265" s="6">
        <f t="shared" si="67"/>
        <v>0</v>
      </c>
      <c r="M265" s="6">
        <f t="shared" si="68"/>
        <v>0</v>
      </c>
      <c r="N265" s="6">
        <f t="shared" si="69"/>
        <v>0</v>
      </c>
      <c r="O265" s="6">
        <f t="shared" si="70"/>
        <v>0</v>
      </c>
      <c r="P265" s="1">
        <v>0</v>
      </c>
      <c r="Q265" s="1">
        <f t="shared" si="71"/>
        <v>0</v>
      </c>
      <c r="R265" s="15"/>
      <c r="S265" s="15">
        <f t="shared" si="72"/>
        <v>0</v>
      </c>
      <c r="T265" s="15">
        <f t="shared" si="73"/>
        <v>0</v>
      </c>
      <c r="U265" s="6">
        <f t="shared" si="74"/>
        <v>0</v>
      </c>
      <c r="V265" s="6">
        <f t="shared" si="75"/>
        <v>0</v>
      </c>
      <c r="W265" s="6">
        <f>$V$13-(SUM($V$17:V265))</f>
        <v>0</v>
      </c>
      <c r="X265" s="1">
        <f t="shared" si="84"/>
        <v>0</v>
      </c>
      <c r="Y265" s="11">
        <f t="shared" si="85"/>
        <v>0</v>
      </c>
      <c r="Z265" s="1"/>
      <c r="AA265" s="1"/>
    </row>
    <row r="266" spans="1:27" x14ac:dyDescent="0.25">
      <c r="A266">
        <v>250</v>
      </c>
      <c r="B266" s="6">
        <f t="shared" si="86"/>
        <v>0</v>
      </c>
      <c r="C266" s="6">
        <f t="shared" si="76"/>
        <v>1199101.0503055046</v>
      </c>
      <c r="D266" s="1">
        <f t="shared" si="77"/>
        <v>1199101.0503055046</v>
      </c>
      <c r="E266" s="5">
        <f t="shared" si="78"/>
        <v>0</v>
      </c>
      <c r="F266" s="1">
        <f t="shared" si="79"/>
        <v>0</v>
      </c>
      <c r="G266" s="1">
        <f t="shared" si="66"/>
        <v>0</v>
      </c>
      <c r="H266" s="6">
        <f t="shared" si="80"/>
        <v>0</v>
      </c>
      <c r="I266" s="29">
        <f t="shared" si="81"/>
        <v>0</v>
      </c>
      <c r="J266" s="29">
        <f t="shared" si="82"/>
        <v>0</v>
      </c>
      <c r="K266" s="7">
        <v>0.05</v>
      </c>
      <c r="L266" s="6">
        <f t="shared" si="67"/>
        <v>0</v>
      </c>
      <c r="M266" s="6">
        <f t="shared" si="68"/>
        <v>0</v>
      </c>
      <c r="N266" s="6">
        <f t="shared" si="69"/>
        <v>0</v>
      </c>
      <c r="O266" s="6">
        <f t="shared" si="70"/>
        <v>0</v>
      </c>
      <c r="P266" s="1">
        <v>0</v>
      </c>
      <c r="Q266" s="1">
        <f t="shared" si="71"/>
        <v>0</v>
      </c>
      <c r="R266" s="15"/>
      <c r="S266" s="15">
        <f t="shared" si="72"/>
        <v>0</v>
      </c>
      <c r="T266" s="15">
        <f t="shared" si="73"/>
        <v>0</v>
      </c>
      <c r="U266" s="6">
        <f t="shared" si="74"/>
        <v>0</v>
      </c>
      <c r="V266" s="6">
        <f t="shared" si="75"/>
        <v>0</v>
      </c>
      <c r="W266" s="6">
        <f>$V$13-(SUM($V$17:V266))</f>
        <v>0</v>
      </c>
      <c r="X266" s="1">
        <f t="shared" si="84"/>
        <v>0</v>
      </c>
      <c r="Y266" s="11">
        <f t="shared" si="85"/>
        <v>0</v>
      </c>
      <c r="Z266" s="1"/>
      <c r="AA266" s="1"/>
    </row>
    <row r="267" spans="1:27" x14ac:dyDescent="0.25">
      <c r="A267">
        <v>251</v>
      </c>
      <c r="B267" s="6">
        <f t="shared" si="86"/>
        <v>0</v>
      </c>
      <c r="C267" s="6">
        <f t="shared" si="76"/>
        <v>1199101.0503055046</v>
      </c>
      <c r="D267" s="1">
        <f t="shared" si="77"/>
        <v>1199101.0503055046</v>
      </c>
      <c r="E267" s="5">
        <f t="shared" si="78"/>
        <v>0</v>
      </c>
      <c r="F267" s="1">
        <f t="shared" si="79"/>
        <v>0</v>
      </c>
      <c r="G267" s="1">
        <f t="shared" si="66"/>
        <v>0</v>
      </c>
      <c r="H267" s="6">
        <f t="shared" si="80"/>
        <v>0</v>
      </c>
      <c r="I267" s="29">
        <f t="shared" si="81"/>
        <v>0</v>
      </c>
      <c r="J267" s="29">
        <f t="shared" si="82"/>
        <v>0</v>
      </c>
      <c r="K267" s="7">
        <v>0.05</v>
      </c>
      <c r="L267" s="6">
        <f t="shared" si="67"/>
        <v>0</v>
      </c>
      <c r="M267" s="6">
        <f t="shared" si="68"/>
        <v>0</v>
      </c>
      <c r="N267" s="6">
        <f t="shared" si="69"/>
        <v>0</v>
      </c>
      <c r="O267" s="6">
        <f t="shared" si="70"/>
        <v>0</v>
      </c>
      <c r="P267" s="1">
        <v>0</v>
      </c>
      <c r="Q267" s="1">
        <f t="shared" si="71"/>
        <v>0</v>
      </c>
      <c r="R267" s="15"/>
      <c r="S267" s="15">
        <f t="shared" si="72"/>
        <v>0</v>
      </c>
      <c r="T267" s="15">
        <f t="shared" si="73"/>
        <v>0</v>
      </c>
      <c r="U267" s="6">
        <f t="shared" si="74"/>
        <v>0</v>
      </c>
      <c r="V267" s="6">
        <f t="shared" si="75"/>
        <v>0</v>
      </c>
      <c r="W267" s="6">
        <f>$V$13-(SUM($V$17:V267))</f>
        <v>0</v>
      </c>
      <c r="X267" s="1">
        <f t="shared" si="84"/>
        <v>0</v>
      </c>
      <c r="Y267" s="11">
        <f t="shared" si="85"/>
        <v>0</v>
      </c>
      <c r="Z267" s="1"/>
      <c r="AA267" s="1"/>
    </row>
    <row r="268" spans="1:27" x14ac:dyDescent="0.25">
      <c r="A268">
        <v>252</v>
      </c>
      <c r="B268" s="6">
        <f t="shared" si="86"/>
        <v>0</v>
      </c>
      <c r="C268" s="6">
        <f t="shared" si="76"/>
        <v>1199101.0503055046</v>
      </c>
      <c r="D268" s="1">
        <f t="shared" si="77"/>
        <v>1199101.0503055046</v>
      </c>
      <c r="E268" s="5">
        <f t="shared" si="78"/>
        <v>0</v>
      </c>
      <c r="F268" s="1">
        <f t="shared" si="79"/>
        <v>0</v>
      </c>
      <c r="G268" s="1">
        <f t="shared" si="66"/>
        <v>0</v>
      </c>
      <c r="H268" s="6">
        <f t="shared" si="80"/>
        <v>0</v>
      </c>
      <c r="I268" s="29">
        <f t="shared" si="81"/>
        <v>0</v>
      </c>
      <c r="J268" s="29">
        <f t="shared" si="82"/>
        <v>0</v>
      </c>
      <c r="K268" s="7">
        <v>0.05</v>
      </c>
      <c r="L268" s="6">
        <f t="shared" si="67"/>
        <v>0</v>
      </c>
      <c r="M268" s="6">
        <f t="shared" si="68"/>
        <v>0</v>
      </c>
      <c r="N268" s="6">
        <f t="shared" si="69"/>
        <v>0</v>
      </c>
      <c r="O268" s="6">
        <f t="shared" si="70"/>
        <v>0</v>
      </c>
      <c r="P268" s="1">
        <v>0</v>
      </c>
      <c r="Q268" s="1">
        <f t="shared" si="71"/>
        <v>0</v>
      </c>
      <c r="R268" s="15"/>
      <c r="S268" s="15">
        <f t="shared" si="72"/>
        <v>0</v>
      </c>
      <c r="T268" s="15">
        <f t="shared" si="73"/>
        <v>0</v>
      </c>
      <c r="U268" s="6">
        <f t="shared" si="74"/>
        <v>0</v>
      </c>
      <c r="V268" s="6">
        <f t="shared" si="75"/>
        <v>0</v>
      </c>
      <c r="W268" s="6">
        <f>$V$13-(SUM($V$17:V268))</f>
        <v>0</v>
      </c>
      <c r="X268" s="1">
        <f t="shared" si="84"/>
        <v>0</v>
      </c>
      <c r="Y268" s="11">
        <f t="shared" si="85"/>
        <v>0</v>
      </c>
      <c r="Z268" s="1"/>
      <c r="AA268" s="1"/>
    </row>
    <row r="269" spans="1:27" x14ac:dyDescent="0.25">
      <c r="A269">
        <v>253</v>
      </c>
      <c r="B269" s="6">
        <f t="shared" si="86"/>
        <v>0</v>
      </c>
      <c r="C269" s="6">
        <f t="shared" si="76"/>
        <v>1199101.0503055046</v>
      </c>
      <c r="D269" s="1">
        <f t="shared" si="77"/>
        <v>1199101.0503055046</v>
      </c>
      <c r="E269" s="5">
        <f t="shared" si="78"/>
        <v>0</v>
      </c>
      <c r="F269" s="1">
        <f t="shared" si="79"/>
        <v>0</v>
      </c>
      <c r="G269" s="1">
        <f t="shared" si="66"/>
        <v>0</v>
      </c>
      <c r="H269" s="6">
        <f t="shared" si="80"/>
        <v>0</v>
      </c>
      <c r="I269" s="29">
        <f t="shared" si="81"/>
        <v>0</v>
      </c>
      <c r="J269" s="29">
        <f t="shared" si="82"/>
        <v>0</v>
      </c>
      <c r="K269" s="7">
        <v>0.05</v>
      </c>
      <c r="L269" s="6">
        <f t="shared" si="67"/>
        <v>0</v>
      </c>
      <c r="M269" s="6">
        <f t="shared" si="68"/>
        <v>0</v>
      </c>
      <c r="N269" s="6">
        <f t="shared" si="69"/>
        <v>0</v>
      </c>
      <c r="O269" s="6">
        <f t="shared" si="70"/>
        <v>0</v>
      </c>
      <c r="P269" s="1">
        <v>0</v>
      </c>
      <c r="Q269" s="1">
        <f t="shared" si="71"/>
        <v>0</v>
      </c>
      <c r="R269" s="15"/>
      <c r="S269" s="15">
        <f t="shared" si="72"/>
        <v>0</v>
      </c>
      <c r="T269" s="15">
        <f t="shared" si="73"/>
        <v>0</v>
      </c>
      <c r="U269" s="6">
        <f t="shared" si="74"/>
        <v>0</v>
      </c>
      <c r="V269" s="6">
        <f t="shared" si="75"/>
        <v>0</v>
      </c>
      <c r="W269" s="6">
        <f>$V$13-(SUM($V$17:V269))</f>
        <v>0</v>
      </c>
      <c r="X269" s="1">
        <f t="shared" si="84"/>
        <v>0</v>
      </c>
      <c r="Y269" s="11">
        <f t="shared" si="85"/>
        <v>0</v>
      </c>
      <c r="Z269" s="1"/>
      <c r="AA269" s="1"/>
    </row>
    <row r="270" spans="1:27" x14ac:dyDescent="0.25">
      <c r="A270">
        <v>254</v>
      </c>
      <c r="B270" s="6">
        <f t="shared" si="86"/>
        <v>0</v>
      </c>
      <c r="C270" s="6">
        <f t="shared" si="76"/>
        <v>1199101.0503055046</v>
      </c>
      <c r="D270" s="1">
        <f t="shared" si="77"/>
        <v>1199101.0503055046</v>
      </c>
      <c r="E270" s="5">
        <f t="shared" si="78"/>
        <v>0</v>
      </c>
      <c r="F270" s="1">
        <f t="shared" si="79"/>
        <v>0</v>
      </c>
      <c r="G270" s="1">
        <f t="shared" si="66"/>
        <v>0</v>
      </c>
      <c r="H270" s="6">
        <f t="shared" si="80"/>
        <v>0</v>
      </c>
      <c r="I270" s="29">
        <f t="shared" si="81"/>
        <v>0</v>
      </c>
      <c r="J270" s="29">
        <f t="shared" si="82"/>
        <v>0</v>
      </c>
      <c r="K270" s="7">
        <v>0.05</v>
      </c>
      <c r="L270" s="6">
        <f t="shared" si="67"/>
        <v>0</v>
      </c>
      <c r="M270" s="6">
        <f t="shared" si="68"/>
        <v>0</v>
      </c>
      <c r="N270" s="6">
        <f t="shared" si="69"/>
        <v>0</v>
      </c>
      <c r="O270" s="6">
        <f t="shared" si="70"/>
        <v>0</v>
      </c>
      <c r="P270" s="1">
        <v>0</v>
      </c>
      <c r="Q270" s="1">
        <f t="shared" si="71"/>
        <v>0</v>
      </c>
      <c r="R270" s="15"/>
      <c r="S270" s="15">
        <f t="shared" si="72"/>
        <v>0</v>
      </c>
      <c r="T270" s="15">
        <f t="shared" si="73"/>
        <v>0</v>
      </c>
      <c r="U270" s="6">
        <f t="shared" si="74"/>
        <v>0</v>
      </c>
      <c r="V270" s="6">
        <f t="shared" si="75"/>
        <v>0</v>
      </c>
      <c r="W270" s="6">
        <f>$V$13-(SUM($V$17:V270))</f>
        <v>0</v>
      </c>
      <c r="X270" s="1">
        <f t="shared" si="84"/>
        <v>0</v>
      </c>
      <c r="Y270" s="11">
        <f t="shared" si="85"/>
        <v>0</v>
      </c>
      <c r="Z270" s="1"/>
      <c r="AA270" s="1"/>
    </row>
    <row r="271" spans="1:27" x14ac:dyDescent="0.25">
      <c r="A271">
        <v>255</v>
      </c>
      <c r="B271" s="6">
        <f t="shared" si="86"/>
        <v>0</v>
      </c>
      <c r="C271" s="6">
        <f t="shared" si="76"/>
        <v>1199101.0503055046</v>
      </c>
      <c r="D271" s="1">
        <f t="shared" si="77"/>
        <v>1199101.0503055046</v>
      </c>
      <c r="E271" s="5">
        <f t="shared" si="78"/>
        <v>0</v>
      </c>
      <c r="F271" s="1">
        <f t="shared" si="79"/>
        <v>0</v>
      </c>
      <c r="G271" s="1">
        <f t="shared" si="66"/>
        <v>0</v>
      </c>
      <c r="H271" s="6">
        <f t="shared" si="80"/>
        <v>0</v>
      </c>
      <c r="I271" s="29">
        <f t="shared" si="81"/>
        <v>0</v>
      </c>
      <c r="J271" s="29">
        <f t="shared" si="82"/>
        <v>0</v>
      </c>
      <c r="K271" s="7">
        <v>0.05</v>
      </c>
      <c r="L271" s="6">
        <f t="shared" si="67"/>
        <v>0</v>
      </c>
      <c r="M271" s="6">
        <f t="shared" si="68"/>
        <v>0</v>
      </c>
      <c r="N271" s="6">
        <f t="shared" si="69"/>
        <v>0</v>
      </c>
      <c r="O271" s="6">
        <f t="shared" si="70"/>
        <v>0</v>
      </c>
      <c r="P271" s="1">
        <v>0</v>
      </c>
      <c r="Q271" s="1">
        <f t="shared" si="71"/>
        <v>0</v>
      </c>
      <c r="R271" s="15"/>
      <c r="S271" s="15">
        <f t="shared" si="72"/>
        <v>0</v>
      </c>
      <c r="T271" s="15">
        <f t="shared" si="73"/>
        <v>0</v>
      </c>
      <c r="U271" s="6">
        <f t="shared" si="74"/>
        <v>0</v>
      </c>
      <c r="V271" s="6">
        <f t="shared" si="75"/>
        <v>0</v>
      </c>
      <c r="W271" s="6">
        <f>$V$13-(SUM($V$17:V271))</f>
        <v>0</v>
      </c>
      <c r="X271" s="1">
        <f t="shared" si="84"/>
        <v>0</v>
      </c>
      <c r="Y271" s="11">
        <f t="shared" si="85"/>
        <v>0</v>
      </c>
      <c r="Z271" s="1"/>
      <c r="AA271" s="1"/>
    </row>
    <row r="272" spans="1:27" x14ac:dyDescent="0.25">
      <c r="A272">
        <v>256</v>
      </c>
      <c r="B272" s="6">
        <f t="shared" si="86"/>
        <v>0</v>
      </c>
      <c r="C272" s="6">
        <f t="shared" si="76"/>
        <v>1199101.0503055046</v>
      </c>
      <c r="D272" s="1">
        <f t="shared" si="77"/>
        <v>1199101.0503055046</v>
      </c>
      <c r="E272" s="5">
        <f t="shared" si="78"/>
        <v>0</v>
      </c>
      <c r="F272" s="1">
        <f t="shared" si="79"/>
        <v>0</v>
      </c>
      <c r="G272" s="1">
        <f t="shared" si="66"/>
        <v>0</v>
      </c>
      <c r="H272" s="6">
        <f t="shared" si="80"/>
        <v>0</v>
      </c>
      <c r="I272" s="29">
        <f t="shared" si="81"/>
        <v>0</v>
      </c>
      <c r="J272" s="29">
        <f t="shared" si="82"/>
        <v>0</v>
      </c>
      <c r="K272" s="7">
        <v>0.05</v>
      </c>
      <c r="L272" s="6">
        <f t="shared" si="67"/>
        <v>0</v>
      </c>
      <c r="M272" s="6">
        <f t="shared" si="68"/>
        <v>0</v>
      </c>
      <c r="N272" s="6">
        <f t="shared" si="69"/>
        <v>0</v>
      </c>
      <c r="O272" s="6">
        <f t="shared" si="70"/>
        <v>0</v>
      </c>
      <c r="P272" s="1">
        <v>0</v>
      </c>
      <c r="Q272" s="1">
        <f t="shared" si="71"/>
        <v>0</v>
      </c>
      <c r="R272" s="15"/>
      <c r="S272" s="15">
        <f t="shared" si="72"/>
        <v>0</v>
      </c>
      <c r="T272" s="15">
        <f t="shared" si="73"/>
        <v>0</v>
      </c>
      <c r="U272" s="6">
        <f t="shared" si="74"/>
        <v>0</v>
      </c>
      <c r="V272" s="6">
        <f t="shared" si="75"/>
        <v>0</v>
      </c>
      <c r="W272" s="6">
        <f>$V$13-(SUM($V$17:V272))</f>
        <v>0</v>
      </c>
      <c r="X272" s="1">
        <f t="shared" si="84"/>
        <v>0</v>
      </c>
      <c r="Y272" s="11">
        <f t="shared" si="85"/>
        <v>0</v>
      </c>
      <c r="Z272" s="1"/>
      <c r="AA272" s="1"/>
    </row>
    <row r="273" spans="1:27" x14ac:dyDescent="0.25">
      <c r="A273">
        <v>257</v>
      </c>
      <c r="B273" s="6">
        <f t="shared" si="86"/>
        <v>0</v>
      </c>
      <c r="C273" s="6">
        <f t="shared" si="76"/>
        <v>1199101.0503055046</v>
      </c>
      <c r="D273" s="1">
        <f t="shared" si="77"/>
        <v>1199101.0503055046</v>
      </c>
      <c r="E273" s="5">
        <f t="shared" si="78"/>
        <v>0</v>
      </c>
      <c r="F273" s="1">
        <f t="shared" si="79"/>
        <v>0</v>
      </c>
      <c r="G273" s="1">
        <f t="shared" ref="G273:G336" si="87">(1-(1-$F$3)^(1/12))*B273*$F$4</f>
        <v>0</v>
      </c>
      <c r="H273" s="6">
        <f t="shared" si="80"/>
        <v>0</v>
      </c>
      <c r="I273" s="29">
        <f t="shared" si="81"/>
        <v>0</v>
      </c>
      <c r="J273" s="29">
        <f t="shared" si="82"/>
        <v>0</v>
      </c>
      <c r="K273" s="7">
        <v>0.05</v>
      </c>
      <c r="L273" s="6">
        <f t="shared" ref="L273:L336" si="88">B273*$B$4/12</f>
        <v>0</v>
      </c>
      <c r="M273" s="6">
        <f t="shared" ref="M273:M336" si="89">IF(L273&gt;0,$I$2/12,0)*$B$8</f>
        <v>0</v>
      </c>
      <c r="N273" s="6">
        <f t="shared" ref="N273:N336" si="90">IF(L273&gt;0,SUM(D273:F273)*(13/360)*$Q$3,0)</f>
        <v>0</v>
      </c>
      <c r="O273" s="6">
        <f t="shared" ref="O273:O336" si="91">IF(L273&gt;0,$I$4*$Q$3/12,0)*$B$8</f>
        <v>0</v>
      </c>
      <c r="P273" s="1">
        <v>0</v>
      </c>
      <c r="Q273" s="1">
        <f t="shared" ref="Q273:Q336" si="92">IF(L273&gt;0,$N$2/12,0)*$B$8</f>
        <v>0</v>
      </c>
      <c r="R273" s="15"/>
      <c r="S273" s="15">
        <f t="shared" ref="S273:S337" si="93">IF(L273&gt;0,$I$4*$N$5/12,0)</f>
        <v>0</v>
      </c>
      <c r="T273" s="15">
        <f t="shared" ref="T273:T336" si="94">IF(L273&gt;0,F273*$B$4*($N$6/30),0)/$B$8</f>
        <v>0</v>
      </c>
      <c r="U273" s="6">
        <f t="shared" ref="U273:U336" si="95">SUM(L273:O273)-SUM(P273:T273)</f>
        <v>0</v>
      </c>
      <c r="V273" s="6">
        <f t="shared" ref="V273:V336" si="96">U273/(1+$Q$4/12)^A273</f>
        <v>0</v>
      </c>
      <c r="W273" s="6">
        <f>$V$13-(SUM($V$17:V273))</f>
        <v>0</v>
      </c>
      <c r="X273" s="1">
        <f t="shared" si="84"/>
        <v>0</v>
      </c>
      <c r="Y273" s="11">
        <f t="shared" si="85"/>
        <v>0</v>
      </c>
      <c r="Z273" s="1"/>
      <c r="AA273" s="1"/>
    </row>
    <row r="274" spans="1:27" x14ac:dyDescent="0.25">
      <c r="A274">
        <v>258</v>
      </c>
      <c r="B274" s="6">
        <f t="shared" si="86"/>
        <v>0</v>
      </c>
      <c r="C274" s="6">
        <f t="shared" ref="C274:C337" si="97">-PMT($B$3/12,$B$6,$B$2)</f>
        <v>1199101.0503055046</v>
      </c>
      <c r="D274" s="1">
        <f t="shared" ref="D274:D337" si="98">C274-E274</f>
        <v>1199101.0503055046</v>
      </c>
      <c r="E274" s="5">
        <f t="shared" ref="E274:E337" si="99">$B274*$B$3/12</f>
        <v>0</v>
      </c>
      <c r="F274" s="1">
        <f t="shared" ref="F274:F337" si="100">(1-(1-$K274)^(1/12))*B274</f>
        <v>0</v>
      </c>
      <c r="G274" s="1">
        <f t="shared" si="87"/>
        <v>0</v>
      </c>
      <c r="H274" s="6">
        <f t="shared" ref="H274:H337" si="101">IF(B274-D274-F274&lt;0,0,B274-D274-F274)</f>
        <v>0</v>
      </c>
      <c r="I274" s="29">
        <f t="shared" ref="I274:I337" si="102">F274*$Q$6</f>
        <v>0</v>
      </c>
      <c r="J274" s="29">
        <f t="shared" ref="J274:J337" si="103">$N$8*I274</f>
        <v>0</v>
      </c>
      <c r="K274" s="7">
        <v>0.05</v>
      </c>
      <c r="L274" s="6">
        <f t="shared" si="88"/>
        <v>0</v>
      </c>
      <c r="M274" s="6">
        <f t="shared" si="89"/>
        <v>0</v>
      </c>
      <c r="N274" s="6">
        <f t="shared" si="90"/>
        <v>0</v>
      </c>
      <c r="O274" s="6">
        <f t="shared" si="91"/>
        <v>0</v>
      </c>
      <c r="P274" s="1">
        <v>0</v>
      </c>
      <c r="Q274" s="1">
        <f t="shared" si="92"/>
        <v>0</v>
      </c>
      <c r="R274" s="15"/>
      <c r="S274" s="15">
        <f t="shared" si="93"/>
        <v>0</v>
      </c>
      <c r="T274" s="15">
        <f t="shared" si="94"/>
        <v>0</v>
      </c>
      <c r="U274" s="6">
        <f t="shared" si="95"/>
        <v>0</v>
      </c>
      <c r="V274" s="6">
        <f t="shared" si="96"/>
        <v>0</v>
      </c>
      <c r="W274" s="6">
        <f>$V$13-(SUM($V$17:V274))</f>
        <v>0</v>
      </c>
      <c r="X274" s="1">
        <f t="shared" ref="X274:X337" si="104">U274+J274</f>
        <v>0</v>
      </c>
      <c r="Y274" s="11">
        <f t="shared" ref="Y274:Y337" si="105">X274/(1+$Q$4/12)^A274</f>
        <v>0</v>
      </c>
      <c r="Z274" s="1"/>
      <c r="AA274" s="1"/>
    </row>
    <row r="275" spans="1:27" x14ac:dyDescent="0.25">
      <c r="A275">
        <v>259</v>
      </c>
      <c r="B275" s="6">
        <f t="shared" ref="B275:B338" si="106">H274</f>
        <v>0</v>
      </c>
      <c r="C275" s="6">
        <f t="shared" si="97"/>
        <v>1199101.0503055046</v>
      </c>
      <c r="D275" s="1">
        <f t="shared" si="98"/>
        <v>1199101.0503055046</v>
      </c>
      <c r="E275" s="5">
        <f t="shared" si="99"/>
        <v>0</v>
      </c>
      <c r="F275" s="1">
        <f t="shared" si="100"/>
        <v>0</v>
      </c>
      <c r="G275" s="1">
        <f t="shared" si="87"/>
        <v>0</v>
      </c>
      <c r="H275" s="6">
        <f t="shared" si="101"/>
        <v>0</v>
      </c>
      <c r="I275" s="29">
        <f t="shared" si="102"/>
        <v>0</v>
      </c>
      <c r="J275" s="29">
        <f t="shared" si="103"/>
        <v>0</v>
      </c>
      <c r="K275" s="7">
        <v>0.05</v>
      </c>
      <c r="L275" s="6">
        <f t="shared" si="88"/>
        <v>0</v>
      </c>
      <c r="M275" s="6">
        <f t="shared" si="89"/>
        <v>0</v>
      </c>
      <c r="N275" s="6">
        <f t="shared" si="90"/>
        <v>0</v>
      </c>
      <c r="O275" s="6">
        <f t="shared" si="91"/>
        <v>0</v>
      </c>
      <c r="P275" s="1">
        <v>0</v>
      </c>
      <c r="Q275" s="1">
        <f t="shared" si="92"/>
        <v>0</v>
      </c>
      <c r="R275" s="15"/>
      <c r="S275" s="15">
        <f t="shared" si="93"/>
        <v>0</v>
      </c>
      <c r="T275" s="15">
        <f t="shared" si="94"/>
        <v>0</v>
      </c>
      <c r="U275" s="6">
        <f t="shared" si="95"/>
        <v>0</v>
      </c>
      <c r="V275" s="6">
        <f t="shared" si="96"/>
        <v>0</v>
      </c>
      <c r="W275" s="6">
        <f>$V$13-(SUM($V$17:V275))</f>
        <v>0</v>
      </c>
      <c r="X275" s="1">
        <f t="shared" si="104"/>
        <v>0</v>
      </c>
      <c r="Y275" s="11">
        <f t="shared" si="105"/>
        <v>0</v>
      </c>
      <c r="Z275" s="1"/>
      <c r="AA275" s="1"/>
    </row>
    <row r="276" spans="1:27" x14ac:dyDescent="0.25">
      <c r="A276">
        <v>260</v>
      </c>
      <c r="B276" s="6">
        <f t="shared" si="106"/>
        <v>0</v>
      </c>
      <c r="C276" s="6">
        <f t="shared" si="97"/>
        <v>1199101.0503055046</v>
      </c>
      <c r="D276" s="1">
        <f t="shared" si="98"/>
        <v>1199101.0503055046</v>
      </c>
      <c r="E276" s="5">
        <f t="shared" si="99"/>
        <v>0</v>
      </c>
      <c r="F276" s="1">
        <f t="shared" si="100"/>
        <v>0</v>
      </c>
      <c r="G276" s="1">
        <f t="shared" si="87"/>
        <v>0</v>
      </c>
      <c r="H276" s="6">
        <f t="shared" si="101"/>
        <v>0</v>
      </c>
      <c r="I276" s="29">
        <f t="shared" si="102"/>
        <v>0</v>
      </c>
      <c r="J276" s="29">
        <f t="shared" si="103"/>
        <v>0</v>
      </c>
      <c r="K276" s="7">
        <v>0.05</v>
      </c>
      <c r="L276" s="6">
        <f t="shared" si="88"/>
        <v>0</v>
      </c>
      <c r="M276" s="6">
        <f t="shared" si="89"/>
        <v>0</v>
      </c>
      <c r="N276" s="6">
        <f t="shared" si="90"/>
        <v>0</v>
      </c>
      <c r="O276" s="6">
        <f t="shared" si="91"/>
        <v>0</v>
      </c>
      <c r="P276" s="1">
        <v>0</v>
      </c>
      <c r="Q276" s="1">
        <f t="shared" si="92"/>
        <v>0</v>
      </c>
      <c r="R276" s="15"/>
      <c r="S276" s="15">
        <f t="shared" si="93"/>
        <v>0</v>
      </c>
      <c r="T276" s="15">
        <f t="shared" si="94"/>
        <v>0</v>
      </c>
      <c r="U276" s="6">
        <f t="shared" si="95"/>
        <v>0</v>
      </c>
      <c r="V276" s="6">
        <f t="shared" si="96"/>
        <v>0</v>
      </c>
      <c r="W276" s="6">
        <f>$V$13-(SUM($V$17:V276))</f>
        <v>0</v>
      </c>
      <c r="X276" s="1">
        <f t="shared" si="104"/>
        <v>0</v>
      </c>
      <c r="Y276" s="11">
        <f t="shared" si="105"/>
        <v>0</v>
      </c>
      <c r="Z276" s="1"/>
      <c r="AA276" s="1"/>
    </row>
    <row r="277" spans="1:27" x14ac:dyDescent="0.25">
      <c r="A277">
        <v>261</v>
      </c>
      <c r="B277" s="6">
        <f t="shared" si="106"/>
        <v>0</v>
      </c>
      <c r="C277" s="6">
        <f t="shared" si="97"/>
        <v>1199101.0503055046</v>
      </c>
      <c r="D277" s="1">
        <f t="shared" si="98"/>
        <v>1199101.0503055046</v>
      </c>
      <c r="E277" s="5">
        <f t="shared" si="99"/>
        <v>0</v>
      </c>
      <c r="F277" s="1">
        <f t="shared" si="100"/>
        <v>0</v>
      </c>
      <c r="G277" s="1">
        <f t="shared" si="87"/>
        <v>0</v>
      </c>
      <c r="H277" s="6">
        <f t="shared" si="101"/>
        <v>0</v>
      </c>
      <c r="I277" s="29">
        <f t="shared" si="102"/>
        <v>0</v>
      </c>
      <c r="J277" s="29">
        <f t="shared" si="103"/>
        <v>0</v>
      </c>
      <c r="K277" s="7">
        <v>0.05</v>
      </c>
      <c r="L277" s="6">
        <f t="shared" si="88"/>
        <v>0</v>
      </c>
      <c r="M277" s="6">
        <f t="shared" si="89"/>
        <v>0</v>
      </c>
      <c r="N277" s="6">
        <f t="shared" si="90"/>
        <v>0</v>
      </c>
      <c r="O277" s="6">
        <f t="shared" si="91"/>
        <v>0</v>
      </c>
      <c r="P277" s="1">
        <v>0</v>
      </c>
      <c r="Q277" s="1">
        <f t="shared" si="92"/>
        <v>0</v>
      </c>
      <c r="R277" s="15"/>
      <c r="S277" s="15">
        <f t="shared" si="93"/>
        <v>0</v>
      </c>
      <c r="T277" s="15">
        <f t="shared" si="94"/>
        <v>0</v>
      </c>
      <c r="U277" s="6">
        <f t="shared" si="95"/>
        <v>0</v>
      </c>
      <c r="V277" s="6">
        <f t="shared" si="96"/>
        <v>0</v>
      </c>
      <c r="W277" s="6">
        <f>$V$13-(SUM($V$17:V277))</f>
        <v>0</v>
      </c>
      <c r="X277" s="1">
        <f t="shared" si="104"/>
        <v>0</v>
      </c>
      <c r="Y277" s="11">
        <f t="shared" si="105"/>
        <v>0</v>
      </c>
      <c r="Z277" s="1"/>
      <c r="AA277" s="1"/>
    </row>
    <row r="278" spans="1:27" x14ac:dyDescent="0.25">
      <c r="A278">
        <v>262</v>
      </c>
      <c r="B278" s="6">
        <f t="shared" si="106"/>
        <v>0</v>
      </c>
      <c r="C278" s="6">
        <f t="shared" si="97"/>
        <v>1199101.0503055046</v>
      </c>
      <c r="D278" s="1">
        <f t="shared" si="98"/>
        <v>1199101.0503055046</v>
      </c>
      <c r="E278" s="5">
        <f t="shared" si="99"/>
        <v>0</v>
      </c>
      <c r="F278" s="1">
        <f t="shared" si="100"/>
        <v>0</v>
      </c>
      <c r="G278" s="1">
        <f t="shared" si="87"/>
        <v>0</v>
      </c>
      <c r="H278" s="6">
        <f t="shared" si="101"/>
        <v>0</v>
      </c>
      <c r="I278" s="29">
        <f t="shared" si="102"/>
        <v>0</v>
      </c>
      <c r="J278" s="29">
        <f t="shared" si="103"/>
        <v>0</v>
      </c>
      <c r="K278" s="7">
        <v>0.05</v>
      </c>
      <c r="L278" s="6">
        <f t="shared" si="88"/>
        <v>0</v>
      </c>
      <c r="M278" s="6">
        <f t="shared" si="89"/>
        <v>0</v>
      </c>
      <c r="N278" s="6">
        <f t="shared" si="90"/>
        <v>0</v>
      </c>
      <c r="O278" s="6">
        <f t="shared" si="91"/>
        <v>0</v>
      </c>
      <c r="P278" s="1">
        <v>0</v>
      </c>
      <c r="Q278" s="1">
        <f t="shared" si="92"/>
        <v>0</v>
      </c>
      <c r="R278" s="15"/>
      <c r="S278" s="15">
        <f t="shared" si="93"/>
        <v>0</v>
      </c>
      <c r="T278" s="15">
        <f t="shared" si="94"/>
        <v>0</v>
      </c>
      <c r="U278" s="6">
        <f t="shared" si="95"/>
        <v>0</v>
      </c>
      <c r="V278" s="6">
        <f t="shared" si="96"/>
        <v>0</v>
      </c>
      <c r="W278" s="6">
        <f>$V$13-(SUM($V$17:V278))</f>
        <v>0</v>
      </c>
      <c r="X278" s="1">
        <f t="shared" si="104"/>
        <v>0</v>
      </c>
      <c r="Y278" s="11">
        <f t="shared" si="105"/>
        <v>0</v>
      </c>
      <c r="Z278" s="1"/>
      <c r="AA278" s="1"/>
    </row>
    <row r="279" spans="1:27" x14ac:dyDescent="0.25">
      <c r="A279">
        <v>263</v>
      </c>
      <c r="B279" s="6">
        <f t="shared" si="106"/>
        <v>0</v>
      </c>
      <c r="C279" s="6">
        <f t="shared" si="97"/>
        <v>1199101.0503055046</v>
      </c>
      <c r="D279" s="1">
        <f t="shared" si="98"/>
        <v>1199101.0503055046</v>
      </c>
      <c r="E279" s="5">
        <f t="shared" si="99"/>
        <v>0</v>
      </c>
      <c r="F279" s="1">
        <f t="shared" si="100"/>
        <v>0</v>
      </c>
      <c r="G279" s="1">
        <f t="shared" si="87"/>
        <v>0</v>
      </c>
      <c r="H279" s="6">
        <f t="shared" si="101"/>
        <v>0</v>
      </c>
      <c r="I279" s="29">
        <f t="shared" si="102"/>
        <v>0</v>
      </c>
      <c r="J279" s="29">
        <f t="shared" si="103"/>
        <v>0</v>
      </c>
      <c r="K279" s="7">
        <v>0.05</v>
      </c>
      <c r="L279" s="6">
        <f t="shared" si="88"/>
        <v>0</v>
      </c>
      <c r="M279" s="6">
        <f t="shared" si="89"/>
        <v>0</v>
      </c>
      <c r="N279" s="6">
        <f t="shared" si="90"/>
        <v>0</v>
      </c>
      <c r="O279" s="6">
        <f t="shared" si="91"/>
        <v>0</v>
      </c>
      <c r="P279" s="1">
        <v>0</v>
      </c>
      <c r="Q279" s="1">
        <f t="shared" si="92"/>
        <v>0</v>
      </c>
      <c r="R279" s="15"/>
      <c r="S279" s="15">
        <f t="shared" si="93"/>
        <v>0</v>
      </c>
      <c r="T279" s="15">
        <f t="shared" si="94"/>
        <v>0</v>
      </c>
      <c r="U279" s="6">
        <f t="shared" si="95"/>
        <v>0</v>
      </c>
      <c r="V279" s="6">
        <f t="shared" si="96"/>
        <v>0</v>
      </c>
      <c r="W279" s="6">
        <f>$V$13-(SUM($V$17:V279))</f>
        <v>0</v>
      </c>
      <c r="X279" s="1">
        <f t="shared" si="104"/>
        <v>0</v>
      </c>
      <c r="Y279" s="11">
        <f t="shared" si="105"/>
        <v>0</v>
      </c>
      <c r="Z279" s="1"/>
      <c r="AA279" s="1"/>
    </row>
    <row r="280" spans="1:27" x14ac:dyDescent="0.25">
      <c r="A280">
        <v>264</v>
      </c>
      <c r="B280" s="6">
        <f t="shared" si="106"/>
        <v>0</v>
      </c>
      <c r="C280" s="6">
        <f t="shared" si="97"/>
        <v>1199101.0503055046</v>
      </c>
      <c r="D280" s="1">
        <f t="shared" si="98"/>
        <v>1199101.0503055046</v>
      </c>
      <c r="E280" s="5">
        <f t="shared" si="99"/>
        <v>0</v>
      </c>
      <c r="F280" s="1">
        <f t="shared" si="100"/>
        <v>0</v>
      </c>
      <c r="G280" s="1">
        <f t="shared" si="87"/>
        <v>0</v>
      </c>
      <c r="H280" s="6">
        <f t="shared" si="101"/>
        <v>0</v>
      </c>
      <c r="I280" s="29">
        <f t="shared" si="102"/>
        <v>0</v>
      </c>
      <c r="J280" s="29">
        <f t="shared" si="103"/>
        <v>0</v>
      </c>
      <c r="K280" s="7">
        <v>0.05</v>
      </c>
      <c r="L280" s="6">
        <f t="shared" si="88"/>
        <v>0</v>
      </c>
      <c r="M280" s="6">
        <f t="shared" si="89"/>
        <v>0</v>
      </c>
      <c r="N280" s="6">
        <f t="shared" si="90"/>
        <v>0</v>
      </c>
      <c r="O280" s="6">
        <f t="shared" si="91"/>
        <v>0</v>
      </c>
      <c r="P280" s="1">
        <v>0</v>
      </c>
      <c r="Q280" s="1">
        <f t="shared" si="92"/>
        <v>0</v>
      </c>
      <c r="R280" s="15"/>
      <c r="S280" s="15">
        <f t="shared" si="93"/>
        <v>0</v>
      </c>
      <c r="T280" s="15">
        <f t="shared" si="94"/>
        <v>0</v>
      </c>
      <c r="U280" s="6">
        <f t="shared" si="95"/>
        <v>0</v>
      </c>
      <c r="V280" s="6">
        <f t="shared" si="96"/>
        <v>0</v>
      </c>
      <c r="W280" s="6">
        <f>$V$13-(SUM($V$17:V280))</f>
        <v>0</v>
      </c>
      <c r="X280" s="1">
        <f t="shared" si="104"/>
        <v>0</v>
      </c>
      <c r="Y280" s="11">
        <f t="shared" si="105"/>
        <v>0</v>
      </c>
      <c r="Z280" s="1"/>
      <c r="AA280" s="1"/>
    </row>
    <row r="281" spans="1:27" x14ac:dyDescent="0.25">
      <c r="A281">
        <v>265</v>
      </c>
      <c r="B281" s="6">
        <f t="shared" si="106"/>
        <v>0</v>
      </c>
      <c r="C281" s="6">
        <f t="shared" si="97"/>
        <v>1199101.0503055046</v>
      </c>
      <c r="D281" s="1">
        <f t="shared" si="98"/>
        <v>1199101.0503055046</v>
      </c>
      <c r="E281" s="5">
        <f t="shared" si="99"/>
        <v>0</v>
      </c>
      <c r="F281" s="1">
        <f t="shared" si="100"/>
        <v>0</v>
      </c>
      <c r="G281" s="1">
        <f t="shared" si="87"/>
        <v>0</v>
      </c>
      <c r="H281" s="6">
        <f t="shared" si="101"/>
        <v>0</v>
      </c>
      <c r="I281" s="29">
        <f t="shared" si="102"/>
        <v>0</v>
      </c>
      <c r="J281" s="29">
        <f t="shared" si="103"/>
        <v>0</v>
      </c>
      <c r="K281" s="7">
        <v>0.05</v>
      </c>
      <c r="L281" s="6">
        <f t="shared" si="88"/>
        <v>0</v>
      </c>
      <c r="M281" s="6">
        <f t="shared" si="89"/>
        <v>0</v>
      </c>
      <c r="N281" s="6">
        <f t="shared" si="90"/>
        <v>0</v>
      </c>
      <c r="O281" s="6">
        <f t="shared" si="91"/>
        <v>0</v>
      </c>
      <c r="P281" s="1">
        <v>0</v>
      </c>
      <c r="Q281" s="1">
        <f t="shared" si="92"/>
        <v>0</v>
      </c>
      <c r="R281" s="15"/>
      <c r="S281" s="15">
        <f t="shared" si="93"/>
        <v>0</v>
      </c>
      <c r="T281" s="15">
        <f t="shared" si="94"/>
        <v>0</v>
      </c>
      <c r="U281" s="6">
        <f t="shared" si="95"/>
        <v>0</v>
      </c>
      <c r="V281" s="6">
        <f t="shared" si="96"/>
        <v>0</v>
      </c>
      <c r="W281" s="6">
        <f>$V$13-(SUM($V$17:V281))</f>
        <v>0</v>
      </c>
      <c r="X281" s="1">
        <f t="shared" si="104"/>
        <v>0</v>
      </c>
      <c r="Y281" s="11">
        <f t="shared" si="105"/>
        <v>0</v>
      </c>
      <c r="Z281" s="1"/>
      <c r="AA281" s="1"/>
    </row>
    <row r="282" spans="1:27" x14ac:dyDescent="0.25">
      <c r="A282">
        <v>266</v>
      </c>
      <c r="B282" s="6">
        <f t="shared" si="106"/>
        <v>0</v>
      </c>
      <c r="C282" s="6">
        <f t="shared" si="97"/>
        <v>1199101.0503055046</v>
      </c>
      <c r="D282" s="1">
        <f t="shared" si="98"/>
        <v>1199101.0503055046</v>
      </c>
      <c r="E282" s="5">
        <f t="shared" si="99"/>
        <v>0</v>
      </c>
      <c r="F282" s="1">
        <f t="shared" si="100"/>
        <v>0</v>
      </c>
      <c r="G282" s="1">
        <f t="shared" si="87"/>
        <v>0</v>
      </c>
      <c r="H282" s="6">
        <f t="shared" si="101"/>
        <v>0</v>
      </c>
      <c r="I282" s="29">
        <f t="shared" si="102"/>
        <v>0</v>
      </c>
      <c r="J282" s="29">
        <f t="shared" si="103"/>
        <v>0</v>
      </c>
      <c r="K282" s="7">
        <v>0.05</v>
      </c>
      <c r="L282" s="6">
        <f t="shared" si="88"/>
        <v>0</v>
      </c>
      <c r="M282" s="6">
        <f t="shared" si="89"/>
        <v>0</v>
      </c>
      <c r="N282" s="6">
        <f t="shared" si="90"/>
        <v>0</v>
      </c>
      <c r="O282" s="6">
        <f t="shared" si="91"/>
        <v>0</v>
      </c>
      <c r="P282" s="1">
        <v>0</v>
      </c>
      <c r="Q282" s="1">
        <f t="shared" si="92"/>
        <v>0</v>
      </c>
      <c r="R282" s="15"/>
      <c r="S282" s="15">
        <f t="shared" si="93"/>
        <v>0</v>
      </c>
      <c r="T282" s="15">
        <f t="shared" si="94"/>
        <v>0</v>
      </c>
      <c r="U282" s="6">
        <f t="shared" si="95"/>
        <v>0</v>
      </c>
      <c r="V282" s="6">
        <f t="shared" si="96"/>
        <v>0</v>
      </c>
      <c r="W282" s="6">
        <f>$V$13-(SUM($V$17:V282))</f>
        <v>0</v>
      </c>
      <c r="X282" s="1">
        <f t="shared" si="104"/>
        <v>0</v>
      </c>
      <c r="Y282" s="11">
        <f t="shared" si="105"/>
        <v>0</v>
      </c>
      <c r="Z282" s="1"/>
      <c r="AA282" s="1"/>
    </row>
    <row r="283" spans="1:27" x14ac:dyDescent="0.25">
      <c r="A283">
        <v>267</v>
      </c>
      <c r="B283" s="6">
        <f t="shared" si="106"/>
        <v>0</v>
      </c>
      <c r="C283" s="6">
        <f t="shared" si="97"/>
        <v>1199101.0503055046</v>
      </c>
      <c r="D283" s="1">
        <f t="shared" si="98"/>
        <v>1199101.0503055046</v>
      </c>
      <c r="E283" s="5">
        <f t="shared" si="99"/>
        <v>0</v>
      </c>
      <c r="F283" s="1">
        <f t="shared" si="100"/>
        <v>0</v>
      </c>
      <c r="G283" s="1">
        <f t="shared" si="87"/>
        <v>0</v>
      </c>
      <c r="H283" s="6">
        <f t="shared" si="101"/>
        <v>0</v>
      </c>
      <c r="I283" s="29">
        <f t="shared" si="102"/>
        <v>0</v>
      </c>
      <c r="J283" s="29">
        <f t="shared" si="103"/>
        <v>0</v>
      </c>
      <c r="K283" s="7">
        <v>0.05</v>
      </c>
      <c r="L283" s="6">
        <f t="shared" si="88"/>
        <v>0</v>
      </c>
      <c r="M283" s="6">
        <f t="shared" si="89"/>
        <v>0</v>
      </c>
      <c r="N283" s="6">
        <f t="shared" si="90"/>
        <v>0</v>
      </c>
      <c r="O283" s="6">
        <f t="shared" si="91"/>
        <v>0</v>
      </c>
      <c r="P283" s="1">
        <v>0</v>
      </c>
      <c r="Q283" s="1">
        <f t="shared" si="92"/>
        <v>0</v>
      </c>
      <c r="R283" s="15"/>
      <c r="S283" s="15">
        <f t="shared" si="93"/>
        <v>0</v>
      </c>
      <c r="T283" s="15">
        <f t="shared" si="94"/>
        <v>0</v>
      </c>
      <c r="U283" s="6">
        <f t="shared" si="95"/>
        <v>0</v>
      </c>
      <c r="V283" s="6">
        <f t="shared" si="96"/>
        <v>0</v>
      </c>
      <c r="W283" s="6">
        <f>$V$13-(SUM($V$17:V283))</f>
        <v>0</v>
      </c>
      <c r="X283" s="1">
        <f t="shared" si="104"/>
        <v>0</v>
      </c>
      <c r="Y283" s="11">
        <f t="shared" si="105"/>
        <v>0</v>
      </c>
      <c r="Z283" s="1"/>
      <c r="AA283" s="1"/>
    </row>
    <row r="284" spans="1:27" x14ac:dyDescent="0.25">
      <c r="A284">
        <v>268</v>
      </c>
      <c r="B284" s="6">
        <f t="shared" si="106"/>
        <v>0</v>
      </c>
      <c r="C284" s="6">
        <f t="shared" si="97"/>
        <v>1199101.0503055046</v>
      </c>
      <c r="D284" s="1">
        <f t="shared" si="98"/>
        <v>1199101.0503055046</v>
      </c>
      <c r="E284" s="5">
        <f t="shared" si="99"/>
        <v>0</v>
      </c>
      <c r="F284" s="1">
        <f t="shared" si="100"/>
        <v>0</v>
      </c>
      <c r="G284" s="1">
        <f t="shared" si="87"/>
        <v>0</v>
      </c>
      <c r="H284" s="6">
        <f t="shared" si="101"/>
        <v>0</v>
      </c>
      <c r="I284" s="29">
        <f t="shared" si="102"/>
        <v>0</v>
      </c>
      <c r="J284" s="29">
        <f t="shared" si="103"/>
        <v>0</v>
      </c>
      <c r="K284" s="7">
        <v>0.05</v>
      </c>
      <c r="L284" s="6">
        <f t="shared" si="88"/>
        <v>0</v>
      </c>
      <c r="M284" s="6">
        <f t="shared" si="89"/>
        <v>0</v>
      </c>
      <c r="N284" s="6">
        <f t="shared" si="90"/>
        <v>0</v>
      </c>
      <c r="O284" s="6">
        <f t="shared" si="91"/>
        <v>0</v>
      </c>
      <c r="P284" s="1">
        <v>0</v>
      </c>
      <c r="Q284" s="1">
        <f t="shared" si="92"/>
        <v>0</v>
      </c>
      <c r="R284" s="15"/>
      <c r="S284" s="15">
        <f t="shared" si="93"/>
        <v>0</v>
      </c>
      <c r="T284" s="15">
        <f t="shared" si="94"/>
        <v>0</v>
      </c>
      <c r="U284" s="6">
        <f t="shared" si="95"/>
        <v>0</v>
      </c>
      <c r="V284" s="6">
        <f t="shared" si="96"/>
        <v>0</v>
      </c>
      <c r="W284" s="6">
        <f>$V$13-(SUM($V$17:V284))</f>
        <v>0</v>
      </c>
      <c r="X284" s="1">
        <f t="shared" si="104"/>
        <v>0</v>
      </c>
      <c r="Y284" s="11">
        <f t="shared" si="105"/>
        <v>0</v>
      </c>
      <c r="Z284" s="1"/>
      <c r="AA284" s="1"/>
    </row>
    <row r="285" spans="1:27" x14ac:dyDescent="0.25">
      <c r="A285">
        <v>269</v>
      </c>
      <c r="B285" s="6">
        <f t="shared" si="106"/>
        <v>0</v>
      </c>
      <c r="C285" s="6">
        <f t="shared" si="97"/>
        <v>1199101.0503055046</v>
      </c>
      <c r="D285" s="1">
        <f t="shared" si="98"/>
        <v>1199101.0503055046</v>
      </c>
      <c r="E285" s="5">
        <f t="shared" si="99"/>
        <v>0</v>
      </c>
      <c r="F285" s="1">
        <f t="shared" si="100"/>
        <v>0</v>
      </c>
      <c r="G285" s="1">
        <f t="shared" si="87"/>
        <v>0</v>
      </c>
      <c r="H285" s="6">
        <f t="shared" si="101"/>
        <v>0</v>
      </c>
      <c r="I285" s="29">
        <f t="shared" si="102"/>
        <v>0</v>
      </c>
      <c r="J285" s="29">
        <f t="shared" si="103"/>
        <v>0</v>
      </c>
      <c r="K285" s="7">
        <v>0.05</v>
      </c>
      <c r="L285" s="6">
        <f t="shared" si="88"/>
        <v>0</v>
      </c>
      <c r="M285" s="6">
        <f t="shared" si="89"/>
        <v>0</v>
      </c>
      <c r="N285" s="6">
        <f t="shared" si="90"/>
        <v>0</v>
      </c>
      <c r="O285" s="6">
        <f t="shared" si="91"/>
        <v>0</v>
      </c>
      <c r="P285" s="1">
        <v>0</v>
      </c>
      <c r="Q285" s="1">
        <f t="shared" si="92"/>
        <v>0</v>
      </c>
      <c r="R285" s="15"/>
      <c r="S285" s="15">
        <f t="shared" si="93"/>
        <v>0</v>
      </c>
      <c r="T285" s="15">
        <f t="shared" si="94"/>
        <v>0</v>
      </c>
      <c r="U285" s="6">
        <f t="shared" si="95"/>
        <v>0</v>
      </c>
      <c r="V285" s="6">
        <f t="shared" si="96"/>
        <v>0</v>
      </c>
      <c r="W285" s="6">
        <f>$V$13-(SUM($V$17:V285))</f>
        <v>0</v>
      </c>
      <c r="X285" s="1">
        <f t="shared" si="104"/>
        <v>0</v>
      </c>
      <c r="Y285" s="11">
        <f t="shared" si="105"/>
        <v>0</v>
      </c>
      <c r="Z285" s="1"/>
      <c r="AA285" s="1"/>
    </row>
    <row r="286" spans="1:27" x14ac:dyDescent="0.25">
      <c r="A286">
        <v>270</v>
      </c>
      <c r="B286" s="6">
        <f t="shared" si="106"/>
        <v>0</v>
      </c>
      <c r="C286" s="6">
        <f t="shared" si="97"/>
        <v>1199101.0503055046</v>
      </c>
      <c r="D286" s="1">
        <f t="shared" si="98"/>
        <v>1199101.0503055046</v>
      </c>
      <c r="E286" s="5">
        <f t="shared" si="99"/>
        <v>0</v>
      </c>
      <c r="F286" s="1">
        <f t="shared" si="100"/>
        <v>0</v>
      </c>
      <c r="G286" s="1">
        <f t="shared" si="87"/>
        <v>0</v>
      </c>
      <c r="H286" s="6">
        <f t="shared" si="101"/>
        <v>0</v>
      </c>
      <c r="I286" s="29">
        <f t="shared" si="102"/>
        <v>0</v>
      </c>
      <c r="J286" s="29">
        <f t="shared" si="103"/>
        <v>0</v>
      </c>
      <c r="K286" s="7">
        <v>0.05</v>
      </c>
      <c r="L286" s="6">
        <f t="shared" si="88"/>
        <v>0</v>
      </c>
      <c r="M286" s="6">
        <f t="shared" si="89"/>
        <v>0</v>
      </c>
      <c r="N286" s="6">
        <f t="shared" si="90"/>
        <v>0</v>
      </c>
      <c r="O286" s="6">
        <f t="shared" si="91"/>
        <v>0</v>
      </c>
      <c r="P286" s="1">
        <v>0</v>
      </c>
      <c r="Q286" s="1">
        <f t="shared" si="92"/>
        <v>0</v>
      </c>
      <c r="R286" s="15"/>
      <c r="S286" s="15">
        <f t="shared" si="93"/>
        <v>0</v>
      </c>
      <c r="T286" s="15">
        <f t="shared" si="94"/>
        <v>0</v>
      </c>
      <c r="U286" s="6">
        <f t="shared" si="95"/>
        <v>0</v>
      </c>
      <c r="V286" s="6">
        <f t="shared" si="96"/>
        <v>0</v>
      </c>
      <c r="W286" s="6">
        <f>$V$13-(SUM($V$17:V286))</f>
        <v>0</v>
      </c>
      <c r="X286" s="1">
        <f t="shared" si="104"/>
        <v>0</v>
      </c>
      <c r="Y286" s="11">
        <f t="shared" si="105"/>
        <v>0</v>
      </c>
      <c r="Z286" s="1"/>
      <c r="AA286" s="1"/>
    </row>
    <row r="287" spans="1:27" x14ac:dyDescent="0.25">
      <c r="A287">
        <v>271</v>
      </c>
      <c r="B287" s="6">
        <f t="shared" si="106"/>
        <v>0</v>
      </c>
      <c r="C287" s="6">
        <f t="shared" si="97"/>
        <v>1199101.0503055046</v>
      </c>
      <c r="D287" s="1">
        <f t="shared" si="98"/>
        <v>1199101.0503055046</v>
      </c>
      <c r="E287" s="5">
        <f t="shared" si="99"/>
        <v>0</v>
      </c>
      <c r="F287" s="1">
        <f t="shared" si="100"/>
        <v>0</v>
      </c>
      <c r="G287" s="1">
        <f t="shared" si="87"/>
        <v>0</v>
      </c>
      <c r="H287" s="6">
        <f t="shared" si="101"/>
        <v>0</v>
      </c>
      <c r="I287" s="29">
        <f t="shared" si="102"/>
        <v>0</v>
      </c>
      <c r="J287" s="29">
        <f t="shared" si="103"/>
        <v>0</v>
      </c>
      <c r="K287" s="7">
        <v>0.05</v>
      </c>
      <c r="L287" s="6">
        <f t="shared" si="88"/>
        <v>0</v>
      </c>
      <c r="M287" s="6">
        <f t="shared" si="89"/>
        <v>0</v>
      </c>
      <c r="N287" s="6">
        <f t="shared" si="90"/>
        <v>0</v>
      </c>
      <c r="O287" s="6">
        <f t="shared" si="91"/>
        <v>0</v>
      </c>
      <c r="P287" s="1">
        <v>0</v>
      </c>
      <c r="Q287" s="1">
        <f t="shared" si="92"/>
        <v>0</v>
      </c>
      <c r="R287" s="15"/>
      <c r="S287" s="15">
        <f t="shared" si="93"/>
        <v>0</v>
      </c>
      <c r="T287" s="15">
        <f t="shared" si="94"/>
        <v>0</v>
      </c>
      <c r="U287" s="6">
        <f t="shared" si="95"/>
        <v>0</v>
      </c>
      <c r="V287" s="6">
        <f t="shared" si="96"/>
        <v>0</v>
      </c>
      <c r="W287" s="6">
        <f>$V$13-(SUM($V$17:V287))</f>
        <v>0</v>
      </c>
      <c r="X287" s="1">
        <f t="shared" si="104"/>
        <v>0</v>
      </c>
      <c r="Y287" s="11">
        <f t="shared" si="105"/>
        <v>0</v>
      </c>
      <c r="Z287" s="1"/>
      <c r="AA287" s="1"/>
    </row>
    <row r="288" spans="1:27" x14ac:dyDescent="0.25">
      <c r="A288">
        <v>272</v>
      </c>
      <c r="B288" s="6">
        <f t="shared" si="106"/>
        <v>0</v>
      </c>
      <c r="C288" s="6">
        <f t="shared" si="97"/>
        <v>1199101.0503055046</v>
      </c>
      <c r="D288" s="1">
        <f t="shared" si="98"/>
        <v>1199101.0503055046</v>
      </c>
      <c r="E288" s="5">
        <f t="shared" si="99"/>
        <v>0</v>
      </c>
      <c r="F288" s="1">
        <f t="shared" si="100"/>
        <v>0</v>
      </c>
      <c r="G288" s="1">
        <f t="shared" si="87"/>
        <v>0</v>
      </c>
      <c r="H288" s="6">
        <f t="shared" si="101"/>
        <v>0</v>
      </c>
      <c r="I288" s="29">
        <f t="shared" si="102"/>
        <v>0</v>
      </c>
      <c r="J288" s="29">
        <f t="shared" si="103"/>
        <v>0</v>
      </c>
      <c r="K288" s="7">
        <v>0.05</v>
      </c>
      <c r="L288" s="6">
        <f t="shared" si="88"/>
        <v>0</v>
      </c>
      <c r="M288" s="6">
        <f t="shared" si="89"/>
        <v>0</v>
      </c>
      <c r="N288" s="6">
        <f t="shared" si="90"/>
        <v>0</v>
      </c>
      <c r="O288" s="6">
        <f t="shared" si="91"/>
        <v>0</v>
      </c>
      <c r="P288" s="1">
        <v>0</v>
      </c>
      <c r="Q288" s="1">
        <f t="shared" si="92"/>
        <v>0</v>
      </c>
      <c r="R288" s="15"/>
      <c r="S288" s="15">
        <f t="shared" si="93"/>
        <v>0</v>
      </c>
      <c r="T288" s="15">
        <f t="shared" si="94"/>
        <v>0</v>
      </c>
      <c r="U288" s="6">
        <f t="shared" si="95"/>
        <v>0</v>
      </c>
      <c r="V288" s="6">
        <f t="shared" si="96"/>
        <v>0</v>
      </c>
      <c r="W288" s="6">
        <f>$V$13-(SUM($V$17:V288))</f>
        <v>0</v>
      </c>
      <c r="X288" s="1">
        <f t="shared" si="104"/>
        <v>0</v>
      </c>
      <c r="Y288" s="11">
        <f t="shared" si="105"/>
        <v>0</v>
      </c>
      <c r="Z288" s="1"/>
      <c r="AA288" s="1"/>
    </row>
    <row r="289" spans="1:27" x14ac:dyDescent="0.25">
      <c r="A289">
        <v>273</v>
      </c>
      <c r="B289" s="6">
        <f t="shared" si="106"/>
        <v>0</v>
      </c>
      <c r="C289" s="6">
        <f t="shared" si="97"/>
        <v>1199101.0503055046</v>
      </c>
      <c r="D289" s="1">
        <f t="shared" si="98"/>
        <v>1199101.0503055046</v>
      </c>
      <c r="E289" s="5">
        <f t="shared" si="99"/>
        <v>0</v>
      </c>
      <c r="F289" s="1">
        <f t="shared" si="100"/>
        <v>0</v>
      </c>
      <c r="G289" s="1">
        <f t="shared" si="87"/>
        <v>0</v>
      </c>
      <c r="H289" s="6">
        <f t="shared" si="101"/>
        <v>0</v>
      </c>
      <c r="I289" s="29">
        <f t="shared" si="102"/>
        <v>0</v>
      </c>
      <c r="J289" s="29">
        <f t="shared" si="103"/>
        <v>0</v>
      </c>
      <c r="K289" s="7">
        <v>0.05</v>
      </c>
      <c r="L289" s="6">
        <f t="shared" si="88"/>
        <v>0</v>
      </c>
      <c r="M289" s="6">
        <f t="shared" si="89"/>
        <v>0</v>
      </c>
      <c r="N289" s="6">
        <f t="shared" si="90"/>
        <v>0</v>
      </c>
      <c r="O289" s="6">
        <f t="shared" si="91"/>
        <v>0</v>
      </c>
      <c r="P289" s="1">
        <v>0</v>
      </c>
      <c r="Q289" s="1">
        <f t="shared" si="92"/>
        <v>0</v>
      </c>
      <c r="R289" s="15"/>
      <c r="S289" s="15">
        <f t="shared" si="93"/>
        <v>0</v>
      </c>
      <c r="T289" s="15">
        <f t="shared" si="94"/>
        <v>0</v>
      </c>
      <c r="U289" s="6">
        <f t="shared" si="95"/>
        <v>0</v>
      </c>
      <c r="V289" s="6">
        <f t="shared" si="96"/>
        <v>0</v>
      </c>
      <c r="W289" s="6">
        <f>$V$13-(SUM($V$17:V289))</f>
        <v>0</v>
      </c>
      <c r="X289" s="1">
        <f t="shared" si="104"/>
        <v>0</v>
      </c>
      <c r="Y289" s="11">
        <f t="shared" si="105"/>
        <v>0</v>
      </c>
      <c r="Z289" s="1"/>
      <c r="AA289" s="1"/>
    </row>
    <row r="290" spans="1:27" x14ac:dyDescent="0.25">
      <c r="A290">
        <v>274</v>
      </c>
      <c r="B290" s="6">
        <f t="shared" si="106"/>
        <v>0</v>
      </c>
      <c r="C290" s="6">
        <f t="shared" si="97"/>
        <v>1199101.0503055046</v>
      </c>
      <c r="D290" s="1">
        <f t="shared" si="98"/>
        <v>1199101.0503055046</v>
      </c>
      <c r="E290" s="5">
        <f t="shared" si="99"/>
        <v>0</v>
      </c>
      <c r="F290" s="1">
        <f t="shared" si="100"/>
        <v>0</v>
      </c>
      <c r="G290" s="1">
        <f t="shared" si="87"/>
        <v>0</v>
      </c>
      <c r="H290" s="6">
        <f t="shared" si="101"/>
        <v>0</v>
      </c>
      <c r="I290" s="29">
        <f t="shared" si="102"/>
        <v>0</v>
      </c>
      <c r="J290" s="29">
        <f t="shared" si="103"/>
        <v>0</v>
      </c>
      <c r="K290" s="7">
        <v>0.05</v>
      </c>
      <c r="L290" s="6">
        <f t="shared" si="88"/>
        <v>0</v>
      </c>
      <c r="M290" s="6">
        <f t="shared" si="89"/>
        <v>0</v>
      </c>
      <c r="N290" s="6">
        <f t="shared" si="90"/>
        <v>0</v>
      </c>
      <c r="O290" s="6">
        <f t="shared" si="91"/>
        <v>0</v>
      </c>
      <c r="P290" s="1">
        <v>0</v>
      </c>
      <c r="Q290" s="1">
        <f t="shared" si="92"/>
        <v>0</v>
      </c>
      <c r="R290" s="15"/>
      <c r="S290" s="15">
        <f t="shared" si="93"/>
        <v>0</v>
      </c>
      <c r="T290" s="15">
        <f t="shared" si="94"/>
        <v>0</v>
      </c>
      <c r="U290" s="6">
        <f t="shared" si="95"/>
        <v>0</v>
      </c>
      <c r="V290" s="6">
        <f t="shared" si="96"/>
        <v>0</v>
      </c>
      <c r="W290" s="6">
        <f>$V$13-(SUM($V$17:V290))</f>
        <v>0</v>
      </c>
      <c r="X290" s="1">
        <f t="shared" si="104"/>
        <v>0</v>
      </c>
      <c r="Y290" s="11">
        <f t="shared" si="105"/>
        <v>0</v>
      </c>
      <c r="Z290" s="1"/>
      <c r="AA290" s="1"/>
    </row>
    <row r="291" spans="1:27" x14ac:dyDescent="0.25">
      <c r="A291">
        <v>275</v>
      </c>
      <c r="B291" s="6">
        <f t="shared" si="106"/>
        <v>0</v>
      </c>
      <c r="C291" s="6">
        <f t="shared" si="97"/>
        <v>1199101.0503055046</v>
      </c>
      <c r="D291" s="1">
        <f t="shared" si="98"/>
        <v>1199101.0503055046</v>
      </c>
      <c r="E291" s="5">
        <f t="shared" si="99"/>
        <v>0</v>
      </c>
      <c r="F291" s="1">
        <f t="shared" si="100"/>
        <v>0</v>
      </c>
      <c r="G291" s="1">
        <f t="shared" si="87"/>
        <v>0</v>
      </c>
      <c r="H291" s="6">
        <f t="shared" si="101"/>
        <v>0</v>
      </c>
      <c r="I291" s="29">
        <f t="shared" si="102"/>
        <v>0</v>
      </c>
      <c r="J291" s="29">
        <f t="shared" si="103"/>
        <v>0</v>
      </c>
      <c r="K291" s="7">
        <v>0.05</v>
      </c>
      <c r="L291" s="6">
        <f t="shared" si="88"/>
        <v>0</v>
      </c>
      <c r="M291" s="6">
        <f t="shared" si="89"/>
        <v>0</v>
      </c>
      <c r="N291" s="6">
        <f t="shared" si="90"/>
        <v>0</v>
      </c>
      <c r="O291" s="6">
        <f t="shared" si="91"/>
        <v>0</v>
      </c>
      <c r="P291" s="1">
        <v>0</v>
      </c>
      <c r="Q291" s="1">
        <f t="shared" si="92"/>
        <v>0</v>
      </c>
      <c r="R291" s="15"/>
      <c r="S291" s="15">
        <f t="shared" si="93"/>
        <v>0</v>
      </c>
      <c r="T291" s="15">
        <f t="shared" si="94"/>
        <v>0</v>
      </c>
      <c r="U291" s="6">
        <f t="shared" si="95"/>
        <v>0</v>
      </c>
      <c r="V291" s="6">
        <f t="shared" si="96"/>
        <v>0</v>
      </c>
      <c r="W291" s="6">
        <f>$V$13-(SUM($V$17:V291))</f>
        <v>0</v>
      </c>
      <c r="X291" s="1">
        <f t="shared" si="104"/>
        <v>0</v>
      </c>
      <c r="Y291" s="11">
        <f t="shared" si="105"/>
        <v>0</v>
      </c>
      <c r="Z291" s="1"/>
      <c r="AA291" s="1"/>
    </row>
    <row r="292" spans="1:27" x14ac:dyDescent="0.25">
      <c r="A292">
        <v>276</v>
      </c>
      <c r="B292" s="6">
        <f t="shared" si="106"/>
        <v>0</v>
      </c>
      <c r="C292" s="6">
        <f t="shared" si="97"/>
        <v>1199101.0503055046</v>
      </c>
      <c r="D292" s="1">
        <f t="shared" si="98"/>
        <v>1199101.0503055046</v>
      </c>
      <c r="E292" s="5">
        <f t="shared" si="99"/>
        <v>0</v>
      </c>
      <c r="F292" s="1">
        <f t="shared" si="100"/>
        <v>0</v>
      </c>
      <c r="G292" s="1">
        <f t="shared" si="87"/>
        <v>0</v>
      </c>
      <c r="H292" s="6">
        <f t="shared" si="101"/>
        <v>0</v>
      </c>
      <c r="I292" s="29">
        <f t="shared" si="102"/>
        <v>0</v>
      </c>
      <c r="J292" s="29">
        <f t="shared" si="103"/>
        <v>0</v>
      </c>
      <c r="K292" s="7">
        <v>0.05</v>
      </c>
      <c r="L292" s="6">
        <f t="shared" si="88"/>
        <v>0</v>
      </c>
      <c r="M292" s="6">
        <f t="shared" si="89"/>
        <v>0</v>
      </c>
      <c r="N292" s="6">
        <f t="shared" si="90"/>
        <v>0</v>
      </c>
      <c r="O292" s="6">
        <f t="shared" si="91"/>
        <v>0</v>
      </c>
      <c r="P292" s="1">
        <v>0</v>
      </c>
      <c r="Q292" s="1">
        <f t="shared" si="92"/>
        <v>0</v>
      </c>
      <c r="R292" s="15"/>
      <c r="S292" s="15">
        <f t="shared" si="93"/>
        <v>0</v>
      </c>
      <c r="T292" s="15">
        <f t="shared" si="94"/>
        <v>0</v>
      </c>
      <c r="U292" s="6">
        <f t="shared" si="95"/>
        <v>0</v>
      </c>
      <c r="V292" s="6">
        <f t="shared" si="96"/>
        <v>0</v>
      </c>
      <c r="W292" s="6">
        <f>$V$13-(SUM($V$17:V292))</f>
        <v>0</v>
      </c>
      <c r="X292" s="1">
        <f t="shared" si="104"/>
        <v>0</v>
      </c>
      <c r="Y292" s="11">
        <f t="shared" si="105"/>
        <v>0</v>
      </c>
      <c r="Z292" s="1"/>
      <c r="AA292" s="1"/>
    </row>
    <row r="293" spans="1:27" x14ac:dyDescent="0.25">
      <c r="A293">
        <v>277</v>
      </c>
      <c r="B293" s="6">
        <f t="shared" si="106"/>
        <v>0</v>
      </c>
      <c r="C293" s="6">
        <f t="shared" si="97"/>
        <v>1199101.0503055046</v>
      </c>
      <c r="D293" s="1">
        <f t="shared" si="98"/>
        <v>1199101.0503055046</v>
      </c>
      <c r="E293" s="5">
        <f t="shared" si="99"/>
        <v>0</v>
      </c>
      <c r="F293" s="1">
        <f t="shared" si="100"/>
        <v>0</v>
      </c>
      <c r="G293" s="1">
        <f t="shared" si="87"/>
        <v>0</v>
      </c>
      <c r="H293" s="6">
        <f t="shared" si="101"/>
        <v>0</v>
      </c>
      <c r="I293" s="29">
        <f t="shared" si="102"/>
        <v>0</v>
      </c>
      <c r="J293" s="29">
        <f t="shared" si="103"/>
        <v>0</v>
      </c>
      <c r="K293" s="7">
        <v>0.05</v>
      </c>
      <c r="L293" s="6">
        <f t="shared" si="88"/>
        <v>0</v>
      </c>
      <c r="M293" s="6">
        <f t="shared" si="89"/>
        <v>0</v>
      </c>
      <c r="N293" s="6">
        <f t="shared" si="90"/>
        <v>0</v>
      </c>
      <c r="O293" s="6">
        <f t="shared" si="91"/>
        <v>0</v>
      </c>
      <c r="P293" s="1">
        <v>0</v>
      </c>
      <c r="Q293" s="1">
        <f t="shared" si="92"/>
        <v>0</v>
      </c>
      <c r="R293" s="15"/>
      <c r="S293" s="15">
        <f t="shared" si="93"/>
        <v>0</v>
      </c>
      <c r="T293" s="15">
        <f t="shared" si="94"/>
        <v>0</v>
      </c>
      <c r="U293" s="6">
        <f t="shared" si="95"/>
        <v>0</v>
      </c>
      <c r="V293" s="6">
        <f t="shared" si="96"/>
        <v>0</v>
      </c>
      <c r="W293" s="6">
        <f>$V$13-(SUM($V$17:V293))</f>
        <v>0</v>
      </c>
      <c r="X293" s="1">
        <f t="shared" si="104"/>
        <v>0</v>
      </c>
      <c r="Y293" s="11">
        <f t="shared" si="105"/>
        <v>0</v>
      </c>
      <c r="Z293" s="1"/>
      <c r="AA293" s="1"/>
    </row>
    <row r="294" spans="1:27" x14ac:dyDescent="0.25">
      <c r="A294">
        <v>278</v>
      </c>
      <c r="B294" s="6">
        <f t="shared" si="106"/>
        <v>0</v>
      </c>
      <c r="C294" s="6">
        <f t="shared" si="97"/>
        <v>1199101.0503055046</v>
      </c>
      <c r="D294" s="1">
        <f t="shared" si="98"/>
        <v>1199101.0503055046</v>
      </c>
      <c r="E294" s="5">
        <f t="shared" si="99"/>
        <v>0</v>
      </c>
      <c r="F294" s="1">
        <f t="shared" si="100"/>
        <v>0</v>
      </c>
      <c r="G294" s="1">
        <f t="shared" si="87"/>
        <v>0</v>
      </c>
      <c r="H294" s="6">
        <f t="shared" si="101"/>
        <v>0</v>
      </c>
      <c r="I294" s="29">
        <f t="shared" si="102"/>
        <v>0</v>
      </c>
      <c r="J294" s="29">
        <f t="shared" si="103"/>
        <v>0</v>
      </c>
      <c r="K294" s="7">
        <v>0.05</v>
      </c>
      <c r="L294" s="6">
        <f t="shared" si="88"/>
        <v>0</v>
      </c>
      <c r="M294" s="6">
        <f t="shared" si="89"/>
        <v>0</v>
      </c>
      <c r="N294" s="6">
        <f t="shared" si="90"/>
        <v>0</v>
      </c>
      <c r="O294" s="6">
        <f t="shared" si="91"/>
        <v>0</v>
      </c>
      <c r="P294" s="1">
        <v>0</v>
      </c>
      <c r="Q294" s="1">
        <f t="shared" si="92"/>
        <v>0</v>
      </c>
      <c r="R294" s="15"/>
      <c r="S294" s="15">
        <f t="shared" si="93"/>
        <v>0</v>
      </c>
      <c r="T294" s="15">
        <f t="shared" si="94"/>
        <v>0</v>
      </c>
      <c r="U294" s="6">
        <f t="shared" si="95"/>
        <v>0</v>
      </c>
      <c r="V294" s="6">
        <f t="shared" si="96"/>
        <v>0</v>
      </c>
      <c r="W294" s="6">
        <f>$V$13-(SUM($V$17:V294))</f>
        <v>0</v>
      </c>
      <c r="X294" s="1">
        <f t="shared" si="104"/>
        <v>0</v>
      </c>
      <c r="Y294" s="11">
        <f t="shared" si="105"/>
        <v>0</v>
      </c>
      <c r="Z294" s="1"/>
      <c r="AA294" s="1"/>
    </row>
    <row r="295" spans="1:27" x14ac:dyDescent="0.25">
      <c r="A295">
        <v>279</v>
      </c>
      <c r="B295" s="6">
        <f t="shared" si="106"/>
        <v>0</v>
      </c>
      <c r="C295" s="6">
        <f t="shared" si="97"/>
        <v>1199101.0503055046</v>
      </c>
      <c r="D295" s="1">
        <f t="shared" si="98"/>
        <v>1199101.0503055046</v>
      </c>
      <c r="E295" s="5">
        <f t="shared" si="99"/>
        <v>0</v>
      </c>
      <c r="F295" s="1">
        <f t="shared" si="100"/>
        <v>0</v>
      </c>
      <c r="G295" s="1">
        <f t="shared" si="87"/>
        <v>0</v>
      </c>
      <c r="H295" s="6">
        <f t="shared" si="101"/>
        <v>0</v>
      </c>
      <c r="I295" s="29">
        <f t="shared" si="102"/>
        <v>0</v>
      </c>
      <c r="J295" s="29">
        <f t="shared" si="103"/>
        <v>0</v>
      </c>
      <c r="K295" s="7">
        <v>0.05</v>
      </c>
      <c r="L295" s="6">
        <f t="shared" si="88"/>
        <v>0</v>
      </c>
      <c r="M295" s="6">
        <f t="shared" si="89"/>
        <v>0</v>
      </c>
      <c r="N295" s="6">
        <f t="shared" si="90"/>
        <v>0</v>
      </c>
      <c r="O295" s="6">
        <f t="shared" si="91"/>
        <v>0</v>
      </c>
      <c r="P295" s="1">
        <v>0</v>
      </c>
      <c r="Q295" s="1">
        <f t="shared" si="92"/>
        <v>0</v>
      </c>
      <c r="R295" s="15"/>
      <c r="S295" s="15">
        <f t="shared" si="93"/>
        <v>0</v>
      </c>
      <c r="T295" s="15">
        <f t="shared" si="94"/>
        <v>0</v>
      </c>
      <c r="U295" s="6">
        <f t="shared" si="95"/>
        <v>0</v>
      </c>
      <c r="V295" s="6">
        <f t="shared" si="96"/>
        <v>0</v>
      </c>
      <c r="W295" s="6">
        <f>$V$13-(SUM($V$17:V295))</f>
        <v>0</v>
      </c>
      <c r="X295" s="1">
        <f t="shared" si="104"/>
        <v>0</v>
      </c>
      <c r="Y295" s="11">
        <f t="shared" si="105"/>
        <v>0</v>
      </c>
      <c r="Z295" s="1"/>
      <c r="AA295" s="1"/>
    </row>
    <row r="296" spans="1:27" x14ac:dyDescent="0.25">
      <c r="A296">
        <v>280</v>
      </c>
      <c r="B296" s="6">
        <f t="shared" si="106"/>
        <v>0</v>
      </c>
      <c r="C296" s="6">
        <f t="shared" si="97"/>
        <v>1199101.0503055046</v>
      </c>
      <c r="D296" s="1">
        <f t="shared" si="98"/>
        <v>1199101.0503055046</v>
      </c>
      <c r="E296" s="5">
        <f t="shared" si="99"/>
        <v>0</v>
      </c>
      <c r="F296" s="1">
        <f t="shared" si="100"/>
        <v>0</v>
      </c>
      <c r="G296" s="1">
        <f t="shared" si="87"/>
        <v>0</v>
      </c>
      <c r="H296" s="6">
        <f t="shared" si="101"/>
        <v>0</v>
      </c>
      <c r="I296" s="29">
        <f t="shared" si="102"/>
        <v>0</v>
      </c>
      <c r="J296" s="29">
        <f t="shared" si="103"/>
        <v>0</v>
      </c>
      <c r="K296" s="7">
        <v>0.05</v>
      </c>
      <c r="L296" s="6">
        <f t="shared" si="88"/>
        <v>0</v>
      </c>
      <c r="M296" s="6">
        <f t="shared" si="89"/>
        <v>0</v>
      </c>
      <c r="N296" s="6">
        <f t="shared" si="90"/>
        <v>0</v>
      </c>
      <c r="O296" s="6">
        <f t="shared" si="91"/>
        <v>0</v>
      </c>
      <c r="P296" s="1">
        <v>0</v>
      </c>
      <c r="Q296" s="1">
        <f t="shared" si="92"/>
        <v>0</v>
      </c>
      <c r="R296" s="15"/>
      <c r="S296" s="15">
        <f t="shared" si="93"/>
        <v>0</v>
      </c>
      <c r="T296" s="15">
        <f t="shared" si="94"/>
        <v>0</v>
      </c>
      <c r="U296" s="6">
        <f t="shared" si="95"/>
        <v>0</v>
      </c>
      <c r="V296" s="6">
        <f t="shared" si="96"/>
        <v>0</v>
      </c>
      <c r="W296" s="6">
        <f>$V$13-(SUM($V$17:V296))</f>
        <v>0</v>
      </c>
      <c r="X296" s="1">
        <f t="shared" si="104"/>
        <v>0</v>
      </c>
      <c r="Y296" s="11">
        <f t="shared" si="105"/>
        <v>0</v>
      </c>
      <c r="Z296" s="1"/>
      <c r="AA296" s="1"/>
    </row>
    <row r="297" spans="1:27" x14ac:dyDescent="0.25">
      <c r="A297">
        <v>281</v>
      </c>
      <c r="B297" s="6">
        <f t="shared" si="106"/>
        <v>0</v>
      </c>
      <c r="C297" s="6">
        <f t="shared" si="97"/>
        <v>1199101.0503055046</v>
      </c>
      <c r="D297" s="1">
        <f t="shared" si="98"/>
        <v>1199101.0503055046</v>
      </c>
      <c r="E297" s="5">
        <f t="shared" si="99"/>
        <v>0</v>
      </c>
      <c r="F297" s="1">
        <f t="shared" si="100"/>
        <v>0</v>
      </c>
      <c r="G297" s="1">
        <f t="shared" si="87"/>
        <v>0</v>
      </c>
      <c r="H297" s="6">
        <f t="shared" si="101"/>
        <v>0</v>
      </c>
      <c r="I297" s="29">
        <f t="shared" si="102"/>
        <v>0</v>
      </c>
      <c r="J297" s="29">
        <f t="shared" si="103"/>
        <v>0</v>
      </c>
      <c r="K297" s="7">
        <v>0.05</v>
      </c>
      <c r="L297" s="6">
        <f t="shared" si="88"/>
        <v>0</v>
      </c>
      <c r="M297" s="6">
        <f t="shared" si="89"/>
        <v>0</v>
      </c>
      <c r="N297" s="6">
        <f t="shared" si="90"/>
        <v>0</v>
      </c>
      <c r="O297" s="6">
        <f t="shared" si="91"/>
        <v>0</v>
      </c>
      <c r="P297" s="1">
        <v>0</v>
      </c>
      <c r="Q297" s="1">
        <f t="shared" si="92"/>
        <v>0</v>
      </c>
      <c r="R297" s="15"/>
      <c r="S297" s="15">
        <f t="shared" si="93"/>
        <v>0</v>
      </c>
      <c r="T297" s="15">
        <f t="shared" si="94"/>
        <v>0</v>
      </c>
      <c r="U297" s="6">
        <f t="shared" si="95"/>
        <v>0</v>
      </c>
      <c r="V297" s="6">
        <f t="shared" si="96"/>
        <v>0</v>
      </c>
      <c r="W297" s="6">
        <f>$V$13-(SUM($V$17:V297))</f>
        <v>0</v>
      </c>
      <c r="X297" s="1">
        <f t="shared" si="104"/>
        <v>0</v>
      </c>
      <c r="Y297" s="11">
        <f t="shared" si="105"/>
        <v>0</v>
      </c>
      <c r="Z297" s="1"/>
      <c r="AA297" s="1"/>
    </row>
    <row r="298" spans="1:27" x14ac:dyDescent="0.25">
      <c r="A298">
        <v>282</v>
      </c>
      <c r="B298" s="6">
        <f t="shared" si="106"/>
        <v>0</v>
      </c>
      <c r="C298" s="6">
        <f t="shared" si="97"/>
        <v>1199101.0503055046</v>
      </c>
      <c r="D298" s="1">
        <f t="shared" si="98"/>
        <v>1199101.0503055046</v>
      </c>
      <c r="E298" s="5">
        <f t="shared" si="99"/>
        <v>0</v>
      </c>
      <c r="F298" s="1">
        <f t="shared" si="100"/>
        <v>0</v>
      </c>
      <c r="G298" s="1">
        <f t="shared" si="87"/>
        <v>0</v>
      </c>
      <c r="H298" s="6">
        <f t="shared" si="101"/>
        <v>0</v>
      </c>
      <c r="I298" s="29">
        <f t="shared" si="102"/>
        <v>0</v>
      </c>
      <c r="J298" s="29">
        <f t="shared" si="103"/>
        <v>0</v>
      </c>
      <c r="K298" s="7">
        <v>0.05</v>
      </c>
      <c r="L298" s="6">
        <f t="shared" si="88"/>
        <v>0</v>
      </c>
      <c r="M298" s="6">
        <f t="shared" si="89"/>
        <v>0</v>
      </c>
      <c r="N298" s="6">
        <f t="shared" si="90"/>
        <v>0</v>
      </c>
      <c r="O298" s="6">
        <f t="shared" si="91"/>
        <v>0</v>
      </c>
      <c r="P298" s="1">
        <v>0</v>
      </c>
      <c r="Q298" s="1">
        <f t="shared" si="92"/>
        <v>0</v>
      </c>
      <c r="R298" s="15"/>
      <c r="S298" s="15">
        <f t="shared" si="93"/>
        <v>0</v>
      </c>
      <c r="T298" s="15">
        <f t="shared" si="94"/>
        <v>0</v>
      </c>
      <c r="U298" s="6">
        <f t="shared" si="95"/>
        <v>0</v>
      </c>
      <c r="V298" s="6">
        <f t="shared" si="96"/>
        <v>0</v>
      </c>
      <c r="W298" s="6">
        <f>$V$13-(SUM($V$17:V298))</f>
        <v>0</v>
      </c>
      <c r="X298" s="1">
        <f t="shared" si="104"/>
        <v>0</v>
      </c>
      <c r="Y298" s="11">
        <f t="shared" si="105"/>
        <v>0</v>
      </c>
      <c r="Z298" s="1"/>
      <c r="AA298" s="1"/>
    </row>
    <row r="299" spans="1:27" x14ac:dyDescent="0.25">
      <c r="A299">
        <v>283</v>
      </c>
      <c r="B299" s="6">
        <f t="shared" si="106"/>
        <v>0</v>
      </c>
      <c r="C299" s="6">
        <f t="shared" si="97"/>
        <v>1199101.0503055046</v>
      </c>
      <c r="D299" s="1">
        <f t="shared" si="98"/>
        <v>1199101.0503055046</v>
      </c>
      <c r="E299" s="5">
        <f t="shared" si="99"/>
        <v>0</v>
      </c>
      <c r="F299" s="1">
        <f t="shared" si="100"/>
        <v>0</v>
      </c>
      <c r="G299" s="1">
        <f t="shared" si="87"/>
        <v>0</v>
      </c>
      <c r="H299" s="6">
        <f t="shared" si="101"/>
        <v>0</v>
      </c>
      <c r="I299" s="29">
        <f t="shared" si="102"/>
        <v>0</v>
      </c>
      <c r="J299" s="29">
        <f t="shared" si="103"/>
        <v>0</v>
      </c>
      <c r="K299" s="7">
        <v>0.05</v>
      </c>
      <c r="L299" s="6">
        <f t="shared" si="88"/>
        <v>0</v>
      </c>
      <c r="M299" s="6">
        <f t="shared" si="89"/>
        <v>0</v>
      </c>
      <c r="N299" s="6">
        <f t="shared" si="90"/>
        <v>0</v>
      </c>
      <c r="O299" s="6">
        <f t="shared" si="91"/>
        <v>0</v>
      </c>
      <c r="P299" s="1">
        <v>0</v>
      </c>
      <c r="Q299" s="1">
        <f t="shared" si="92"/>
        <v>0</v>
      </c>
      <c r="R299" s="15"/>
      <c r="S299" s="15">
        <f t="shared" si="93"/>
        <v>0</v>
      </c>
      <c r="T299" s="15">
        <f t="shared" si="94"/>
        <v>0</v>
      </c>
      <c r="U299" s="6">
        <f t="shared" si="95"/>
        <v>0</v>
      </c>
      <c r="V299" s="6">
        <f t="shared" si="96"/>
        <v>0</v>
      </c>
      <c r="W299" s="6">
        <f>$V$13-(SUM($V$17:V299))</f>
        <v>0</v>
      </c>
      <c r="X299" s="1">
        <f t="shared" si="104"/>
        <v>0</v>
      </c>
      <c r="Y299" s="11">
        <f t="shared" si="105"/>
        <v>0</v>
      </c>
      <c r="Z299" s="1"/>
      <c r="AA299" s="1"/>
    </row>
    <row r="300" spans="1:27" x14ac:dyDescent="0.25">
      <c r="A300">
        <v>284</v>
      </c>
      <c r="B300" s="6">
        <f t="shared" si="106"/>
        <v>0</v>
      </c>
      <c r="C300" s="6">
        <f t="shared" si="97"/>
        <v>1199101.0503055046</v>
      </c>
      <c r="D300" s="1">
        <f t="shared" si="98"/>
        <v>1199101.0503055046</v>
      </c>
      <c r="E300" s="5">
        <f t="shared" si="99"/>
        <v>0</v>
      </c>
      <c r="F300" s="1">
        <f t="shared" si="100"/>
        <v>0</v>
      </c>
      <c r="G300" s="1">
        <f t="shared" si="87"/>
        <v>0</v>
      </c>
      <c r="H300" s="6">
        <f t="shared" si="101"/>
        <v>0</v>
      </c>
      <c r="I300" s="29">
        <f t="shared" si="102"/>
        <v>0</v>
      </c>
      <c r="J300" s="29">
        <f t="shared" si="103"/>
        <v>0</v>
      </c>
      <c r="K300" s="7">
        <v>0.05</v>
      </c>
      <c r="L300" s="6">
        <f t="shared" si="88"/>
        <v>0</v>
      </c>
      <c r="M300" s="6">
        <f t="shared" si="89"/>
        <v>0</v>
      </c>
      <c r="N300" s="6">
        <f t="shared" si="90"/>
        <v>0</v>
      </c>
      <c r="O300" s="6">
        <f t="shared" si="91"/>
        <v>0</v>
      </c>
      <c r="P300" s="1">
        <v>0</v>
      </c>
      <c r="Q300" s="1">
        <f t="shared" si="92"/>
        <v>0</v>
      </c>
      <c r="R300" s="15"/>
      <c r="S300" s="15">
        <f t="shared" si="93"/>
        <v>0</v>
      </c>
      <c r="T300" s="15">
        <f t="shared" si="94"/>
        <v>0</v>
      </c>
      <c r="U300" s="6">
        <f t="shared" si="95"/>
        <v>0</v>
      </c>
      <c r="V300" s="6">
        <f t="shared" si="96"/>
        <v>0</v>
      </c>
      <c r="W300" s="6">
        <f>$V$13-(SUM($V$17:V300))</f>
        <v>0</v>
      </c>
      <c r="X300" s="1">
        <f t="shared" si="104"/>
        <v>0</v>
      </c>
      <c r="Y300" s="11">
        <f t="shared" si="105"/>
        <v>0</v>
      </c>
      <c r="Z300" s="1"/>
      <c r="AA300" s="1"/>
    </row>
    <row r="301" spans="1:27" x14ac:dyDescent="0.25">
      <c r="A301">
        <v>285</v>
      </c>
      <c r="B301" s="6">
        <f t="shared" si="106"/>
        <v>0</v>
      </c>
      <c r="C301" s="6">
        <f t="shared" si="97"/>
        <v>1199101.0503055046</v>
      </c>
      <c r="D301" s="1">
        <f t="shared" si="98"/>
        <v>1199101.0503055046</v>
      </c>
      <c r="E301" s="5">
        <f t="shared" si="99"/>
        <v>0</v>
      </c>
      <c r="F301" s="1">
        <f t="shared" si="100"/>
        <v>0</v>
      </c>
      <c r="G301" s="1">
        <f t="shared" si="87"/>
        <v>0</v>
      </c>
      <c r="H301" s="6">
        <f t="shared" si="101"/>
        <v>0</v>
      </c>
      <c r="I301" s="29">
        <f t="shared" si="102"/>
        <v>0</v>
      </c>
      <c r="J301" s="29">
        <f t="shared" si="103"/>
        <v>0</v>
      </c>
      <c r="K301" s="7">
        <v>0.05</v>
      </c>
      <c r="L301" s="6">
        <f t="shared" si="88"/>
        <v>0</v>
      </c>
      <c r="M301" s="6">
        <f t="shared" si="89"/>
        <v>0</v>
      </c>
      <c r="N301" s="6">
        <f t="shared" si="90"/>
        <v>0</v>
      </c>
      <c r="O301" s="6">
        <f t="shared" si="91"/>
        <v>0</v>
      </c>
      <c r="P301" s="1">
        <v>0</v>
      </c>
      <c r="Q301" s="1">
        <f t="shared" si="92"/>
        <v>0</v>
      </c>
      <c r="R301" s="15"/>
      <c r="S301" s="15">
        <f t="shared" si="93"/>
        <v>0</v>
      </c>
      <c r="T301" s="15">
        <f t="shared" si="94"/>
        <v>0</v>
      </c>
      <c r="U301" s="6">
        <f t="shared" si="95"/>
        <v>0</v>
      </c>
      <c r="V301" s="6">
        <f t="shared" si="96"/>
        <v>0</v>
      </c>
      <c r="W301" s="6">
        <f>$V$13-(SUM($V$17:V301))</f>
        <v>0</v>
      </c>
      <c r="X301" s="1">
        <f t="shared" si="104"/>
        <v>0</v>
      </c>
      <c r="Y301" s="11">
        <f t="shared" si="105"/>
        <v>0</v>
      </c>
      <c r="Z301" s="1"/>
      <c r="AA301" s="1"/>
    </row>
    <row r="302" spans="1:27" x14ac:dyDescent="0.25">
      <c r="A302">
        <v>286</v>
      </c>
      <c r="B302" s="6">
        <f t="shared" si="106"/>
        <v>0</v>
      </c>
      <c r="C302" s="6">
        <f t="shared" si="97"/>
        <v>1199101.0503055046</v>
      </c>
      <c r="D302" s="1">
        <f t="shared" si="98"/>
        <v>1199101.0503055046</v>
      </c>
      <c r="E302" s="5">
        <f t="shared" si="99"/>
        <v>0</v>
      </c>
      <c r="F302" s="1">
        <f t="shared" si="100"/>
        <v>0</v>
      </c>
      <c r="G302" s="1">
        <f t="shared" si="87"/>
        <v>0</v>
      </c>
      <c r="H302" s="6">
        <f t="shared" si="101"/>
        <v>0</v>
      </c>
      <c r="I302" s="29">
        <f t="shared" si="102"/>
        <v>0</v>
      </c>
      <c r="J302" s="29">
        <f t="shared" si="103"/>
        <v>0</v>
      </c>
      <c r="K302" s="7">
        <v>0.05</v>
      </c>
      <c r="L302" s="6">
        <f t="shared" si="88"/>
        <v>0</v>
      </c>
      <c r="M302" s="6">
        <f t="shared" si="89"/>
        <v>0</v>
      </c>
      <c r="N302" s="6">
        <f t="shared" si="90"/>
        <v>0</v>
      </c>
      <c r="O302" s="6">
        <f t="shared" si="91"/>
        <v>0</v>
      </c>
      <c r="P302" s="1">
        <v>0</v>
      </c>
      <c r="Q302" s="1">
        <f t="shared" si="92"/>
        <v>0</v>
      </c>
      <c r="R302" s="15"/>
      <c r="S302" s="15">
        <f t="shared" si="93"/>
        <v>0</v>
      </c>
      <c r="T302" s="15">
        <f t="shared" si="94"/>
        <v>0</v>
      </c>
      <c r="U302" s="6">
        <f t="shared" si="95"/>
        <v>0</v>
      </c>
      <c r="V302" s="6">
        <f t="shared" si="96"/>
        <v>0</v>
      </c>
      <c r="W302" s="6">
        <f>$V$13-(SUM($V$17:V302))</f>
        <v>0</v>
      </c>
      <c r="X302" s="1">
        <f t="shared" si="104"/>
        <v>0</v>
      </c>
      <c r="Y302" s="11">
        <f t="shared" si="105"/>
        <v>0</v>
      </c>
      <c r="Z302" s="1"/>
      <c r="AA302" s="1"/>
    </row>
    <row r="303" spans="1:27" x14ac:dyDescent="0.25">
      <c r="A303">
        <v>287</v>
      </c>
      <c r="B303" s="6">
        <f t="shared" si="106"/>
        <v>0</v>
      </c>
      <c r="C303" s="6">
        <f t="shared" si="97"/>
        <v>1199101.0503055046</v>
      </c>
      <c r="D303" s="1">
        <f t="shared" si="98"/>
        <v>1199101.0503055046</v>
      </c>
      <c r="E303" s="5">
        <f t="shared" si="99"/>
        <v>0</v>
      </c>
      <c r="F303" s="1">
        <f t="shared" si="100"/>
        <v>0</v>
      </c>
      <c r="G303" s="1">
        <f t="shared" si="87"/>
        <v>0</v>
      </c>
      <c r="H303" s="6">
        <f t="shared" si="101"/>
        <v>0</v>
      </c>
      <c r="I303" s="29">
        <f t="shared" si="102"/>
        <v>0</v>
      </c>
      <c r="J303" s="29">
        <f t="shared" si="103"/>
        <v>0</v>
      </c>
      <c r="K303" s="7">
        <v>0.05</v>
      </c>
      <c r="L303" s="6">
        <f t="shared" si="88"/>
        <v>0</v>
      </c>
      <c r="M303" s="6">
        <f t="shared" si="89"/>
        <v>0</v>
      </c>
      <c r="N303" s="6">
        <f t="shared" si="90"/>
        <v>0</v>
      </c>
      <c r="O303" s="6">
        <f t="shared" si="91"/>
        <v>0</v>
      </c>
      <c r="P303" s="1">
        <v>0</v>
      </c>
      <c r="Q303" s="1">
        <f t="shared" si="92"/>
        <v>0</v>
      </c>
      <c r="R303" s="15"/>
      <c r="S303" s="15">
        <f t="shared" si="93"/>
        <v>0</v>
      </c>
      <c r="T303" s="15">
        <f t="shared" si="94"/>
        <v>0</v>
      </c>
      <c r="U303" s="6">
        <f t="shared" si="95"/>
        <v>0</v>
      </c>
      <c r="V303" s="6">
        <f t="shared" si="96"/>
        <v>0</v>
      </c>
      <c r="W303" s="6">
        <f>$V$13-(SUM($V$17:V303))</f>
        <v>0</v>
      </c>
      <c r="X303" s="1">
        <f t="shared" si="104"/>
        <v>0</v>
      </c>
      <c r="Y303" s="11">
        <f t="shared" si="105"/>
        <v>0</v>
      </c>
      <c r="Z303" s="1"/>
      <c r="AA303" s="1"/>
    </row>
    <row r="304" spans="1:27" x14ac:dyDescent="0.25">
      <c r="A304">
        <v>288</v>
      </c>
      <c r="B304" s="6">
        <f t="shared" si="106"/>
        <v>0</v>
      </c>
      <c r="C304" s="6">
        <f t="shared" si="97"/>
        <v>1199101.0503055046</v>
      </c>
      <c r="D304" s="1">
        <f t="shared" si="98"/>
        <v>1199101.0503055046</v>
      </c>
      <c r="E304" s="5">
        <f t="shared" si="99"/>
        <v>0</v>
      </c>
      <c r="F304" s="1">
        <f t="shared" si="100"/>
        <v>0</v>
      </c>
      <c r="G304" s="1">
        <f t="shared" si="87"/>
        <v>0</v>
      </c>
      <c r="H304" s="6">
        <f t="shared" si="101"/>
        <v>0</v>
      </c>
      <c r="I304" s="29">
        <f t="shared" si="102"/>
        <v>0</v>
      </c>
      <c r="J304" s="29">
        <f t="shared" si="103"/>
        <v>0</v>
      </c>
      <c r="K304" s="7">
        <v>0.05</v>
      </c>
      <c r="L304" s="6">
        <f t="shared" si="88"/>
        <v>0</v>
      </c>
      <c r="M304" s="6">
        <f t="shared" si="89"/>
        <v>0</v>
      </c>
      <c r="N304" s="6">
        <f t="shared" si="90"/>
        <v>0</v>
      </c>
      <c r="O304" s="6">
        <f t="shared" si="91"/>
        <v>0</v>
      </c>
      <c r="P304" s="1">
        <v>0</v>
      </c>
      <c r="Q304" s="1">
        <f t="shared" si="92"/>
        <v>0</v>
      </c>
      <c r="R304" s="15"/>
      <c r="S304" s="15">
        <f t="shared" si="93"/>
        <v>0</v>
      </c>
      <c r="T304" s="15">
        <f t="shared" si="94"/>
        <v>0</v>
      </c>
      <c r="U304" s="6">
        <f t="shared" si="95"/>
        <v>0</v>
      </c>
      <c r="V304" s="6">
        <f t="shared" si="96"/>
        <v>0</v>
      </c>
      <c r="W304" s="6">
        <f>$V$13-(SUM($V$17:V304))</f>
        <v>0</v>
      </c>
      <c r="X304" s="1">
        <f t="shared" si="104"/>
        <v>0</v>
      </c>
      <c r="Y304" s="11">
        <f t="shared" si="105"/>
        <v>0</v>
      </c>
      <c r="Z304" s="1"/>
      <c r="AA304" s="1"/>
    </row>
    <row r="305" spans="1:27" x14ac:dyDescent="0.25">
      <c r="A305">
        <v>289</v>
      </c>
      <c r="B305" s="6">
        <f t="shared" si="106"/>
        <v>0</v>
      </c>
      <c r="C305" s="6">
        <f t="shared" si="97"/>
        <v>1199101.0503055046</v>
      </c>
      <c r="D305" s="1">
        <f t="shared" si="98"/>
        <v>1199101.0503055046</v>
      </c>
      <c r="E305" s="5">
        <f t="shared" si="99"/>
        <v>0</v>
      </c>
      <c r="F305" s="1">
        <f t="shared" si="100"/>
        <v>0</v>
      </c>
      <c r="G305" s="1">
        <f t="shared" si="87"/>
        <v>0</v>
      </c>
      <c r="H305" s="6">
        <f t="shared" si="101"/>
        <v>0</v>
      </c>
      <c r="I305" s="29">
        <f t="shared" si="102"/>
        <v>0</v>
      </c>
      <c r="J305" s="29">
        <f t="shared" si="103"/>
        <v>0</v>
      </c>
      <c r="K305" s="7">
        <v>0.05</v>
      </c>
      <c r="L305" s="6">
        <f t="shared" si="88"/>
        <v>0</v>
      </c>
      <c r="M305" s="6">
        <f t="shared" si="89"/>
        <v>0</v>
      </c>
      <c r="N305" s="6">
        <f t="shared" si="90"/>
        <v>0</v>
      </c>
      <c r="O305" s="6">
        <f t="shared" si="91"/>
        <v>0</v>
      </c>
      <c r="P305" s="1">
        <v>0</v>
      </c>
      <c r="Q305" s="1">
        <f t="shared" si="92"/>
        <v>0</v>
      </c>
      <c r="R305" s="15"/>
      <c r="S305" s="15">
        <f t="shared" si="93"/>
        <v>0</v>
      </c>
      <c r="T305" s="15">
        <f t="shared" si="94"/>
        <v>0</v>
      </c>
      <c r="U305" s="6">
        <f t="shared" si="95"/>
        <v>0</v>
      </c>
      <c r="V305" s="6">
        <f t="shared" si="96"/>
        <v>0</v>
      </c>
      <c r="W305" s="6">
        <f>$V$13-(SUM($V$17:V305))</f>
        <v>0</v>
      </c>
      <c r="X305" s="1">
        <f t="shared" si="104"/>
        <v>0</v>
      </c>
      <c r="Y305" s="11">
        <f t="shared" si="105"/>
        <v>0</v>
      </c>
      <c r="Z305" s="1"/>
      <c r="AA305" s="1"/>
    </row>
    <row r="306" spans="1:27" x14ac:dyDescent="0.25">
      <c r="A306">
        <v>290</v>
      </c>
      <c r="B306" s="6">
        <f t="shared" si="106"/>
        <v>0</v>
      </c>
      <c r="C306" s="6">
        <f t="shared" si="97"/>
        <v>1199101.0503055046</v>
      </c>
      <c r="D306" s="1">
        <f t="shared" si="98"/>
        <v>1199101.0503055046</v>
      </c>
      <c r="E306" s="5">
        <f t="shared" si="99"/>
        <v>0</v>
      </c>
      <c r="F306" s="1">
        <f t="shared" si="100"/>
        <v>0</v>
      </c>
      <c r="G306" s="1">
        <f t="shared" si="87"/>
        <v>0</v>
      </c>
      <c r="H306" s="6">
        <f t="shared" si="101"/>
        <v>0</v>
      </c>
      <c r="I306" s="29">
        <f t="shared" si="102"/>
        <v>0</v>
      </c>
      <c r="J306" s="29">
        <f t="shared" si="103"/>
        <v>0</v>
      </c>
      <c r="K306" s="7">
        <v>0.05</v>
      </c>
      <c r="L306" s="6">
        <f t="shared" si="88"/>
        <v>0</v>
      </c>
      <c r="M306" s="6">
        <f t="shared" si="89"/>
        <v>0</v>
      </c>
      <c r="N306" s="6">
        <f t="shared" si="90"/>
        <v>0</v>
      </c>
      <c r="O306" s="6">
        <f t="shared" si="91"/>
        <v>0</v>
      </c>
      <c r="P306" s="1">
        <v>0</v>
      </c>
      <c r="Q306" s="1">
        <f t="shared" si="92"/>
        <v>0</v>
      </c>
      <c r="R306" s="15"/>
      <c r="S306" s="15">
        <f t="shared" si="93"/>
        <v>0</v>
      </c>
      <c r="T306" s="15">
        <f t="shared" si="94"/>
        <v>0</v>
      </c>
      <c r="U306" s="6">
        <f t="shared" si="95"/>
        <v>0</v>
      </c>
      <c r="V306" s="6">
        <f t="shared" si="96"/>
        <v>0</v>
      </c>
      <c r="W306" s="6">
        <f>$V$13-(SUM($V$17:V306))</f>
        <v>0</v>
      </c>
      <c r="X306" s="1">
        <f t="shared" si="104"/>
        <v>0</v>
      </c>
      <c r="Y306" s="11">
        <f t="shared" si="105"/>
        <v>0</v>
      </c>
      <c r="Z306" s="1"/>
      <c r="AA306" s="1"/>
    </row>
    <row r="307" spans="1:27" x14ac:dyDescent="0.25">
      <c r="A307">
        <v>291</v>
      </c>
      <c r="B307" s="6">
        <f t="shared" si="106"/>
        <v>0</v>
      </c>
      <c r="C307" s="6">
        <f t="shared" si="97"/>
        <v>1199101.0503055046</v>
      </c>
      <c r="D307" s="1">
        <f t="shared" si="98"/>
        <v>1199101.0503055046</v>
      </c>
      <c r="E307" s="5">
        <f t="shared" si="99"/>
        <v>0</v>
      </c>
      <c r="F307" s="1">
        <f t="shared" si="100"/>
        <v>0</v>
      </c>
      <c r="G307" s="1">
        <f t="shared" si="87"/>
        <v>0</v>
      </c>
      <c r="H307" s="6">
        <f t="shared" si="101"/>
        <v>0</v>
      </c>
      <c r="I307" s="29">
        <f t="shared" si="102"/>
        <v>0</v>
      </c>
      <c r="J307" s="29">
        <f t="shared" si="103"/>
        <v>0</v>
      </c>
      <c r="K307" s="7">
        <v>0.05</v>
      </c>
      <c r="L307" s="6">
        <f t="shared" si="88"/>
        <v>0</v>
      </c>
      <c r="M307" s="6">
        <f t="shared" si="89"/>
        <v>0</v>
      </c>
      <c r="N307" s="6">
        <f t="shared" si="90"/>
        <v>0</v>
      </c>
      <c r="O307" s="6">
        <f t="shared" si="91"/>
        <v>0</v>
      </c>
      <c r="P307" s="1">
        <v>0</v>
      </c>
      <c r="Q307" s="1">
        <f t="shared" si="92"/>
        <v>0</v>
      </c>
      <c r="R307" s="15"/>
      <c r="S307" s="15">
        <f t="shared" si="93"/>
        <v>0</v>
      </c>
      <c r="T307" s="15">
        <f t="shared" si="94"/>
        <v>0</v>
      </c>
      <c r="U307" s="6">
        <f t="shared" si="95"/>
        <v>0</v>
      </c>
      <c r="V307" s="6">
        <f t="shared" si="96"/>
        <v>0</v>
      </c>
      <c r="W307" s="6">
        <f>$V$13-(SUM($V$17:V307))</f>
        <v>0</v>
      </c>
      <c r="X307" s="1">
        <f t="shared" si="104"/>
        <v>0</v>
      </c>
      <c r="Y307" s="11">
        <f t="shared" si="105"/>
        <v>0</v>
      </c>
      <c r="Z307" s="1"/>
      <c r="AA307" s="1"/>
    </row>
    <row r="308" spans="1:27" x14ac:dyDescent="0.25">
      <c r="A308">
        <v>292</v>
      </c>
      <c r="B308" s="6">
        <f t="shared" si="106"/>
        <v>0</v>
      </c>
      <c r="C308" s="6">
        <f t="shared" si="97"/>
        <v>1199101.0503055046</v>
      </c>
      <c r="D308" s="1">
        <f t="shared" si="98"/>
        <v>1199101.0503055046</v>
      </c>
      <c r="E308" s="5">
        <f t="shared" si="99"/>
        <v>0</v>
      </c>
      <c r="F308" s="1">
        <f t="shared" si="100"/>
        <v>0</v>
      </c>
      <c r="G308" s="1">
        <f t="shared" si="87"/>
        <v>0</v>
      </c>
      <c r="H308" s="6">
        <f t="shared" si="101"/>
        <v>0</v>
      </c>
      <c r="I308" s="29">
        <f t="shared" si="102"/>
        <v>0</v>
      </c>
      <c r="J308" s="29">
        <f t="shared" si="103"/>
        <v>0</v>
      </c>
      <c r="K308" s="7">
        <v>0.05</v>
      </c>
      <c r="L308" s="6">
        <f t="shared" si="88"/>
        <v>0</v>
      </c>
      <c r="M308" s="6">
        <f t="shared" si="89"/>
        <v>0</v>
      </c>
      <c r="N308" s="6">
        <f t="shared" si="90"/>
        <v>0</v>
      </c>
      <c r="O308" s="6">
        <f t="shared" si="91"/>
        <v>0</v>
      </c>
      <c r="P308" s="1">
        <v>0</v>
      </c>
      <c r="Q308" s="1">
        <f t="shared" si="92"/>
        <v>0</v>
      </c>
      <c r="R308" s="15"/>
      <c r="S308" s="15">
        <f t="shared" si="93"/>
        <v>0</v>
      </c>
      <c r="T308" s="15">
        <f t="shared" si="94"/>
        <v>0</v>
      </c>
      <c r="U308" s="6">
        <f t="shared" si="95"/>
        <v>0</v>
      </c>
      <c r="V308" s="6">
        <f t="shared" si="96"/>
        <v>0</v>
      </c>
      <c r="W308" s="6">
        <f>$V$13-(SUM($V$17:V308))</f>
        <v>0</v>
      </c>
      <c r="X308" s="1">
        <f t="shared" si="104"/>
        <v>0</v>
      </c>
      <c r="Y308" s="11">
        <f t="shared" si="105"/>
        <v>0</v>
      </c>
      <c r="Z308" s="1"/>
      <c r="AA308" s="1"/>
    </row>
    <row r="309" spans="1:27" x14ac:dyDescent="0.25">
      <c r="A309">
        <v>293</v>
      </c>
      <c r="B309" s="6">
        <f t="shared" si="106"/>
        <v>0</v>
      </c>
      <c r="C309" s="6">
        <f t="shared" si="97"/>
        <v>1199101.0503055046</v>
      </c>
      <c r="D309" s="1">
        <f t="shared" si="98"/>
        <v>1199101.0503055046</v>
      </c>
      <c r="E309" s="5">
        <f t="shared" si="99"/>
        <v>0</v>
      </c>
      <c r="F309" s="1">
        <f t="shared" si="100"/>
        <v>0</v>
      </c>
      <c r="G309" s="1">
        <f t="shared" si="87"/>
        <v>0</v>
      </c>
      <c r="H309" s="6">
        <f t="shared" si="101"/>
        <v>0</v>
      </c>
      <c r="I309" s="29">
        <f t="shared" si="102"/>
        <v>0</v>
      </c>
      <c r="J309" s="29">
        <f t="shared" si="103"/>
        <v>0</v>
      </c>
      <c r="K309" s="7">
        <v>0.05</v>
      </c>
      <c r="L309" s="6">
        <f t="shared" si="88"/>
        <v>0</v>
      </c>
      <c r="M309" s="6">
        <f t="shared" si="89"/>
        <v>0</v>
      </c>
      <c r="N309" s="6">
        <f t="shared" si="90"/>
        <v>0</v>
      </c>
      <c r="O309" s="6">
        <f t="shared" si="91"/>
        <v>0</v>
      </c>
      <c r="P309" s="1">
        <v>0</v>
      </c>
      <c r="Q309" s="1">
        <f t="shared" si="92"/>
        <v>0</v>
      </c>
      <c r="R309" s="15"/>
      <c r="S309" s="15">
        <f t="shared" si="93"/>
        <v>0</v>
      </c>
      <c r="T309" s="15">
        <f t="shared" si="94"/>
        <v>0</v>
      </c>
      <c r="U309" s="6">
        <f t="shared" si="95"/>
        <v>0</v>
      </c>
      <c r="V309" s="6">
        <f t="shared" si="96"/>
        <v>0</v>
      </c>
      <c r="W309" s="6">
        <f>$V$13-(SUM($V$17:V309))</f>
        <v>0</v>
      </c>
      <c r="X309" s="1">
        <f t="shared" si="104"/>
        <v>0</v>
      </c>
      <c r="Y309" s="11">
        <f t="shared" si="105"/>
        <v>0</v>
      </c>
      <c r="Z309" s="1"/>
      <c r="AA309" s="1"/>
    </row>
    <row r="310" spans="1:27" x14ac:dyDescent="0.25">
      <c r="A310">
        <v>294</v>
      </c>
      <c r="B310" s="6">
        <f t="shared" si="106"/>
        <v>0</v>
      </c>
      <c r="C310" s="6">
        <f t="shared" si="97"/>
        <v>1199101.0503055046</v>
      </c>
      <c r="D310" s="1">
        <f t="shared" si="98"/>
        <v>1199101.0503055046</v>
      </c>
      <c r="E310" s="5">
        <f t="shared" si="99"/>
        <v>0</v>
      </c>
      <c r="F310" s="1">
        <f t="shared" si="100"/>
        <v>0</v>
      </c>
      <c r="G310" s="1">
        <f t="shared" si="87"/>
        <v>0</v>
      </c>
      <c r="H310" s="6">
        <f t="shared" si="101"/>
        <v>0</v>
      </c>
      <c r="I310" s="29">
        <f t="shared" si="102"/>
        <v>0</v>
      </c>
      <c r="J310" s="29">
        <f t="shared" si="103"/>
        <v>0</v>
      </c>
      <c r="K310" s="7">
        <v>0.05</v>
      </c>
      <c r="L310" s="6">
        <f t="shared" si="88"/>
        <v>0</v>
      </c>
      <c r="M310" s="6">
        <f t="shared" si="89"/>
        <v>0</v>
      </c>
      <c r="N310" s="6">
        <f t="shared" si="90"/>
        <v>0</v>
      </c>
      <c r="O310" s="6">
        <f t="shared" si="91"/>
        <v>0</v>
      </c>
      <c r="P310" s="1">
        <v>0</v>
      </c>
      <c r="Q310" s="1">
        <f t="shared" si="92"/>
        <v>0</v>
      </c>
      <c r="R310" s="15"/>
      <c r="S310" s="15">
        <f t="shared" si="93"/>
        <v>0</v>
      </c>
      <c r="T310" s="15">
        <f t="shared" si="94"/>
        <v>0</v>
      </c>
      <c r="U310" s="6">
        <f t="shared" si="95"/>
        <v>0</v>
      </c>
      <c r="V310" s="6">
        <f t="shared" si="96"/>
        <v>0</v>
      </c>
      <c r="W310" s="6">
        <f>$V$13-(SUM($V$17:V310))</f>
        <v>0</v>
      </c>
      <c r="X310" s="1">
        <f t="shared" si="104"/>
        <v>0</v>
      </c>
      <c r="Y310" s="11">
        <f t="shared" si="105"/>
        <v>0</v>
      </c>
      <c r="Z310" s="1"/>
      <c r="AA310" s="1"/>
    </row>
    <row r="311" spans="1:27" x14ac:dyDescent="0.25">
      <c r="A311">
        <v>295</v>
      </c>
      <c r="B311" s="6">
        <f t="shared" si="106"/>
        <v>0</v>
      </c>
      <c r="C311" s="6">
        <f t="shared" si="97"/>
        <v>1199101.0503055046</v>
      </c>
      <c r="D311" s="1">
        <f t="shared" si="98"/>
        <v>1199101.0503055046</v>
      </c>
      <c r="E311" s="5">
        <f t="shared" si="99"/>
        <v>0</v>
      </c>
      <c r="F311" s="1">
        <f t="shared" si="100"/>
        <v>0</v>
      </c>
      <c r="G311" s="1">
        <f t="shared" si="87"/>
        <v>0</v>
      </c>
      <c r="H311" s="6">
        <f t="shared" si="101"/>
        <v>0</v>
      </c>
      <c r="I311" s="29">
        <f t="shared" si="102"/>
        <v>0</v>
      </c>
      <c r="J311" s="29">
        <f t="shared" si="103"/>
        <v>0</v>
      </c>
      <c r="K311" s="7">
        <v>0.05</v>
      </c>
      <c r="L311" s="6">
        <f t="shared" si="88"/>
        <v>0</v>
      </c>
      <c r="M311" s="6">
        <f t="shared" si="89"/>
        <v>0</v>
      </c>
      <c r="N311" s="6">
        <f t="shared" si="90"/>
        <v>0</v>
      </c>
      <c r="O311" s="6">
        <f t="shared" si="91"/>
        <v>0</v>
      </c>
      <c r="P311" s="1">
        <v>0</v>
      </c>
      <c r="Q311" s="1">
        <f t="shared" si="92"/>
        <v>0</v>
      </c>
      <c r="R311" s="15"/>
      <c r="S311" s="15">
        <f t="shared" si="93"/>
        <v>0</v>
      </c>
      <c r="T311" s="15">
        <f t="shared" si="94"/>
        <v>0</v>
      </c>
      <c r="U311" s="6">
        <f t="shared" si="95"/>
        <v>0</v>
      </c>
      <c r="V311" s="6">
        <f t="shared" si="96"/>
        <v>0</v>
      </c>
      <c r="W311" s="6">
        <f>$V$13-(SUM($V$17:V311))</f>
        <v>0</v>
      </c>
      <c r="X311" s="1">
        <f t="shared" si="104"/>
        <v>0</v>
      </c>
      <c r="Y311" s="11">
        <f t="shared" si="105"/>
        <v>0</v>
      </c>
      <c r="Z311" s="1"/>
      <c r="AA311" s="1"/>
    </row>
    <row r="312" spans="1:27" x14ac:dyDescent="0.25">
      <c r="A312">
        <v>296</v>
      </c>
      <c r="B312" s="6">
        <f t="shared" si="106"/>
        <v>0</v>
      </c>
      <c r="C312" s="6">
        <f t="shared" si="97"/>
        <v>1199101.0503055046</v>
      </c>
      <c r="D312" s="1">
        <f t="shared" si="98"/>
        <v>1199101.0503055046</v>
      </c>
      <c r="E312" s="5">
        <f t="shared" si="99"/>
        <v>0</v>
      </c>
      <c r="F312" s="1">
        <f t="shared" si="100"/>
        <v>0</v>
      </c>
      <c r="G312" s="1">
        <f t="shared" si="87"/>
        <v>0</v>
      </c>
      <c r="H312" s="6">
        <f t="shared" si="101"/>
        <v>0</v>
      </c>
      <c r="I312" s="29">
        <f t="shared" si="102"/>
        <v>0</v>
      </c>
      <c r="J312" s="29">
        <f t="shared" si="103"/>
        <v>0</v>
      </c>
      <c r="K312" s="7">
        <v>0.05</v>
      </c>
      <c r="L312" s="6">
        <f t="shared" si="88"/>
        <v>0</v>
      </c>
      <c r="M312" s="6">
        <f t="shared" si="89"/>
        <v>0</v>
      </c>
      <c r="N312" s="6">
        <f t="shared" si="90"/>
        <v>0</v>
      </c>
      <c r="O312" s="6">
        <f t="shared" si="91"/>
        <v>0</v>
      </c>
      <c r="P312" s="1">
        <v>0</v>
      </c>
      <c r="Q312" s="1">
        <f t="shared" si="92"/>
        <v>0</v>
      </c>
      <c r="R312" s="15"/>
      <c r="S312" s="15">
        <f t="shared" si="93"/>
        <v>0</v>
      </c>
      <c r="T312" s="15">
        <f t="shared" si="94"/>
        <v>0</v>
      </c>
      <c r="U312" s="6">
        <f t="shared" si="95"/>
        <v>0</v>
      </c>
      <c r="V312" s="6">
        <f t="shared" si="96"/>
        <v>0</v>
      </c>
      <c r="W312" s="6">
        <f>$V$13-(SUM($V$17:V312))</f>
        <v>0</v>
      </c>
      <c r="X312" s="1">
        <f t="shared" si="104"/>
        <v>0</v>
      </c>
      <c r="Y312" s="11">
        <f t="shared" si="105"/>
        <v>0</v>
      </c>
      <c r="Z312" s="1"/>
      <c r="AA312" s="1"/>
    </row>
    <row r="313" spans="1:27" x14ac:dyDescent="0.25">
      <c r="A313">
        <v>297</v>
      </c>
      <c r="B313" s="6">
        <f t="shared" si="106"/>
        <v>0</v>
      </c>
      <c r="C313" s="6">
        <f t="shared" si="97"/>
        <v>1199101.0503055046</v>
      </c>
      <c r="D313" s="1">
        <f t="shared" si="98"/>
        <v>1199101.0503055046</v>
      </c>
      <c r="E313" s="5">
        <f t="shared" si="99"/>
        <v>0</v>
      </c>
      <c r="F313" s="1">
        <f t="shared" si="100"/>
        <v>0</v>
      </c>
      <c r="G313" s="1">
        <f t="shared" si="87"/>
        <v>0</v>
      </c>
      <c r="H313" s="6">
        <f t="shared" si="101"/>
        <v>0</v>
      </c>
      <c r="I313" s="29">
        <f t="shared" si="102"/>
        <v>0</v>
      </c>
      <c r="J313" s="29">
        <f t="shared" si="103"/>
        <v>0</v>
      </c>
      <c r="K313" s="7">
        <v>0.05</v>
      </c>
      <c r="L313" s="6">
        <f t="shared" si="88"/>
        <v>0</v>
      </c>
      <c r="M313" s="6">
        <f t="shared" si="89"/>
        <v>0</v>
      </c>
      <c r="N313" s="6">
        <f t="shared" si="90"/>
        <v>0</v>
      </c>
      <c r="O313" s="6">
        <f t="shared" si="91"/>
        <v>0</v>
      </c>
      <c r="P313" s="1">
        <v>0</v>
      </c>
      <c r="Q313" s="1">
        <f t="shared" si="92"/>
        <v>0</v>
      </c>
      <c r="R313" s="15"/>
      <c r="S313" s="15">
        <f t="shared" si="93"/>
        <v>0</v>
      </c>
      <c r="T313" s="15">
        <f t="shared" si="94"/>
        <v>0</v>
      </c>
      <c r="U313" s="6">
        <f t="shared" si="95"/>
        <v>0</v>
      </c>
      <c r="V313" s="6">
        <f t="shared" si="96"/>
        <v>0</v>
      </c>
      <c r="W313" s="6">
        <f>$V$13-(SUM($V$17:V313))</f>
        <v>0</v>
      </c>
      <c r="X313" s="1">
        <f t="shared" si="104"/>
        <v>0</v>
      </c>
      <c r="Y313" s="11">
        <f t="shared" si="105"/>
        <v>0</v>
      </c>
      <c r="Z313" s="1"/>
      <c r="AA313" s="1"/>
    </row>
    <row r="314" spans="1:27" x14ac:dyDescent="0.25">
      <c r="A314">
        <v>298</v>
      </c>
      <c r="B314" s="6">
        <f t="shared" si="106"/>
        <v>0</v>
      </c>
      <c r="C314" s="6">
        <f t="shared" si="97"/>
        <v>1199101.0503055046</v>
      </c>
      <c r="D314" s="1">
        <f t="shared" si="98"/>
        <v>1199101.0503055046</v>
      </c>
      <c r="E314" s="5">
        <f t="shared" si="99"/>
        <v>0</v>
      </c>
      <c r="F314" s="1">
        <f t="shared" si="100"/>
        <v>0</v>
      </c>
      <c r="G314" s="1">
        <f t="shared" si="87"/>
        <v>0</v>
      </c>
      <c r="H314" s="6">
        <f t="shared" si="101"/>
        <v>0</v>
      </c>
      <c r="I314" s="29">
        <f t="shared" si="102"/>
        <v>0</v>
      </c>
      <c r="J314" s="29">
        <f t="shared" si="103"/>
        <v>0</v>
      </c>
      <c r="K314" s="7">
        <v>0.05</v>
      </c>
      <c r="L314" s="6">
        <f t="shared" si="88"/>
        <v>0</v>
      </c>
      <c r="M314" s="6">
        <f t="shared" si="89"/>
        <v>0</v>
      </c>
      <c r="N314" s="6">
        <f t="shared" si="90"/>
        <v>0</v>
      </c>
      <c r="O314" s="6">
        <f t="shared" si="91"/>
        <v>0</v>
      </c>
      <c r="P314" s="1">
        <v>0</v>
      </c>
      <c r="Q314" s="1">
        <f t="shared" si="92"/>
        <v>0</v>
      </c>
      <c r="R314" s="15"/>
      <c r="S314" s="15">
        <f t="shared" si="93"/>
        <v>0</v>
      </c>
      <c r="T314" s="15">
        <f t="shared" si="94"/>
        <v>0</v>
      </c>
      <c r="U314" s="6">
        <f t="shared" si="95"/>
        <v>0</v>
      </c>
      <c r="V314" s="6">
        <f t="shared" si="96"/>
        <v>0</v>
      </c>
      <c r="W314" s="6">
        <f>$V$13-(SUM($V$17:V314))</f>
        <v>0</v>
      </c>
      <c r="X314" s="1">
        <f t="shared" si="104"/>
        <v>0</v>
      </c>
      <c r="Y314" s="11">
        <f t="shared" si="105"/>
        <v>0</v>
      </c>
      <c r="Z314" s="1"/>
      <c r="AA314" s="1"/>
    </row>
    <row r="315" spans="1:27" x14ac:dyDescent="0.25">
      <c r="A315">
        <v>299</v>
      </c>
      <c r="B315" s="6">
        <f t="shared" si="106"/>
        <v>0</v>
      </c>
      <c r="C315" s="6">
        <f t="shared" si="97"/>
        <v>1199101.0503055046</v>
      </c>
      <c r="D315" s="1">
        <f t="shared" si="98"/>
        <v>1199101.0503055046</v>
      </c>
      <c r="E315" s="5">
        <f t="shared" si="99"/>
        <v>0</v>
      </c>
      <c r="F315" s="1">
        <f t="shared" si="100"/>
        <v>0</v>
      </c>
      <c r="G315" s="1">
        <f t="shared" si="87"/>
        <v>0</v>
      </c>
      <c r="H315" s="6">
        <f t="shared" si="101"/>
        <v>0</v>
      </c>
      <c r="I315" s="29">
        <f t="shared" si="102"/>
        <v>0</v>
      </c>
      <c r="J315" s="29">
        <f t="shared" si="103"/>
        <v>0</v>
      </c>
      <c r="K315" s="7">
        <v>0.05</v>
      </c>
      <c r="L315" s="6">
        <f t="shared" si="88"/>
        <v>0</v>
      </c>
      <c r="M315" s="6">
        <f t="shared" si="89"/>
        <v>0</v>
      </c>
      <c r="N315" s="6">
        <f t="shared" si="90"/>
        <v>0</v>
      </c>
      <c r="O315" s="6">
        <f t="shared" si="91"/>
        <v>0</v>
      </c>
      <c r="P315" s="1">
        <v>0</v>
      </c>
      <c r="Q315" s="1">
        <f t="shared" si="92"/>
        <v>0</v>
      </c>
      <c r="R315" s="15"/>
      <c r="S315" s="15">
        <f t="shared" si="93"/>
        <v>0</v>
      </c>
      <c r="T315" s="15">
        <f t="shared" si="94"/>
        <v>0</v>
      </c>
      <c r="U315" s="6">
        <f t="shared" si="95"/>
        <v>0</v>
      </c>
      <c r="V315" s="6">
        <f t="shared" si="96"/>
        <v>0</v>
      </c>
      <c r="W315" s="6">
        <f>$V$13-(SUM($V$17:V315))</f>
        <v>0</v>
      </c>
      <c r="X315" s="1">
        <f t="shared" si="104"/>
        <v>0</v>
      </c>
      <c r="Y315" s="11">
        <f t="shared" si="105"/>
        <v>0</v>
      </c>
      <c r="Z315" s="1"/>
      <c r="AA315" s="1"/>
    </row>
    <row r="316" spans="1:27" x14ac:dyDescent="0.25">
      <c r="A316">
        <v>300</v>
      </c>
      <c r="B316" s="6">
        <f t="shared" si="106"/>
        <v>0</v>
      </c>
      <c r="C316" s="6">
        <f t="shared" si="97"/>
        <v>1199101.0503055046</v>
      </c>
      <c r="D316" s="1">
        <f t="shared" si="98"/>
        <v>1199101.0503055046</v>
      </c>
      <c r="E316" s="5">
        <f t="shared" si="99"/>
        <v>0</v>
      </c>
      <c r="F316" s="1">
        <f t="shared" si="100"/>
        <v>0</v>
      </c>
      <c r="G316" s="1">
        <f t="shared" si="87"/>
        <v>0</v>
      </c>
      <c r="H316" s="6">
        <f t="shared" si="101"/>
        <v>0</v>
      </c>
      <c r="I316" s="29">
        <f t="shared" si="102"/>
        <v>0</v>
      </c>
      <c r="J316" s="29">
        <f t="shared" si="103"/>
        <v>0</v>
      </c>
      <c r="K316" s="7">
        <v>0.05</v>
      </c>
      <c r="L316" s="6">
        <f t="shared" si="88"/>
        <v>0</v>
      </c>
      <c r="M316" s="6">
        <f t="shared" si="89"/>
        <v>0</v>
      </c>
      <c r="N316" s="6">
        <f t="shared" si="90"/>
        <v>0</v>
      </c>
      <c r="O316" s="6">
        <f t="shared" si="91"/>
        <v>0</v>
      </c>
      <c r="P316" s="1">
        <v>0</v>
      </c>
      <c r="Q316" s="1">
        <f t="shared" si="92"/>
        <v>0</v>
      </c>
      <c r="R316" s="15"/>
      <c r="S316" s="15">
        <f t="shared" si="93"/>
        <v>0</v>
      </c>
      <c r="T316" s="15">
        <f t="shared" si="94"/>
        <v>0</v>
      </c>
      <c r="U316" s="6">
        <f t="shared" si="95"/>
        <v>0</v>
      </c>
      <c r="V316" s="6">
        <f t="shared" si="96"/>
        <v>0</v>
      </c>
      <c r="W316" s="6">
        <f>$V$13-(SUM($V$17:V316))</f>
        <v>0</v>
      </c>
      <c r="X316" s="1">
        <f t="shared" si="104"/>
        <v>0</v>
      </c>
      <c r="Y316" s="11">
        <f t="shared" si="105"/>
        <v>0</v>
      </c>
      <c r="Z316" s="1"/>
      <c r="AA316" s="1"/>
    </row>
    <row r="317" spans="1:27" x14ac:dyDescent="0.25">
      <c r="A317">
        <v>301</v>
      </c>
      <c r="B317" s="6">
        <f t="shared" si="106"/>
        <v>0</v>
      </c>
      <c r="C317" s="6">
        <f t="shared" si="97"/>
        <v>1199101.0503055046</v>
      </c>
      <c r="D317" s="1">
        <f t="shared" si="98"/>
        <v>1199101.0503055046</v>
      </c>
      <c r="E317" s="5">
        <f t="shared" si="99"/>
        <v>0</v>
      </c>
      <c r="F317" s="1">
        <f t="shared" si="100"/>
        <v>0</v>
      </c>
      <c r="G317" s="1">
        <f t="shared" si="87"/>
        <v>0</v>
      </c>
      <c r="H317" s="6">
        <f t="shared" si="101"/>
        <v>0</v>
      </c>
      <c r="I317" s="29">
        <f t="shared" si="102"/>
        <v>0</v>
      </c>
      <c r="J317" s="29">
        <f t="shared" si="103"/>
        <v>0</v>
      </c>
      <c r="K317" s="7">
        <v>0.05</v>
      </c>
      <c r="L317" s="6">
        <f t="shared" si="88"/>
        <v>0</v>
      </c>
      <c r="M317" s="6">
        <f t="shared" si="89"/>
        <v>0</v>
      </c>
      <c r="N317" s="6">
        <f t="shared" si="90"/>
        <v>0</v>
      </c>
      <c r="O317" s="6">
        <f t="shared" si="91"/>
        <v>0</v>
      </c>
      <c r="P317" s="1">
        <v>0</v>
      </c>
      <c r="Q317" s="1">
        <f t="shared" si="92"/>
        <v>0</v>
      </c>
      <c r="R317" s="15"/>
      <c r="S317" s="15">
        <f t="shared" si="93"/>
        <v>0</v>
      </c>
      <c r="T317" s="15">
        <f t="shared" si="94"/>
        <v>0</v>
      </c>
      <c r="U317" s="6">
        <f t="shared" si="95"/>
        <v>0</v>
      </c>
      <c r="V317" s="6">
        <f t="shared" si="96"/>
        <v>0</v>
      </c>
      <c r="W317" s="6">
        <f>$V$13-(SUM($V$17:V317))</f>
        <v>0</v>
      </c>
      <c r="X317" s="1">
        <f t="shared" si="104"/>
        <v>0</v>
      </c>
      <c r="Y317" s="11">
        <f t="shared" si="105"/>
        <v>0</v>
      </c>
      <c r="Z317" s="1"/>
      <c r="AA317" s="1"/>
    </row>
    <row r="318" spans="1:27" x14ac:dyDescent="0.25">
      <c r="A318">
        <v>302</v>
      </c>
      <c r="B318" s="6">
        <f t="shared" si="106"/>
        <v>0</v>
      </c>
      <c r="C318" s="6">
        <f t="shared" si="97"/>
        <v>1199101.0503055046</v>
      </c>
      <c r="D318" s="1">
        <f t="shared" si="98"/>
        <v>1199101.0503055046</v>
      </c>
      <c r="E318" s="5">
        <f t="shared" si="99"/>
        <v>0</v>
      </c>
      <c r="F318" s="1">
        <f t="shared" si="100"/>
        <v>0</v>
      </c>
      <c r="G318" s="1">
        <f t="shared" si="87"/>
        <v>0</v>
      </c>
      <c r="H318" s="6">
        <f t="shared" si="101"/>
        <v>0</v>
      </c>
      <c r="I318" s="29">
        <f t="shared" si="102"/>
        <v>0</v>
      </c>
      <c r="J318" s="29">
        <f t="shared" si="103"/>
        <v>0</v>
      </c>
      <c r="K318" s="7">
        <v>0.05</v>
      </c>
      <c r="L318" s="6">
        <f t="shared" si="88"/>
        <v>0</v>
      </c>
      <c r="M318" s="6">
        <f t="shared" si="89"/>
        <v>0</v>
      </c>
      <c r="N318" s="6">
        <f t="shared" si="90"/>
        <v>0</v>
      </c>
      <c r="O318" s="6">
        <f t="shared" si="91"/>
        <v>0</v>
      </c>
      <c r="P318" s="1">
        <v>0</v>
      </c>
      <c r="Q318" s="1">
        <f t="shared" si="92"/>
        <v>0</v>
      </c>
      <c r="R318" s="15"/>
      <c r="S318" s="15">
        <f t="shared" si="93"/>
        <v>0</v>
      </c>
      <c r="T318" s="15">
        <f t="shared" si="94"/>
        <v>0</v>
      </c>
      <c r="U318" s="6">
        <f t="shared" si="95"/>
        <v>0</v>
      </c>
      <c r="V318" s="6">
        <f t="shared" si="96"/>
        <v>0</v>
      </c>
      <c r="W318" s="6">
        <f>$V$13-(SUM($V$17:V318))</f>
        <v>0</v>
      </c>
      <c r="X318" s="1">
        <f t="shared" si="104"/>
        <v>0</v>
      </c>
      <c r="Y318" s="11">
        <f t="shared" si="105"/>
        <v>0</v>
      </c>
      <c r="Z318" s="1"/>
      <c r="AA318" s="1"/>
    </row>
    <row r="319" spans="1:27" x14ac:dyDescent="0.25">
      <c r="A319">
        <v>303</v>
      </c>
      <c r="B319" s="6">
        <f t="shared" si="106"/>
        <v>0</v>
      </c>
      <c r="C319" s="6">
        <f t="shared" si="97"/>
        <v>1199101.0503055046</v>
      </c>
      <c r="D319" s="1">
        <f t="shared" si="98"/>
        <v>1199101.0503055046</v>
      </c>
      <c r="E319" s="5">
        <f t="shared" si="99"/>
        <v>0</v>
      </c>
      <c r="F319" s="1">
        <f t="shared" si="100"/>
        <v>0</v>
      </c>
      <c r="G319" s="1">
        <f t="shared" si="87"/>
        <v>0</v>
      </c>
      <c r="H319" s="6">
        <f t="shared" si="101"/>
        <v>0</v>
      </c>
      <c r="I319" s="29">
        <f t="shared" si="102"/>
        <v>0</v>
      </c>
      <c r="J319" s="29">
        <f t="shared" si="103"/>
        <v>0</v>
      </c>
      <c r="K319" s="7">
        <v>0.05</v>
      </c>
      <c r="L319" s="6">
        <f t="shared" si="88"/>
        <v>0</v>
      </c>
      <c r="M319" s="6">
        <f t="shared" si="89"/>
        <v>0</v>
      </c>
      <c r="N319" s="6">
        <f t="shared" si="90"/>
        <v>0</v>
      </c>
      <c r="O319" s="6">
        <f t="shared" si="91"/>
        <v>0</v>
      </c>
      <c r="P319" s="1">
        <v>0</v>
      </c>
      <c r="Q319" s="1">
        <f t="shared" si="92"/>
        <v>0</v>
      </c>
      <c r="R319" s="15"/>
      <c r="S319" s="15">
        <f t="shared" si="93"/>
        <v>0</v>
      </c>
      <c r="T319" s="15">
        <f t="shared" si="94"/>
        <v>0</v>
      </c>
      <c r="U319" s="6">
        <f t="shared" si="95"/>
        <v>0</v>
      </c>
      <c r="V319" s="6">
        <f t="shared" si="96"/>
        <v>0</v>
      </c>
      <c r="W319" s="6">
        <f>$V$13-(SUM($V$17:V319))</f>
        <v>0</v>
      </c>
      <c r="X319" s="1">
        <f t="shared" si="104"/>
        <v>0</v>
      </c>
      <c r="Y319" s="11">
        <f t="shared" si="105"/>
        <v>0</v>
      </c>
      <c r="Z319" s="1"/>
      <c r="AA319" s="1"/>
    </row>
    <row r="320" spans="1:27" x14ac:dyDescent="0.25">
      <c r="A320">
        <v>304</v>
      </c>
      <c r="B320" s="6">
        <f t="shared" si="106"/>
        <v>0</v>
      </c>
      <c r="C320" s="6">
        <f t="shared" si="97"/>
        <v>1199101.0503055046</v>
      </c>
      <c r="D320" s="1">
        <f t="shared" si="98"/>
        <v>1199101.0503055046</v>
      </c>
      <c r="E320" s="5">
        <f t="shared" si="99"/>
        <v>0</v>
      </c>
      <c r="F320" s="1">
        <f t="shared" si="100"/>
        <v>0</v>
      </c>
      <c r="G320" s="1">
        <f t="shared" si="87"/>
        <v>0</v>
      </c>
      <c r="H320" s="6">
        <f t="shared" si="101"/>
        <v>0</v>
      </c>
      <c r="I320" s="29">
        <f t="shared" si="102"/>
        <v>0</v>
      </c>
      <c r="J320" s="29">
        <f t="shared" si="103"/>
        <v>0</v>
      </c>
      <c r="K320" s="7">
        <v>0.05</v>
      </c>
      <c r="L320" s="6">
        <f t="shared" si="88"/>
        <v>0</v>
      </c>
      <c r="M320" s="6">
        <f t="shared" si="89"/>
        <v>0</v>
      </c>
      <c r="N320" s="6">
        <f t="shared" si="90"/>
        <v>0</v>
      </c>
      <c r="O320" s="6">
        <f t="shared" si="91"/>
        <v>0</v>
      </c>
      <c r="P320" s="1">
        <v>0</v>
      </c>
      <c r="Q320" s="1">
        <f t="shared" si="92"/>
        <v>0</v>
      </c>
      <c r="R320" s="15"/>
      <c r="S320" s="15">
        <f t="shared" si="93"/>
        <v>0</v>
      </c>
      <c r="T320" s="15">
        <f t="shared" si="94"/>
        <v>0</v>
      </c>
      <c r="U320" s="6">
        <f t="shared" si="95"/>
        <v>0</v>
      </c>
      <c r="V320" s="6">
        <f t="shared" si="96"/>
        <v>0</v>
      </c>
      <c r="W320" s="6">
        <f>$V$13-(SUM($V$17:V320))</f>
        <v>0</v>
      </c>
      <c r="X320" s="1">
        <f t="shared" si="104"/>
        <v>0</v>
      </c>
      <c r="Y320" s="11">
        <f t="shared" si="105"/>
        <v>0</v>
      </c>
      <c r="Z320" s="1"/>
      <c r="AA320" s="1"/>
    </row>
    <row r="321" spans="1:27" x14ac:dyDescent="0.25">
      <c r="A321">
        <v>305</v>
      </c>
      <c r="B321" s="6">
        <f t="shared" si="106"/>
        <v>0</v>
      </c>
      <c r="C321" s="6">
        <f t="shared" si="97"/>
        <v>1199101.0503055046</v>
      </c>
      <c r="D321" s="1">
        <f t="shared" si="98"/>
        <v>1199101.0503055046</v>
      </c>
      <c r="E321" s="5">
        <f t="shared" si="99"/>
        <v>0</v>
      </c>
      <c r="F321" s="1">
        <f t="shared" si="100"/>
        <v>0</v>
      </c>
      <c r="G321" s="1">
        <f t="shared" si="87"/>
        <v>0</v>
      </c>
      <c r="H321" s="6">
        <f t="shared" si="101"/>
        <v>0</v>
      </c>
      <c r="I321" s="29">
        <f t="shared" si="102"/>
        <v>0</v>
      </c>
      <c r="J321" s="29">
        <f t="shared" si="103"/>
        <v>0</v>
      </c>
      <c r="K321" s="7">
        <v>0.05</v>
      </c>
      <c r="L321" s="6">
        <f t="shared" si="88"/>
        <v>0</v>
      </c>
      <c r="M321" s="6">
        <f t="shared" si="89"/>
        <v>0</v>
      </c>
      <c r="N321" s="6">
        <f t="shared" si="90"/>
        <v>0</v>
      </c>
      <c r="O321" s="6">
        <f t="shared" si="91"/>
        <v>0</v>
      </c>
      <c r="P321" s="1">
        <v>0</v>
      </c>
      <c r="Q321" s="1">
        <f t="shared" si="92"/>
        <v>0</v>
      </c>
      <c r="R321" s="15"/>
      <c r="S321" s="15">
        <f t="shared" si="93"/>
        <v>0</v>
      </c>
      <c r="T321" s="15">
        <f t="shared" si="94"/>
        <v>0</v>
      </c>
      <c r="U321" s="6">
        <f t="shared" si="95"/>
        <v>0</v>
      </c>
      <c r="V321" s="6">
        <f t="shared" si="96"/>
        <v>0</v>
      </c>
      <c r="W321" s="6">
        <f>$V$13-(SUM($V$17:V321))</f>
        <v>0</v>
      </c>
      <c r="X321" s="1">
        <f t="shared" si="104"/>
        <v>0</v>
      </c>
      <c r="Y321" s="11">
        <f t="shared" si="105"/>
        <v>0</v>
      </c>
      <c r="Z321" s="1"/>
      <c r="AA321" s="1"/>
    </row>
    <row r="322" spans="1:27" x14ac:dyDescent="0.25">
      <c r="A322">
        <v>306</v>
      </c>
      <c r="B322" s="6">
        <f t="shared" si="106"/>
        <v>0</v>
      </c>
      <c r="C322" s="6">
        <f t="shared" si="97"/>
        <v>1199101.0503055046</v>
      </c>
      <c r="D322" s="1">
        <f t="shared" si="98"/>
        <v>1199101.0503055046</v>
      </c>
      <c r="E322" s="5">
        <f t="shared" si="99"/>
        <v>0</v>
      </c>
      <c r="F322" s="1">
        <f t="shared" si="100"/>
        <v>0</v>
      </c>
      <c r="G322" s="1">
        <f t="shared" si="87"/>
        <v>0</v>
      </c>
      <c r="H322" s="6">
        <f t="shared" si="101"/>
        <v>0</v>
      </c>
      <c r="I322" s="29">
        <f t="shared" si="102"/>
        <v>0</v>
      </c>
      <c r="J322" s="29">
        <f t="shared" si="103"/>
        <v>0</v>
      </c>
      <c r="K322" s="7">
        <v>0.05</v>
      </c>
      <c r="L322" s="6">
        <f t="shared" si="88"/>
        <v>0</v>
      </c>
      <c r="M322" s="6">
        <f t="shared" si="89"/>
        <v>0</v>
      </c>
      <c r="N322" s="6">
        <f t="shared" si="90"/>
        <v>0</v>
      </c>
      <c r="O322" s="6">
        <f t="shared" si="91"/>
        <v>0</v>
      </c>
      <c r="P322" s="1">
        <v>0</v>
      </c>
      <c r="Q322" s="1">
        <f t="shared" si="92"/>
        <v>0</v>
      </c>
      <c r="R322" s="15"/>
      <c r="S322" s="15">
        <f t="shared" si="93"/>
        <v>0</v>
      </c>
      <c r="T322" s="15">
        <f t="shared" si="94"/>
        <v>0</v>
      </c>
      <c r="U322" s="6">
        <f t="shared" si="95"/>
        <v>0</v>
      </c>
      <c r="V322" s="6">
        <f t="shared" si="96"/>
        <v>0</v>
      </c>
      <c r="W322" s="6">
        <f>$V$13-(SUM($V$17:V322))</f>
        <v>0</v>
      </c>
      <c r="X322" s="1">
        <f t="shared" si="104"/>
        <v>0</v>
      </c>
      <c r="Y322" s="11">
        <f t="shared" si="105"/>
        <v>0</v>
      </c>
      <c r="Z322" s="1"/>
      <c r="AA322" s="1"/>
    </row>
    <row r="323" spans="1:27" x14ac:dyDescent="0.25">
      <c r="A323">
        <v>307</v>
      </c>
      <c r="B323" s="6">
        <f t="shared" si="106"/>
        <v>0</v>
      </c>
      <c r="C323" s="6">
        <f t="shared" si="97"/>
        <v>1199101.0503055046</v>
      </c>
      <c r="D323" s="1">
        <f t="shared" si="98"/>
        <v>1199101.0503055046</v>
      </c>
      <c r="E323" s="5">
        <f t="shared" si="99"/>
        <v>0</v>
      </c>
      <c r="F323" s="1">
        <f t="shared" si="100"/>
        <v>0</v>
      </c>
      <c r="G323" s="1">
        <f t="shared" si="87"/>
        <v>0</v>
      </c>
      <c r="H323" s="6">
        <f t="shared" si="101"/>
        <v>0</v>
      </c>
      <c r="I323" s="29">
        <f t="shared" si="102"/>
        <v>0</v>
      </c>
      <c r="J323" s="29">
        <f t="shared" si="103"/>
        <v>0</v>
      </c>
      <c r="K323" s="7">
        <v>0.05</v>
      </c>
      <c r="L323" s="6">
        <f t="shared" si="88"/>
        <v>0</v>
      </c>
      <c r="M323" s="6">
        <f t="shared" si="89"/>
        <v>0</v>
      </c>
      <c r="N323" s="6">
        <f t="shared" si="90"/>
        <v>0</v>
      </c>
      <c r="O323" s="6">
        <f t="shared" si="91"/>
        <v>0</v>
      </c>
      <c r="P323" s="1">
        <v>0</v>
      </c>
      <c r="Q323" s="1">
        <f t="shared" si="92"/>
        <v>0</v>
      </c>
      <c r="R323" s="15"/>
      <c r="S323" s="15">
        <f t="shared" si="93"/>
        <v>0</v>
      </c>
      <c r="T323" s="15">
        <f t="shared" si="94"/>
        <v>0</v>
      </c>
      <c r="U323" s="6">
        <f t="shared" si="95"/>
        <v>0</v>
      </c>
      <c r="V323" s="6">
        <f t="shared" si="96"/>
        <v>0</v>
      </c>
      <c r="W323" s="6">
        <f>$V$13-(SUM($V$17:V323))</f>
        <v>0</v>
      </c>
      <c r="X323" s="1">
        <f t="shared" si="104"/>
        <v>0</v>
      </c>
      <c r="Y323" s="11">
        <f t="shared" si="105"/>
        <v>0</v>
      </c>
      <c r="Z323" s="1"/>
      <c r="AA323" s="1"/>
    </row>
    <row r="324" spans="1:27" x14ac:dyDescent="0.25">
      <c r="A324">
        <v>308</v>
      </c>
      <c r="B324" s="6">
        <f t="shared" si="106"/>
        <v>0</v>
      </c>
      <c r="C324" s="6">
        <f t="shared" si="97"/>
        <v>1199101.0503055046</v>
      </c>
      <c r="D324" s="1">
        <f t="shared" si="98"/>
        <v>1199101.0503055046</v>
      </c>
      <c r="E324" s="5">
        <f t="shared" si="99"/>
        <v>0</v>
      </c>
      <c r="F324" s="1">
        <f t="shared" si="100"/>
        <v>0</v>
      </c>
      <c r="G324" s="1">
        <f t="shared" si="87"/>
        <v>0</v>
      </c>
      <c r="H324" s="6">
        <f t="shared" si="101"/>
        <v>0</v>
      </c>
      <c r="I324" s="29">
        <f t="shared" si="102"/>
        <v>0</v>
      </c>
      <c r="J324" s="29">
        <f t="shared" si="103"/>
        <v>0</v>
      </c>
      <c r="K324" s="7">
        <v>0.05</v>
      </c>
      <c r="L324" s="6">
        <f t="shared" si="88"/>
        <v>0</v>
      </c>
      <c r="M324" s="6">
        <f t="shared" si="89"/>
        <v>0</v>
      </c>
      <c r="N324" s="6">
        <f t="shared" si="90"/>
        <v>0</v>
      </c>
      <c r="O324" s="6">
        <f t="shared" si="91"/>
        <v>0</v>
      </c>
      <c r="P324" s="1">
        <v>0</v>
      </c>
      <c r="Q324" s="1">
        <f t="shared" si="92"/>
        <v>0</v>
      </c>
      <c r="R324" s="15"/>
      <c r="S324" s="15">
        <f t="shared" si="93"/>
        <v>0</v>
      </c>
      <c r="T324" s="15">
        <f t="shared" si="94"/>
        <v>0</v>
      </c>
      <c r="U324" s="6">
        <f t="shared" si="95"/>
        <v>0</v>
      </c>
      <c r="V324" s="6">
        <f t="shared" si="96"/>
        <v>0</v>
      </c>
      <c r="W324" s="6">
        <f>$V$13-(SUM($V$17:V324))</f>
        <v>0</v>
      </c>
      <c r="X324" s="1">
        <f t="shared" si="104"/>
        <v>0</v>
      </c>
      <c r="Y324" s="11">
        <f t="shared" si="105"/>
        <v>0</v>
      </c>
      <c r="Z324" s="1"/>
      <c r="AA324" s="1"/>
    </row>
    <row r="325" spans="1:27" x14ac:dyDescent="0.25">
      <c r="A325">
        <v>309</v>
      </c>
      <c r="B325" s="6">
        <f t="shared" si="106"/>
        <v>0</v>
      </c>
      <c r="C325" s="6">
        <f t="shared" si="97"/>
        <v>1199101.0503055046</v>
      </c>
      <c r="D325" s="1">
        <f t="shared" si="98"/>
        <v>1199101.0503055046</v>
      </c>
      <c r="E325" s="5">
        <f t="shared" si="99"/>
        <v>0</v>
      </c>
      <c r="F325" s="1">
        <f t="shared" si="100"/>
        <v>0</v>
      </c>
      <c r="G325" s="1">
        <f t="shared" si="87"/>
        <v>0</v>
      </c>
      <c r="H325" s="6">
        <f t="shared" si="101"/>
        <v>0</v>
      </c>
      <c r="I325" s="29">
        <f t="shared" si="102"/>
        <v>0</v>
      </c>
      <c r="J325" s="29">
        <f t="shared" si="103"/>
        <v>0</v>
      </c>
      <c r="K325" s="7">
        <v>0.05</v>
      </c>
      <c r="L325" s="6">
        <f t="shared" si="88"/>
        <v>0</v>
      </c>
      <c r="M325" s="6">
        <f t="shared" si="89"/>
        <v>0</v>
      </c>
      <c r="N325" s="6">
        <f t="shared" si="90"/>
        <v>0</v>
      </c>
      <c r="O325" s="6">
        <f t="shared" si="91"/>
        <v>0</v>
      </c>
      <c r="P325" s="1">
        <v>0</v>
      </c>
      <c r="Q325" s="1">
        <f t="shared" si="92"/>
        <v>0</v>
      </c>
      <c r="R325" s="15"/>
      <c r="S325" s="15">
        <f t="shared" si="93"/>
        <v>0</v>
      </c>
      <c r="T325" s="15">
        <f t="shared" si="94"/>
        <v>0</v>
      </c>
      <c r="U325" s="6">
        <f t="shared" si="95"/>
        <v>0</v>
      </c>
      <c r="V325" s="6">
        <f t="shared" si="96"/>
        <v>0</v>
      </c>
      <c r="W325" s="6">
        <f>$V$13-(SUM($V$17:V325))</f>
        <v>0</v>
      </c>
      <c r="X325" s="1">
        <f t="shared" si="104"/>
        <v>0</v>
      </c>
      <c r="Y325" s="11">
        <f t="shared" si="105"/>
        <v>0</v>
      </c>
      <c r="Z325" s="1"/>
      <c r="AA325" s="1"/>
    </row>
    <row r="326" spans="1:27" x14ac:dyDescent="0.25">
      <c r="A326">
        <v>310</v>
      </c>
      <c r="B326" s="6">
        <f t="shared" si="106"/>
        <v>0</v>
      </c>
      <c r="C326" s="6">
        <f t="shared" si="97"/>
        <v>1199101.0503055046</v>
      </c>
      <c r="D326" s="1">
        <f t="shared" si="98"/>
        <v>1199101.0503055046</v>
      </c>
      <c r="E326" s="5">
        <f t="shared" si="99"/>
        <v>0</v>
      </c>
      <c r="F326" s="1">
        <f t="shared" si="100"/>
        <v>0</v>
      </c>
      <c r="G326" s="1">
        <f t="shared" si="87"/>
        <v>0</v>
      </c>
      <c r="H326" s="6">
        <f t="shared" si="101"/>
        <v>0</v>
      </c>
      <c r="I326" s="29">
        <f t="shared" si="102"/>
        <v>0</v>
      </c>
      <c r="J326" s="29">
        <f t="shared" si="103"/>
        <v>0</v>
      </c>
      <c r="K326" s="7">
        <v>0.05</v>
      </c>
      <c r="L326" s="6">
        <f t="shared" si="88"/>
        <v>0</v>
      </c>
      <c r="M326" s="6">
        <f t="shared" si="89"/>
        <v>0</v>
      </c>
      <c r="N326" s="6">
        <f t="shared" si="90"/>
        <v>0</v>
      </c>
      <c r="O326" s="6">
        <f t="shared" si="91"/>
        <v>0</v>
      </c>
      <c r="P326" s="1">
        <v>0</v>
      </c>
      <c r="Q326" s="1">
        <f t="shared" si="92"/>
        <v>0</v>
      </c>
      <c r="R326" s="15"/>
      <c r="S326" s="15">
        <f t="shared" si="93"/>
        <v>0</v>
      </c>
      <c r="T326" s="15">
        <f t="shared" si="94"/>
        <v>0</v>
      </c>
      <c r="U326" s="6">
        <f t="shared" si="95"/>
        <v>0</v>
      </c>
      <c r="V326" s="6">
        <f t="shared" si="96"/>
        <v>0</v>
      </c>
      <c r="W326" s="6">
        <f>$V$13-(SUM($V$17:V326))</f>
        <v>0</v>
      </c>
      <c r="X326" s="1">
        <f t="shared" si="104"/>
        <v>0</v>
      </c>
      <c r="Y326" s="11">
        <f t="shared" si="105"/>
        <v>0</v>
      </c>
      <c r="Z326" s="1"/>
      <c r="AA326" s="1"/>
    </row>
    <row r="327" spans="1:27" x14ac:dyDescent="0.25">
      <c r="A327">
        <v>311</v>
      </c>
      <c r="B327" s="6">
        <f t="shared" si="106"/>
        <v>0</v>
      </c>
      <c r="C327" s="6">
        <f t="shared" si="97"/>
        <v>1199101.0503055046</v>
      </c>
      <c r="D327" s="1">
        <f t="shared" si="98"/>
        <v>1199101.0503055046</v>
      </c>
      <c r="E327" s="5">
        <f t="shared" si="99"/>
        <v>0</v>
      </c>
      <c r="F327" s="1">
        <f t="shared" si="100"/>
        <v>0</v>
      </c>
      <c r="G327" s="1">
        <f t="shared" si="87"/>
        <v>0</v>
      </c>
      <c r="H327" s="6">
        <f t="shared" si="101"/>
        <v>0</v>
      </c>
      <c r="I327" s="29">
        <f t="shared" si="102"/>
        <v>0</v>
      </c>
      <c r="J327" s="29">
        <f t="shared" si="103"/>
        <v>0</v>
      </c>
      <c r="K327" s="7">
        <v>0.05</v>
      </c>
      <c r="L327" s="6">
        <f t="shared" si="88"/>
        <v>0</v>
      </c>
      <c r="M327" s="6">
        <f t="shared" si="89"/>
        <v>0</v>
      </c>
      <c r="N327" s="6">
        <f t="shared" si="90"/>
        <v>0</v>
      </c>
      <c r="O327" s="6">
        <f t="shared" si="91"/>
        <v>0</v>
      </c>
      <c r="P327" s="1">
        <v>0</v>
      </c>
      <c r="Q327" s="1">
        <f t="shared" si="92"/>
        <v>0</v>
      </c>
      <c r="R327" s="15"/>
      <c r="S327" s="15">
        <f t="shared" si="93"/>
        <v>0</v>
      </c>
      <c r="T327" s="15">
        <f t="shared" si="94"/>
        <v>0</v>
      </c>
      <c r="U327" s="6">
        <f t="shared" si="95"/>
        <v>0</v>
      </c>
      <c r="V327" s="6">
        <f t="shared" si="96"/>
        <v>0</v>
      </c>
      <c r="W327" s="6">
        <f>$V$13-(SUM($V$17:V327))</f>
        <v>0</v>
      </c>
      <c r="X327" s="1">
        <f t="shared" si="104"/>
        <v>0</v>
      </c>
      <c r="Y327" s="11">
        <f t="shared" si="105"/>
        <v>0</v>
      </c>
      <c r="Z327" s="1"/>
      <c r="AA327" s="1"/>
    </row>
    <row r="328" spans="1:27" x14ac:dyDescent="0.25">
      <c r="A328">
        <v>312</v>
      </c>
      <c r="B328" s="6">
        <f t="shared" si="106"/>
        <v>0</v>
      </c>
      <c r="C328" s="6">
        <f t="shared" si="97"/>
        <v>1199101.0503055046</v>
      </c>
      <c r="D328" s="1">
        <f t="shared" si="98"/>
        <v>1199101.0503055046</v>
      </c>
      <c r="E328" s="5">
        <f t="shared" si="99"/>
        <v>0</v>
      </c>
      <c r="F328" s="1">
        <f t="shared" si="100"/>
        <v>0</v>
      </c>
      <c r="G328" s="1">
        <f t="shared" si="87"/>
        <v>0</v>
      </c>
      <c r="H328" s="6">
        <f t="shared" si="101"/>
        <v>0</v>
      </c>
      <c r="I328" s="29">
        <f t="shared" si="102"/>
        <v>0</v>
      </c>
      <c r="J328" s="29">
        <f t="shared" si="103"/>
        <v>0</v>
      </c>
      <c r="K328" s="7">
        <v>0.05</v>
      </c>
      <c r="L328" s="6">
        <f t="shared" si="88"/>
        <v>0</v>
      </c>
      <c r="M328" s="6">
        <f t="shared" si="89"/>
        <v>0</v>
      </c>
      <c r="N328" s="6">
        <f t="shared" si="90"/>
        <v>0</v>
      </c>
      <c r="O328" s="6">
        <f t="shared" si="91"/>
        <v>0</v>
      </c>
      <c r="P328" s="1">
        <v>0</v>
      </c>
      <c r="Q328" s="1">
        <f t="shared" si="92"/>
        <v>0</v>
      </c>
      <c r="R328" s="15"/>
      <c r="S328" s="15">
        <f t="shared" si="93"/>
        <v>0</v>
      </c>
      <c r="T328" s="15">
        <f t="shared" si="94"/>
        <v>0</v>
      </c>
      <c r="U328" s="6">
        <f t="shared" si="95"/>
        <v>0</v>
      </c>
      <c r="V328" s="6">
        <f t="shared" si="96"/>
        <v>0</v>
      </c>
      <c r="W328" s="6">
        <f>$V$13-(SUM($V$17:V328))</f>
        <v>0</v>
      </c>
      <c r="X328" s="1">
        <f t="shared" si="104"/>
        <v>0</v>
      </c>
      <c r="Y328" s="11">
        <f t="shared" si="105"/>
        <v>0</v>
      </c>
      <c r="Z328" s="1"/>
      <c r="AA328" s="1"/>
    </row>
    <row r="329" spans="1:27" x14ac:dyDescent="0.25">
      <c r="A329">
        <v>313</v>
      </c>
      <c r="B329" s="6">
        <f t="shared" si="106"/>
        <v>0</v>
      </c>
      <c r="C329" s="6">
        <f t="shared" si="97"/>
        <v>1199101.0503055046</v>
      </c>
      <c r="D329" s="1">
        <f t="shared" si="98"/>
        <v>1199101.0503055046</v>
      </c>
      <c r="E329" s="5">
        <f t="shared" si="99"/>
        <v>0</v>
      </c>
      <c r="F329" s="1">
        <f t="shared" si="100"/>
        <v>0</v>
      </c>
      <c r="G329" s="1">
        <f t="shared" si="87"/>
        <v>0</v>
      </c>
      <c r="H329" s="6">
        <f t="shared" si="101"/>
        <v>0</v>
      </c>
      <c r="I329" s="29">
        <f t="shared" si="102"/>
        <v>0</v>
      </c>
      <c r="J329" s="29">
        <f t="shared" si="103"/>
        <v>0</v>
      </c>
      <c r="K329" s="7">
        <v>0.05</v>
      </c>
      <c r="L329" s="6">
        <f t="shared" si="88"/>
        <v>0</v>
      </c>
      <c r="M329" s="6">
        <f t="shared" si="89"/>
        <v>0</v>
      </c>
      <c r="N329" s="6">
        <f t="shared" si="90"/>
        <v>0</v>
      </c>
      <c r="O329" s="6">
        <f t="shared" si="91"/>
        <v>0</v>
      </c>
      <c r="P329" s="1">
        <v>0</v>
      </c>
      <c r="Q329" s="1">
        <f t="shared" si="92"/>
        <v>0</v>
      </c>
      <c r="R329" s="15"/>
      <c r="S329" s="15">
        <f t="shared" si="93"/>
        <v>0</v>
      </c>
      <c r="T329" s="15">
        <f t="shared" si="94"/>
        <v>0</v>
      </c>
      <c r="U329" s="6">
        <f t="shared" si="95"/>
        <v>0</v>
      </c>
      <c r="V329" s="6">
        <f t="shared" si="96"/>
        <v>0</v>
      </c>
      <c r="W329" s="6">
        <f>$V$13-(SUM($V$17:V329))</f>
        <v>0</v>
      </c>
      <c r="X329" s="1">
        <f t="shared" si="104"/>
        <v>0</v>
      </c>
      <c r="Y329" s="11">
        <f t="shared" si="105"/>
        <v>0</v>
      </c>
      <c r="Z329" s="1"/>
      <c r="AA329" s="1"/>
    </row>
    <row r="330" spans="1:27" x14ac:dyDescent="0.25">
      <c r="A330">
        <v>314</v>
      </c>
      <c r="B330" s="6">
        <f t="shared" si="106"/>
        <v>0</v>
      </c>
      <c r="C330" s="6">
        <f t="shared" si="97"/>
        <v>1199101.0503055046</v>
      </c>
      <c r="D330" s="1">
        <f t="shared" si="98"/>
        <v>1199101.0503055046</v>
      </c>
      <c r="E330" s="5">
        <f t="shared" si="99"/>
        <v>0</v>
      </c>
      <c r="F330" s="1">
        <f t="shared" si="100"/>
        <v>0</v>
      </c>
      <c r="G330" s="1">
        <f t="shared" si="87"/>
        <v>0</v>
      </c>
      <c r="H330" s="6">
        <f t="shared" si="101"/>
        <v>0</v>
      </c>
      <c r="I330" s="29">
        <f t="shared" si="102"/>
        <v>0</v>
      </c>
      <c r="J330" s="29">
        <f t="shared" si="103"/>
        <v>0</v>
      </c>
      <c r="K330" s="7">
        <v>0.05</v>
      </c>
      <c r="L330" s="6">
        <f t="shared" si="88"/>
        <v>0</v>
      </c>
      <c r="M330" s="6">
        <f t="shared" si="89"/>
        <v>0</v>
      </c>
      <c r="N330" s="6">
        <f t="shared" si="90"/>
        <v>0</v>
      </c>
      <c r="O330" s="6">
        <f t="shared" si="91"/>
        <v>0</v>
      </c>
      <c r="P330" s="1">
        <v>0</v>
      </c>
      <c r="Q330" s="1">
        <f t="shared" si="92"/>
        <v>0</v>
      </c>
      <c r="R330" s="15"/>
      <c r="S330" s="15">
        <f t="shared" si="93"/>
        <v>0</v>
      </c>
      <c r="T330" s="15">
        <f t="shared" si="94"/>
        <v>0</v>
      </c>
      <c r="U330" s="6">
        <f t="shared" si="95"/>
        <v>0</v>
      </c>
      <c r="V330" s="6">
        <f t="shared" si="96"/>
        <v>0</v>
      </c>
      <c r="W330" s="6">
        <f>$V$13-(SUM($V$17:V330))</f>
        <v>0</v>
      </c>
      <c r="X330" s="1">
        <f t="shared" si="104"/>
        <v>0</v>
      </c>
      <c r="Y330" s="11">
        <f t="shared" si="105"/>
        <v>0</v>
      </c>
      <c r="Z330" s="1"/>
      <c r="AA330" s="1"/>
    </row>
    <row r="331" spans="1:27" x14ac:dyDescent="0.25">
      <c r="A331">
        <v>315</v>
      </c>
      <c r="B331" s="6">
        <f t="shared" si="106"/>
        <v>0</v>
      </c>
      <c r="C331" s="6">
        <f t="shared" si="97"/>
        <v>1199101.0503055046</v>
      </c>
      <c r="D331" s="1">
        <f t="shared" si="98"/>
        <v>1199101.0503055046</v>
      </c>
      <c r="E331" s="5">
        <f t="shared" si="99"/>
        <v>0</v>
      </c>
      <c r="F331" s="1">
        <f t="shared" si="100"/>
        <v>0</v>
      </c>
      <c r="G331" s="1">
        <f t="shared" si="87"/>
        <v>0</v>
      </c>
      <c r="H331" s="6">
        <f t="shared" si="101"/>
        <v>0</v>
      </c>
      <c r="I331" s="29">
        <f t="shared" si="102"/>
        <v>0</v>
      </c>
      <c r="J331" s="29">
        <f t="shared" si="103"/>
        <v>0</v>
      </c>
      <c r="K331" s="7">
        <v>0.05</v>
      </c>
      <c r="L331" s="6">
        <f t="shared" si="88"/>
        <v>0</v>
      </c>
      <c r="M331" s="6">
        <f t="shared" si="89"/>
        <v>0</v>
      </c>
      <c r="N331" s="6">
        <f t="shared" si="90"/>
        <v>0</v>
      </c>
      <c r="O331" s="6">
        <f t="shared" si="91"/>
        <v>0</v>
      </c>
      <c r="P331" s="1">
        <v>0</v>
      </c>
      <c r="Q331" s="1">
        <f t="shared" si="92"/>
        <v>0</v>
      </c>
      <c r="R331" s="15"/>
      <c r="S331" s="15">
        <f t="shared" si="93"/>
        <v>0</v>
      </c>
      <c r="T331" s="15">
        <f t="shared" si="94"/>
        <v>0</v>
      </c>
      <c r="U331" s="6">
        <f t="shared" si="95"/>
        <v>0</v>
      </c>
      <c r="V331" s="6">
        <f t="shared" si="96"/>
        <v>0</v>
      </c>
      <c r="W331" s="6">
        <f>$V$13-(SUM($V$17:V331))</f>
        <v>0</v>
      </c>
      <c r="X331" s="1">
        <f t="shared" si="104"/>
        <v>0</v>
      </c>
      <c r="Y331" s="11">
        <f t="shared" si="105"/>
        <v>0</v>
      </c>
      <c r="Z331" s="1"/>
      <c r="AA331" s="1"/>
    </row>
    <row r="332" spans="1:27" x14ac:dyDescent="0.25">
      <c r="A332">
        <v>316</v>
      </c>
      <c r="B332" s="6">
        <f t="shared" si="106"/>
        <v>0</v>
      </c>
      <c r="C332" s="6">
        <f t="shared" si="97"/>
        <v>1199101.0503055046</v>
      </c>
      <c r="D332" s="1">
        <f t="shared" si="98"/>
        <v>1199101.0503055046</v>
      </c>
      <c r="E332" s="5">
        <f t="shared" si="99"/>
        <v>0</v>
      </c>
      <c r="F332" s="1">
        <f t="shared" si="100"/>
        <v>0</v>
      </c>
      <c r="G332" s="1">
        <f t="shared" si="87"/>
        <v>0</v>
      </c>
      <c r="H332" s="6">
        <f t="shared" si="101"/>
        <v>0</v>
      </c>
      <c r="I332" s="29">
        <f t="shared" si="102"/>
        <v>0</v>
      </c>
      <c r="J332" s="29">
        <f t="shared" si="103"/>
        <v>0</v>
      </c>
      <c r="K332" s="7">
        <v>0.05</v>
      </c>
      <c r="L332" s="6">
        <f t="shared" si="88"/>
        <v>0</v>
      </c>
      <c r="M332" s="6">
        <f t="shared" si="89"/>
        <v>0</v>
      </c>
      <c r="N332" s="6">
        <f t="shared" si="90"/>
        <v>0</v>
      </c>
      <c r="O332" s="6">
        <f t="shared" si="91"/>
        <v>0</v>
      </c>
      <c r="P332" s="1">
        <v>0</v>
      </c>
      <c r="Q332" s="1">
        <f t="shared" si="92"/>
        <v>0</v>
      </c>
      <c r="R332" s="15"/>
      <c r="S332" s="15">
        <f t="shared" si="93"/>
        <v>0</v>
      </c>
      <c r="T332" s="15">
        <f t="shared" si="94"/>
        <v>0</v>
      </c>
      <c r="U332" s="6">
        <f t="shared" si="95"/>
        <v>0</v>
      </c>
      <c r="V332" s="6">
        <f t="shared" si="96"/>
        <v>0</v>
      </c>
      <c r="W332" s="6">
        <f>$V$13-(SUM($V$17:V332))</f>
        <v>0</v>
      </c>
      <c r="X332" s="1">
        <f t="shared" si="104"/>
        <v>0</v>
      </c>
      <c r="Y332" s="11">
        <f t="shared" si="105"/>
        <v>0</v>
      </c>
      <c r="Z332" s="1"/>
      <c r="AA332" s="1"/>
    </row>
    <row r="333" spans="1:27" x14ac:dyDescent="0.25">
      <c r="A333">
        <v>317</v>
      </c>
      <c r="B333" s="6">
        <f t="shared" si="106"/>
        <v>0</v>
      </c>
      <c r="C333" s="6">
        <f t="shared" si="97"/>
        <v>1199101.0503055046</v>
      </c>
      <c r="D333" s="1">
        <f t="shared" si="98"/>
        <v>1199101.0503055046</v>
      </c>
      <c r="E333" s="5">
        <f t="shared" si="99"/>
        <v>0</v>
      </c>
      <c r="F333" s="1">
        <f t="shared" si="100"/>
        <v>0</v>
      </c>
      <c r="G333" s="1">
        <f t="shared" si="87"/>
        <v>0</v>
      </c>
      <c r="H333" s="6">
        <f t="shared" si="101"/>
        <v>0</v>
      </c>
      <c r="I333" s="29">
        <f t="shared" si="102"/>
        <v>0</v>
      </c>
      <c r="J333" s="29">
        <f t="shared" si="103"/>
        <v>0</v>
      </c>
      <c r="K333" s="7">
        <v>0.05</v>
      </c>
      <c r="L333" s="6">
        <f t="shared" si="88"/>
        <v>0</v>
      </c>
      <c r="M333" s="6">
        <f t="shared" si="89"/>
        <v>0</v>
      </c>
      <c r="N333" s="6">
        <f t="shared" si="90"/>
        <v>0</v>
      </c>
      <c r="O333" s="6">
        <f t="shared" si="91"/>
        <v>0</v>
      </c>
      <c r="P333" s="1">
        <v>0</v>
      </c>
      <c r="Q333" s="1">
        <f t="shared" si="92"/>
        <v>0</v>
      </c>
      <c r="R333" s="15"/>
      <c r="S333" s="15">
        <f t="shared" si="93"/>
        <v>0</v>
      </c>
      <c r="T333" s="15">
        <f t="shared" si="94"/>
        <v>0</v>
      </c>
      <c r="U333" s="6">
        <f t="shared" si="95"/>
        <v>0</v>
      </c>
      <c r="V333" s="6">
        <f t="shared" si="96"/>
        <v>0</v>
      </c>
      <c r="W333" s="6">
        <f>$V$13-(SUM($V$17:V333))</f>
        <v>0</v>
      </c>
      <c r="X333" s="1">
        <f t="shared" si="104"/>
        <v>0</v>
      </c>
      <c r="Y333" s="11">
        <f t="shared" si="105"/>
        <v>0</v>
      </c>
      <c r="Z333" s="1"/>
      <c r="AA333" s="1"/>
    </row>
    <row r="334" spans="1:27" x14ac:dyDescent="0.25">
      <c r="A334">
        <v>318</v>
      </c>
      <c r="B334" s="6">
        <f t="shared" si="106"/>
        <v>0</v>
      </c>
      <c r="C334" s="6">
        <f t="shared" si="97"/>
        <v>1199101.0503055046</v>
      </c>
      <c r="D334" s="1">
        <f t="shared" si="98"/>
        <v>1199101.0503055046</v>
      </c>
      <c r="E334" s="5">
        <f t="shared" si="99"/>
        <v>0</v>
      </c>
      <c r="F334" s="1">
        <f t="shared" si="100"/>
        <v>0</v>
      </c>
      <c r="G334" s="1">
        <f t="shared" si="87"/>
        <v>0</v>
      </c>
      <c r="H334" s="6">
        <f t="shared" si="101"/>
        <v>0</v>
      </c>
      <c r="I334" s="29">
        <f t="shared" si="102"/>
        <v>0</v>
      </c>
      <c r="J334" s="29">
        <f t="shared" si="103"/>
        <v>0</v>
      </c>
      <c r="K334" s="7">
        <v>0.05</v>
      </c>
      <c r="L334" s="6">
        <f t="shared" si="88"/>
        <v>0</v>
      </c>
      <c r="M334" s="6">
        <f t="shared" si="89"/>
        <v>0</v>
      </c>
      <c r="N334" s="6">
        <f t="shared" si="90"/>
        <v>0</v>
      </c>
      <c r="O334" s="6">
        <f t="shared" si="91"/>
        <v>0</v>
      </c>
      <c r="P334" s="1">
        <v>0</v>
      </c>
      <c r="Q334" s="1">
        <f t="shared" si="92"/>
        <v>0</v>
      </c>
      <c r="R334" s="15"/>
      <c r="S334" s="15">
        <f t="shared" si="93"/>
        <v>0</v>
      </c>
      <c r="T334" s="15">
        <f t="shared" si="94"/>
        <v>0</v>
      </c>
      <c r="U334" s="6">
        <f t="shared" si="95"/>
        <v>0</v>
      </c>
      <c r="V334" s="6">
        <f t="shared" si="96"/>
        <v>0</v>
      </c>
      <c r="W334" s="6">
        <f>$V$13-(SUM($V$17:V334))</f>
        <v>0</v>
      </c>
      <c r="X334" s="1">
        <f t="shared" si="104"/>
        <v>0</v>
      </c>
      <c r="Y334" s="11">
        <f t="shared" si="105"/>
        <v>0</v>
      </c>
      <c r="Z334" s="1"/>
      <c r="AA334" s="1"/>
    </row>
    <row r="335" spans="1:27" x14ac:dyDescent="0.25">
      <c r="A335">
        <v>319</v>
      </c>
      <c r="B335" s="6">
        <f t="shared" si="106"/>
        <v>0</v>
      </c>
      <c r="C335" s="6">
        <f t="shared" si="97"/>
        <v>1199101.0503055046</v>
      </c>
      <c r="D335" s="1">
        <f t="shared" si="98"/>
        <v>1199101.0503055046</v>
      </c>
      <c r="E335" s="5">
        <f t="shared" si="99"/>
        <v>0</v>
      </c>
      <c r="F335" s="1">
        <f t="shared" si="100"/>
        <v>0</v>
      </c>
      <c r="G335" s="1">
        <f t="shared" si="87"/>
        <v>0</v>
      </c>
      <c r="H335" s="6">
        <f t="shared" si="101"/>
        <v>0</v>
      </c>
      <c r="I335" s="29">
        <f t="shared" si="102"/>
        <v>0</v>
      </c>
      <c r="J335" s="29">
        <f t="shared" si="103"/>
        <v>0</v>
      </c>
      <c r="K335" s="7">
        <v>0.05</v>
      </c>
      <c r="L335" s="6">
        <f t="shared" si="88"/>
        <v>0</v>
      </c>
      <c r="M335" s="6">
        <f t="shared" si="89"/>
        <v>0</v>
      </c>
      <c r="N335" s="6">
        <f t="shared" si="90"/>
        <v>0</v>
      </c>
      <c r="O335" s="6">
        <f t="shared" si="91"/>
        <v>0</v>
      </c>
      <c r="P335" s="1">
        <v>0</v>
      </c>
      <c r="Q335" s="1">
        <f t="shared" si="92"/>
        <v>0</v>
      </c>
      <c r="R335" s="15"/>
      <c r="S335" s="15">
        <f t="shared" si="93"/>
        <v>0</v>
      </c>
      <c r="T335" s="15">
        <f t="shared" si="94"/>
        <v>0</v>
      </c>
      <c r="U335" s="6">
        <f t="shared" si="95"/>
        <v>0</v>
      </c>
      <c r="V335" s="6">
        <f t="shared" si="96"/>
        <v>0</v>
      </c>
      <c r="W335" s="6">
        <f>$V$13-(SUM($V$17:V335))</f>
        <v>0</v>
      </c>
      <c r="X335" s="1">
        <f t="shared" si="104"/>
        <v>0</v>
      </c>
      <c r="Y335" s="11">
        <f t="shared" si="105"/>
        <v>0</v>
      </c>
      <c r="Z335" s="1"/>
      <c r="AA335" s="1"/>
    </row>
    <row r="336" spans="1:27" x14ac:dyDescent="0.25">
      <c r="A336">
        <v>320</v>
      </c>
      <c r="B336" s="6">
        <f t="shared" si="106"/>
        <v>0</v>
      </c>
      <c r="C336" s="6">
        <f t="shared" si="97"/>
        <v>1199101.0503055046</v>
      </c>
      <c r="D336" s="1">
        <f t="shared" si="98"/>
        <v>1199101.0503055046</v>
      </c>
      <c r="E336" s="5">
        <f t="shared" si="99"/>
        <v>0</v>
      </c>
      <c r="F336" s="1">
        <f t="shared" si="100"/>
        <v>0</v>
      </c>
      <c r="G336" s="1">
        <f t="shared" si="87"/>
        <v>0</v>
      </c>
      <c r="H336" s="6">
        <f t="shared" si="101"/>
        <v>0</v>
      </c>
      <c r="I336" s="29">
        <f t="shared" si="102"/>
        <v>0</v>
      </c>
      <c r="J336" s="29">
        <f t="shared" si="103"/>
        <v>0</v>
      </c>
      <c r="K336" s="7">
        <v>0.05</v>
      </c>
      <c r="L336" s="6">
        <f t="shared" si="88"/>
        <v>0</v>
      </c>
      <c r="M336" s="6">
        <f t="shared" si="89"/>
        <v>0</v>
      </c>
      <c r="N336" s="6">
        <f t="shared" si="90"/>
        <v>0</v>
      </c>
      <c r="O336" s="6">
        <f t="shared" si="91"/>
        <v>0</v>
      </c>
      <c r="P336" s="1">
        <v>0</v>
      </c>
      <c r="Q336" s="1">
        <f t="shared" si="92"/>
        <v>0</v>
      </c>
      <c r="R336" s="15"/>
      <c r="S336" s="15">
        <f t="shared" si="93"/>
        <v>0</v>
      </c>
      <c r="T336" s="15">
        <f t="shared" si="94"/>
        <v>0</v>
      </c>
      <c r="U336" s="6">
        <f t="shared" si="95"/>
        <v>0</v>
      </c>
      <c r="V336" s="6">
        <f t="shared" si="96"/>
        <v>0</v>
      </c>
      <c r="W336" s="6">
        <f>$V$13-(SUM($V$17:V336))</f>
        <v>0</v>
      </c>
      <c r="X336" s="1">
        <f t="shared" si="104"/>
        <v>0</v>
      </c>
      <c r="Y336" s="11">
        <f t="shared" si="105"/>
        <v>0</v>
      </c>
      <c r="Z336" s="1"/>
      <c r="AA336" s="1"/>
    </row>
    <row r="337" spans="1:27" x14ac:dyDescent="0.25">
      <c r="A337">
        <v>321</v>
      </c>
      <c r="B337" s="6">
        <f t="shared" si="106"/>
        <v>0</v>
      </c>
      <c r="C337" s="6">
        <f t="shared" si="97"/>
        <v>1199101.0503055046</v>
      </c>
      <c r="D337" s="1">
        <f t="shared" si="98"/>
        <v>1199101.0503055046</v>
      </c>
      <c r="E337" s="5">
        <f t="shared" si="99"/>
        <v>0</v>
      </c>
      <c r="F337" s="1">
        <f t="shared" si="100"/>
        <v>0</v>
      </c>
      <c r="G337" s="1">
        <f t="shared" ref="G337:G376" si="107">(1-(1-$F$3)^(1/12))*B337*$F$4</f>
        <v>0</v>
      </c>
      <c r="H337" s="6">
        <f t="shared" si="101"/>
        <v>0</v>
      </c>
      <c r="I337" s="29">
        <f t="shared" si="102"/>
        <v>0</v>
      </c>
      <c r="J337" s="29">
        <f t="shared" si="103"/>
        <v>0</v>
      </c>
      <c r="K337" s="7">
        <v>0.05</v>
      </c>
      <c r="L337" s="6">
        <f t="shared" ref="L337:L376" si="108">B337*$B$4/12</f>
        <v>0</v>
      </c>
      <c r="M337" s="6">
        <f t="shared" ref="M337:M376" si="109">IF(L337&gt;0,$I$2/12,0)*$B$8</f>
        <v>0</v>
      </c>
      <c r="N337" s="6">
        <f t="shared" ref="N337:N376" si="110">IF(L337&gt;0,SUM(D337:F337)*(13/360)*$Q$3,0)</f>
        <v>0</v>
      </c>
      <c r="O337" s="6">
        <f t="shared" ref="O337:O376" si="111">IF(L337&gt;0,$I$4*$Q$3/12,0)*$B$8</f>
        <v>0</v>
      </c>
      <c r="P337" s="1">
        <v>0</v>
      </c>
      <c r="Q337" s="1">
        <f t="shared" ref="Q337:Q376" si="112">IF(L337&gt;0,$N$2/12,0)*$B$8</f>
        <v>0</v>
      </c>
      <c r="R337" s="15"/>
      <c r="S337" s="15">
        <f t="shared" si="93"/>
        <v>0</v>
      </c>
      <c r="T337" s="15">
        <f t="shared" ref="T337:T376" si="113">IF(L337&gt;0,F337*$B$4*($N$6/30),0)/$B$8</f>
        <v>0</v>
      </c>
      <c r="U337" s="6">
        <f t="shared" ref="U337:U376" si="114">SUM(L337:O337)-SUM(P337:T337)</f>
        <v>0</v>
      </c>
      <c r="V337" s="6">
        <f t="shared" ref="V337:V376" si="115">U337/(1+$Q$4/12)^A337</f>
        <v>0</v>
      </c>
      <c r="W337" s="6">
        <f>$V$13-(SUM($V$17:V337))</f>
        <v>0</v>
      </c>
      <c r="X337" s="1">
        <f t="shared" si="104"/>
        <v>0</v>
      </c>
      <c r="Y337" s="11">
        <f t="shared" si="105"/>
        <v>0</v>
      </c>
      <c r="Z337" s="1"/>
      <c r="AA337" s="1"/>
    </row>
    <row r="338" spans="1:27" x14ac:dyDescent="0.25">
      <c r="A338">
        <v>322</v>
      </c>
      <c r="B338" s="6">
        <f t="shared" si="106"/>
        <v>0</v>
      </c>
      <c r="C338" s="6">
        <f t="shared" ref="C338:C376" si="116">-PMT($B$3/12,$B$6,$B$2)</f>
        <v>1199101.0503055046</v>
      </c>
      <c r="D338" s="1">
        <f t="shared" ref="D338:D376" si="117">C338-E338</f>
        <v>1199101.0503055046</v>
      </c>
      <c r="E338" s="5">
        <f t="shared" ref="E338:E376" si="118">$B338*$B$3/12</f>
        <v>0</v>
      </c>
      <c r="F338" s="1">
        <f t="shared" ref="F338:F376" si="119">(1-(1-$K338)^(1/12))*B338</f>
        <v>0</v>
      </c>
      <c r="G338" s="1">
        <f t="shared" si="107"/>
        <v>0</v>
      </c>
      <c r="H338" s="6">
        <f t="shared" ref="H338:H376" si="120">IF(B338-D338-F338&lt;0,0,B338-D338-F338)</f>
        <v>0</v>
      </c>
      <c r="I338" s="29">
        <f t="shared" ref="I338:I376" si="121">F338*$Q$6</f>
        <v>0</v>
      </c>
      <c r="J338" s="29">
        <f t="shared" ref="J338:J376" si="122">$N$8*I338</f>
        <v>0</v>
      </c>
      <c r="K338" s="7">
        <v>0.05</v>
      </c>
      <c r="L338" s="6">
        <f t="shared" si="108"/>
        <v>0</v>
      </c>
      <c r="M338" s="6">
        <f t="shared" si="109"/>
        <v>0</v>
      </c>
      <c r="N338" s="6">
        <f t="shared" si="110"/>
        <v>0</v>
      </c>
      <c r="O338" s="6">
        <f t="shared" si="111"/>
        <v>0</v>
      </c>
      <c r="P338" s="1">
        <v>0</v>
      </c>
      <c r="Q338" s="1">
        <f t="shared" si="112"/>
        <v>0</v>
      </c>
      <c r="R338" s="15"/>
      <c r="S338" s="15">
        <f t="shared" ref="S338:S376" si="123">IF(L338&gt;0,$I$4*$N$5/12,0)</f>
        <v>0</v>
      </c>
      <c r="T338" s="15">
        <f t="shared" si="113"/>
        <v>0</v>
      </c>
      <c r="U338" s="6">
        <f t="shared" si="114"/>
        <v>0</v>
      </c>
      <c r="V338" s="6">
        <f t="shared" si="115"/>
        <v>0</v>
      </c>
      <c r="W338" s="6">
        <f>$V$13-(SUM($V$17:V338))</f>
        <v>0</v>
      </c>
      <c r="X338" s="1">
        <f t="shared" ref="X338:X376" si="124">U338+J338</f>
        <v>0</v>
      </c>
      <c r="Y338" s="11">
        <f t="shared" ref="Y338:Y376" si="125">X338/(1+$Q$4/12)^A338</f>
        <v>0</v>
      </c>
      <c r="Z338" s="1"/>
      <c r="AA338" s="1"/>
    </row>
    <row r="339" spans="1:27" x14ac:dyDescent="0.25">
      <c r="A339">
        <v>323</v>
      </c>
      <c r="B339" s="6">
        <f t="shared" ref="B339:B376" si="126">H338</f>
        <v>0</v>
      </c>
      <c r="C339" s="6">
        <f t="shared" si="116"/>
        <v>1199101.0503055046</v>
      </c>
      <c r="D339" s="1">
        <f t="shared" si="117"/>
        <v>1199101.0503055046</v>
      </c>
      <c r="E339" s="5">
        <f t="shared" si="118"/>
        <v>0</v>
      </c>
      <c r="F339" s="1">
        <f t="shared" si="119"/>
        <v>0</v>
      </c>
      <c r="G339" s="1">
        <f t="shared" si="107"/>
        <v>0</v>
      </c>
      <c r="H339" s="6">
        <f t="shared" si="120"/>
        <v>0</v>
      </c>
      <c r="I339" s="29">
        <f t="shared" si="121"/>
        <v>0</v>
      </c>
      <c r="J339" s="29">
        <f t="shared" si="122"/>
        <v>0</v>
      </c>
      <c r="K339" s="7">
        <v>0.05</v>
      </c>
      <c r="L339" s="6">
        <f t="shared" si="108"/>
        <v>0</v>
      </c>
      <c r="M339" s="6">
        <f t="shared" si="109"/>
        <v>0</v>
      </c>
      <c r="N339" s="6">
        <f t="shared" si="110"/>
        <v>0</v>
      </c>
      <c r="O339" s="6">
        <f t="shared" si="111"/>
        <v>0</v>
      </c>
      <c r="P339" s="1">
        <v>0</v>
      </c>
      <c r="Q339" s="1">
        <f t="shared" si="112"/>
        <v>0</v>
      </c>
      <c r="R339" s="15"/>
      <c r="S339" s="15">
        <f t="shared" si="123"/>
        <v>0</v>
      </c>
      <c r="T339" s="15">
        <f t="shared" si="113"/>
        <v>0</v>
      </c>
      <c r="U339" s="6">
        <f t="shared" si="114"/>
        <v>0</v>
      </c>
      <c r="V339" s="6">
        <f t="shared" si="115"/>
        <v>0</v>
      </c>
      <c r="W339" s="6">
        <f>$V$13-(SUM($V$17:V339))</f>
        <v>0</v>
      </c>
      <c r="X339" s="1">
        <f t="shared" si="124"/>
        <v>0</v>
      </c>
      <c r="Y339" s="11">
        <f t="shared" si="125"/>
        <v>0</v>
      </c>
      <c r="Z339" s="1"/>
      <c r="AA339" s="1"/>
    </row>
    <row r="340" spans="1:27" x14ac:dyDescent="0.25">
      <c r="A340">
        <v>324</v>
      </c>
      <c r="B340" s="6">
        <f t="shared" si="126"/>
        <v>0</v>
      </c>
      <c r="C340" s="6">
        <f t="shared" si="116"/>
        <v>1199101.0503055046</v>
      </c>
      <c r="D340" s="1">
        <f t="shared" si="117"/>
        <v>1199101.0503055046</v>
      </c>
      <c r="E340" s="5">
        <f t="shared" si="118"/>
        <v>0</v>
      </c>
      <c r="F340" s="1">
        <f t="shared" si="119"/>
        <v>0</v>
      </c>
      <c r="G340" s="1">
        <f t="shared" si="107"/>
        <v>0</v>
      </c>
      <c r="H340" s="6">
        <f t="shared" si="120"/>
        <v>0</v>
      </c>
      <c r="I340" s="29">
        <f t="shared" si="121"/>
        <v>0</v>
      </c>
      <c r="J340" s="29">
        <f t="shared" si="122"/>
        <v>0</v>
      </c>
      <c r="K340" s="7">
        <v>0.05</v>
      </c>
      <c r="L340" s="6">
        <f t="shared" si="108"/>
        <v>0</v>
      </c>
      <c r="M340" s="6">
        <f t="shared" si="109"/>
        <v>0</v>
      </c>
      <c r="N340" s="6">
        <f t="shared" si="110"/>
        <v>0</v>
      </c>
      <c r="O340" s="6">
        <f t="shared" si="111"/>
        <v>0</v>
      </c>
      <c r="P340" s="1">
        <v>0</v>
      </c>
      <c r="Q340" s="1">
        <f t="shared" si="112"/>
        <v>0</v>
      </c>
      <c r="R340" s="15"/>
      <c r="S340" s="15">
        <f t="shared" si="123"/>
        <v>0</v>
      </c>
      <c r="T340" s="15">
        <f t="shared" si="113"/>
        <v>0</v>
      </c>
      <c r="U340" s="6">
        <f t="shared" si="114"/>
        <v>0</v>
      </c>
      <c r="V340" s="6">
        <f t="shared" si="115"/>
        <v>0</v>
      </c>
      <c r="W340" s="6">
        <f>$V$13-(SUM($V$17:V340))</f>
        <v>0</v>
      </c>
      <c r="X340" s="1">
        <f t="shared" si="124"/>
        <v>0</v>
      </c>
      <c r="Y340" s="11">
        <f t="shared" si="125"/>
        <v>0</v>
      </c>
      <c r="Z340" s="1"/>
      <c r="AA340" s="1"/>
    </row>
    <row r="341" spans="1:27" x14ac:dyDescent="0.25">
      <c r="A341">
        <v>325</v>
      </c>
      <c r="B341" s="6">
        <f t="shared" si="126"/>
        <v>0</v>
      </c>
      <c r="C341" s="6">
        <f t="shared" si="116"/>
        <v>1199101.0503055046</v>
      </c>
      <c r="D341" s="1">
        <f t="shared" si="117"/>
        <v>1199101.0503055046</v>
      </c>
      <c r="E341" s="5">
        <f t="shared" si="118"/>
        <v>0</v>
      </c>
      <c r="F341" s="1">
        <f t="shared" si="119"/>
        <v>0</v>
      </c>
      <c r="G341" s="1">
        <f t="shared" si="107"/>
        <v>0</v>
      </c>
      <c r="H341" s="6">
        <f t="shared" si="120"/>
        <v>0</v>
      </c>
      <c r="I341" s="29">
        <f t="shared" si="121"/>
        <v>0</v>
      </c>
      <c r="J341" s="29">
        <f t="shared" si="122"/>
        <v>0</v>
      </c>
      <c r="K341" s="7">
        <v>0.05</v>
      </c>
      <c r="L341" s="6">
        <f t="shared" si="108"/>
        <v>0</v>
      </c>
      <c r="M341" s="6">
        <f t="shared" si="109"/>
        <v>0</v>
      </c>
      <c r="N341" s="6">
        <f t="shared" si="110"/>
        <v>0</v>
      </c>
      <c r="O341" s="6">
        <f t="shared" si="111"/>
        <v>0</v>
      </c>
      <c r="P341" s="1">
        <v>0</v>
      </c>
      <c r="Q341" s="1">
        <f t="shared" si="112"/>
        <v>0</v>
      </c>
      <c r="R341" s="15"/>
      <c r="S341" s="15">
        <f t="shared" si="123"/>
        <v>0</v>
      </c>
      <c r="T341" s="15">
        <f t="shared" si="113"/>
        <v>0</v>
      </c>
      <c r="U341" s="6">
        <f t="shared" si="114"/>
        <v>0</v>
      </c>
      <c r="V341" s="6">
        <f t="shared" si="115"/>
        <v>0</v>
      </c>
      <c r="W341" s="6">
        <f>$V$13-(SUM($V$17:V341))</f>
        <v>0</v>
      </c>
      <c r="X341" s="1">
        <f t="shared" si="124"/>
        <v>0</v>
      </c>
      <c r="Y341" s="11">
        <f t="shared" si="125"/>
        <v>0</v>
      </c>
      <c r="Z341" s="1"/>
      <c r="AA341" s="1"/>
    </row>
    <row r="342" spans="1:27" x14ac:dyDescent="0.25">
      <c r="A342">
        <v>326</v>
      </c>
      <c r="B342" s="6">
        <f t="shared" si="126"/>
        <v>0</v>
      </c>
      <c r="C342" s="6">
        <f t="shared" si="116"/>
        <v>1199101.0503055046</v>
      </c>
      <c r="D342" s="1">
        <f t="shared" si="117"/>
        <v>1199101.0503055046</v>
      </c>
      <c r="E342" s="5">
        <f t="shared" si="118"/>
        <v>0</v>
      </c>
      <c r="F342" s="1">
        <f t="shared" si="119"/>
        <v>0</v>
      </c>
      <c r="G342" s="1">
        <f t="shared" si="107"/>
        <v>0</v>
      </c>
      <c r="H342" s="6">
        <f t="shared" si="120"/>
        <v>0</v>
      </c>
      <c r="I342" s="29">
        <f t="shared" si="121"/>
        <v>0</v>
      </c>
      <c r="J342" s="29">
        <f t="shared" si="122"/>
        <v>0</v>
      </c>
      <c r="K342" s="7">
        <v>0.05</v>
      </c>
      <c r="L342" s="6">
        <f t="shared" si="108"/>
        <v>0</v>
      </c>
      <c r="M342" s="6">
        <f t="shared" si="109"/>
        <v>0</v>
      </c>
      <c r="N342" s="6">
        <f t="shared" si="110"/>
        <v>0</v>
      </c>
      <c r="O342" s="6">
        <f t="shared" si="111"/>
        <v>0</v>
      </c>
      <c r="P342" s="1">
        <v>0</v>
      </c>
      <c r="Q342" s="1">
        <f t="shared" si="112"/>
        <v>0</v>
      </c>
      <c r="R342" s="15"/>
      <c r="S342" s="15">
        <f t="shared" si="123"/>
        <v>0</v>
      </c>
      <c r="T342" s="15">
        <f t="shared" si="113"/>
        <v>0</v>
      </c>
      <c r="U342" s="6">
        <f t="shared" si="114"/>
        <v>0</v>
      </c>
      <c r="V342" s="6">
        <f t="shared" si="115"/>
        <v>0</v>
      </c>
      <c r="W342" s="6">
        <f>$V$13-(SUM($V$17:V342))</f>
        <v>0</v>
      </c>
      <c r="X342" s="1">
        <f t="shared" si="124"/>
        <v>0</v>
      </c>
      <c r="Y342" s="11">
        <f t="shared" si="125"/>
        <v>0</v>
      </c>
      <c r="Z342" s="1"/>
      <c r="AA342" s="1"/>
    </row>
    <row r="343" spans="1:27" x14ac:dyDescent="0.25">
      <c r="A343">
        <v>327</v>
      </c>
      <c r="B343" s="6">
        <f t="shared" si="126"/>
        <v>0</v>
      </c>
      <c r="C343" s="6">
        <f t="shared" si="116"/>
        <v>1199101.0503055046</v>
      </c>
      <c r="D343" s="1">
        <f t="shared" si="117"/>
        <v>1199101.0503055046</v>
      </c>
      <c r="E343" s="5">
        <f t="shared" si="118"/>
        <v>0</v>
      </c>
      <c r="F343" s="1">
        <f t="shared" si="119"/>
        <v>0</v>
      </c>
      <c r="G343" s="1">
        <f t="shared" si="107"/>
        <v>0</v>
      </c>
      <c r="H343" s="6">
        <f t="shared" si="120"/>
        <v>0</v>
      </c>
      <c r="I343" s="29">
        <f t="shared" si="121"/>
        <v>0</v>
      </c>
      <c r="J343" s="29">
        <f t="shared" si="122"/>
        <v>0</v>
      </c>
      <c r="K343" s="7">
        <v>0.05</v>
      </c>
      <c r="L343" s="6">
        <f t="shared" si="108"/>
        <v>0</v>
      </c>
      <c r="M343" s="6">
        <f t="shared" si="109"/>
        <v>0</v>
      </c>
      <c r="N343" s="6">
        <f t="shared" si="110"/>
        <v>0</v>
      </c>
      <c r="O343" s="6">
        <f t="shared" si="111"/>
        <v>0</v>
      </c>
      <c r="P343" s="1">
        <v>0</v>
      </c>
      <c r="Q343" s="1">
        <f t="shared" si="112"/>
        <v>0</v>
      </c>
      <c r="R343" s="15"/>
      <c r="S343" s="15">
        <f t="shared" si="123"/>
        <v>0</v>
      </c>
      <c r="T343" s="15">
        <f t="shared" si="113"/>
        <v>0</v>
      </c>
      <c r="U343" s="6">
        <f t="shared" si="114"/>
        <v>0</v>
      </c>
      <c r="V343" s="6">
        <f t="shared" si="115"/>
        <v>0</v>
      </c>
      <c r="W343" s="6">
        <f>$V$13-(SUM($V$17:V343))</f>
        <v>0</v>
      </c>
      <c r="X343" s="1">
        <f t="shared" si="124"/>
        <v>0</v>
      </c>
      <c r="Y343" s="11">
        <f t="shared" si="125"/>
        <v>0</v>
      </c>
      <c r="Z343" s="1"/>
      <c r="AA343" s="1"/>
    </row>
    <row r="344" spans="1:27" x14ac:dyDescent="0.25">
      <c r="A344">
        <v>328</v>
      </c>
      <c r="B344" s="6">
        <f t="shared" si="126"/>
        <v>0</v>
      </c>
      <c r="C344" s="6">
        <f t="shared" si="116"/>
        <v>1199101.0503055046</v>
      </c>
      <c r="D344" s="1">
        <f t="shared" si="117"/>
        <v>1199101.0503055046</v>
      </c>
      <c r="E344" s="5">
        <f t="shared" si="118"/>
        <v>0</v>
      </c>
      <c r="F344" s="1">
        <f t="shared" si="119"/>
        <v>0</v>
      </c>
      <c r="G344" s="1">
        <f t="shared" si="107"/>
        <v>0</v>
      </c>
      <c r="H344" s="6">
        <f t="shared" si="120"/>
        <v>0</v>
      </c>
      <c r="I344" s="29">
        <f t="shared" si="121"/>
        <v>0</v>
      </c>
      <c r="J344" s="29">
        <f t="shared" si="122"/>
        <v>0</v>
      </c>
      <c r="K344" s="7">
        <v>0.05</v>
      </c>
      <c r="L344" s="6">
        <f t="shared" si="108"/>
        <v>0</v>
      </c>
      <c r="M344" s="6">
        <f t="shared" si="109"/>
        <v>0</v>
      </c>
      <c r="N344" s="6">
        <f t="shared" si="110"/>
        <v>0</v>
      </c>
      <c r="O344" s="6">
        <f t="shared" si="111"/>
        <v>0</v>
      </c>
      <c r="P344" s="1">
        <v>0</v>
      </c>
      <c r="Q344" s="1">
        <f t="shared" si="112"/>
        <v>0</v>
      </c>
      <c r="R344" s="15"/>
      <c r="S344" s="15">
        <f t="shared" si="123"/>
        <v>0</v>
      </c>
      <c r="T344" s="15">
        <f t="shared" si="113"/>
        <v>0</v>
      </c>
      <c r="U344" s="6">
        <f t="shared" si="114"/>
        <v>0</v>
      </c>
      <c r="V344" s="6">
        <f t="shared" si="115"/>
        <v>0</v>
      </c>
      <c r="W344" s="6">
        <f>$V$13-(SUM($V$17:V344))</f>
        <v>0</v>
      </c>
      <c r="X344" s="1">
        <f t="shared" si="124"/>
        <v>0</v>
      </c>
      <c r="Y344" s="11">
        <f t="shared" si="125"/>
        <v>0</v>
      </c>
      <c r="Z344" s="1"/>
      <c r="AA344" s="1"/>
    </row>
    <row r="345" spans="1:27" x14ac:dyDescent="0.25">
      <c r="A345">
        <v>329</v>
      </c>
      <c r="B345" s="6">
        <f t="shared" si="126"/>
        <v>0</v>
      </c>
      <c r="C345" s="6">
        <f t="shared" si="116"/>
        <v>1199101.0503055046</v>
      </c>
      <c r="D345" s="1">
        <f t="shared" si="117"/>
        <v>1199101.0503055046</v>
      </c>
      <c r="E345" s="5">
        <f t="shared" si="118"/>
        <v>0</v>
      </c>
      <c r="F345" s="1">
        <f t="shared" si="119"/>
        <v>0</v>
      </c>
      <c r="G345" s="1">
        <f t="shared" si="107"/>
        <v>0</v>
      </c>
      <c r="H345" s="6">
        <f t="shared" si="120"/>
        <v>0</v>
      </c>
      <c r="I345" s="29">
        <f t="shared" si="121"/>
        <v>0</v>
      </c>
      <c r="J345" s="29">
        <f t="shared" si="122"/>
        <v>0</v>
      </c>
      <c r="K345" s="7">
        <v>0.05</v>
      </c>
      <c r="L345" s="6">
        <f t="shared" si="108"/>
        <v>0</v>
      </c>
      <c r="M345" s="6">
        <f t="shared" si="109"/>
        <v>0</v>
      </c>
      <c r="N345" s="6">
        <f t="shared" si="110"/>
        <v>0</v>
      </c>
      <c r="O345" s="6">
        <f t="shared" si="111"/>
        <v>0</v>
      </c>
      <c r="P345" s="1">
        <v>0</v>
      </c>
      <c r="Q345" s="1">
        <f t="shared" si="112"/>
        <v>0</v>
      </c>
      <c r="R345" s="15"/>
      <c r="S345" s="15">
        <f t="shared" si="123"/>
        <v>0</v>
      </c>
      <c r="T345" s="15">
        <f t="shared" si="113"/>
        <v>0</v>
      </c>
      <c r="U345" s="6">
        <f t="shared" si="114"/>
        <v>0</v>
      </c>
      <c r="V345" s="6">
        <f t="shared" si="115"/>
        <v>0</v>
      </c>
      <c r="W345" s="6">
        <f>$V$13-(SUM($V$17:V345))</f>
        <v>0</v>
      </c>
      <c r="X345" s="1">
        <f t="shared" si="124"/>
        <v>0</v>
      </c>
      <c r="Y345" s="11">
        <f t="shared" si="125"/>
        <v>0</v>
      </c>
      <c r="Z345" s="1"/>
      <c r="AA345" s="1"/>
    </row>
    <row r="346" spans="1:27" x14ac:dyDescent="0.25">
      <c r="A346">
        <v>330</v>
      </c>
      <c r="B346" s="6">
        <f t="shared" si="126"/>
        <v>0</v>
      </c>
      <c r="C346" s="6">
        <f t="shared" si="116"/>
        <v>1199101.0503055046</v>
      </c>
      <c r="D346" s="1">
        <f t="shared" si="117"/>
        <v>1199101.0503055046</v>
      </c>
      <c r="E346" s="5">
        <f t="shared" si="118"/>
        <v>0</v>
      </c>
      <c r="F346" s="1">
        <f t="shared" si="119"/>
        <v>0</v>
      </c>
      <c r="G346" s="1">
        <f t="shared" si="107"/>
        <v>0</v>
      </c>
      <c r="H346" s="6">
        <f t="shared" si="120"/>
        <v>0</v>
      </c>
      <c r="I346" s="29">
        <f t="shared" si="121"/>
        <v>0</v>
      </c>
      <c r="J346" s="29">
        <f t="shared" si="122"/>
        <v>0</v>
      </c>
      <c r="K346" s="7">
        <v>0.05</v>
      </c>
      <c r="L346" s="6">
        <f t="shared" si="108"/>
        <v>0</v>
      </c>
      <c r="M346" s="6">
        <f t="shared" si="109"/>
        <v>0</v>
      </c>
      <c r="N346" s="6">
        <f t="shared" si="110"/>
        <v>0</v>
      </c>
      <c r="O346" s="6">
        <f t="shared" si="111"/>
        <v>0</v>
      </c>
      <c r="P346" s="1">
        <v>0</v>
      </c>
      <c r="Q346" s="1">
        <f t="shared" si="112"/>
        <v>0</v>
      </c>
      <c r="R346" s="15"/>
      <c r="S346" s="15">
        <f t="shared" si="123"/>
        <v>0</v>
      </c>
      <c r="T346" s="15">
        <f t="shared" si="113"/>
        <v>0</v>
      </c>
      <c r="U346" s="6">
        <f t="shared" si="114"/>
        <v>0</v>
      </c>
      <c r="V346" s="6">
        <f t="shared" si="115"/>
        <v>0</v>
      </c>
      <c r="W346" s="6">
        <f>$V$13-(SUM($V$17:V346))</f>
        <v>0</v>
      </c>
      <c r="X346" s="1">
        <f t="shared" si="124"/>
        <v>0</v>
      </c>
      <c r="Y346" s="11">
        <f t="shared" si="125"/>
        <v>0</v>
      </c>
      <c r="Z346" s="1"/>
      <c r="AA346" s="1"/>
    </row>
    <row r="347" spans="1:27" x14ac:dyDescent="0.25">
      <c r="A347">
        <v>331</v>
      </c>
      <c r="B347" s="6">
        <f t="shared" si="126"/>
        <v>0</v>
      </c>
      <c r="C347" s="6">
        <f t="shared" si="116"/>
        <v>1199101.0503055046</v>
      </c>
      <c r="D347" s="1">
        <f t="shared" si="117"/>
        <v>1199101.0503055046</v>
      </c>
      <c r="E347" s="5">
        <f t="shared" si="118"/>
        <v>0</v>
      </c>
      <c r="F347" s="1">
        <f t="shared" si="119"/>
        <v>0</v>
      </c>
      <c r="G347" s="1">
        <f t="shared" si="107"/>
        <v>0</v>
      </c>
      <c r="H347" s="6">
        <f t="shared" si="120"/>
        <v>0</v>
      </c>
      <c r="I347" s="29">
        <f t="shared" si="121"/>
        <v>0</v>
      </c>
      <c r="J347" s="29">
        <f t="shared" si="122"/>
        <v>0</v>
      </c>
      <c r="K347" s="7">
        <v>0.05</v>
      </c>
      <c r="L347" s="6">
        <f t="shared" si="108"/>
        <v>0</v>
      </c>
      <c r="M347" s="6">
        <f t="shared" si="109"/>
        <v>0</v>
      </c>
      <c r="N347" s="6">
        <f t="shared" si="110"/>
        <v>0</v>
      </c>
      <c r="O347" s="6">
        <f t="shared" si="111"/>
        <v>0</v>
      </c>
      <c r="P347" s="1">
        <v>0</v>
      </c>
      <c r="Q347" s="1">
        <f t="shared" si="112"/>
        <v>0</v>
      </c>
      <c r="R347" s="15"/>
      <c r="S347" s="15">
        <f t="shared" si="123"/>
        <v>0</v>
      </c>
      <c r="T347" s="15">
        <f t="shared" si="113"/>
        <v>0</v>
      </c>
      <c r="U347" s="6">
        <f t="shared" si="114"/>
        <v>0</v>
      </c>
      <c r="V347" s="6">
        <f t="shared" si="115"/>
        <v>0</v>
      </c>
      <c r="W347" s="6">
        <f>$V$13-(SUM($V$17:V347))</f>
        <v>0</v>
      </c>
      <c r="X347" s="1">
        <f t="shared" si="124"/>
        <v>0</v>
      </c>
      <c r="Y347" s="11">
        <f t="shared" si="125"/>
        <v>0</v>
      </c>
      <c r="Z347" s="1"/>
      <c r="AA347" s="1"/>
    </row>
    <row r="348" spans="1:27" x14ac:dyDescent="0.25">
      <c r="A348">
        <v>332</v>
      </c>
      <c r="B348" s="6">
        <f t="shared" si="126"/>
        <v>0</v>
      </c>
      <c r="C348" s="6">
        <f t="shared" si="116"/>
        <v>1199101.0503055046</v>
      </c>
      <c r="D348" s="1">
        <f t="shared" si="117"/>
        <v>1199101.0503055046</v>
      </c>
      <c r="E348" s="5">
        <f t="shared" si="118"/>
        <v>0</v>
      </c>
      <c r="F348" s="1">
        <f t="shared" si="119"/>
        <v>0</v>
      </c>
      <c r="G348" s="1">
        <f t="shared" si="107"/>
        <v>0</v>
      </c>
      <c r="H348" s="6">
        <f t="shared" si="120"/>
        <v>0</v>
      </c>
      <c r="I348" s="29">
        <f t="shared" si="121"/>
        <v>0</v>
      </c>
      <c r="J348" s="29">
        <f t="shared" si="122"/>
        <v>0</v>
      </c>
      <c r="K348" s="7">
        <v>0.05</v>
      </c>
      <c r="L348" s="6">
        <f t="shared" si="108"/>
        <v>0</v>
      </c>
      <c r="M348" s="6">
        <f t="shared" si="109"/>
        <v>0</v>
      </c>
      <c r="N348" s="6">
        <f t="shared" si="110"/>
        <v>0</v>
      </c>
      <c r="O348" s="6">
        <f t="shared" si="111"/>
        <v>0</v>
      </c>
      <c r="P348" s="1">
        <v>0</v>
      </c>
      <c r="Q348" s="1">
        <f t="shared" si="112"/>
        <v>0</v>
      </c>
      <c r="R348" s="15"/>
      <c r="S348" s="15">
        <f t="shared" si="123"/>
        <v>0</v>
      </c>
      <c r="T348" s="15">
        <f t="shared" si="113"/>
        <v>0</v>
      </c>
      <c r="U348" s="6">
        <f t="shared" si="114"/>
        <v>0</v>
      </c>
      <c r="V348" s="6">
        <f t="shared" si="115"/>
        <v>0</v>
      </c>
      <c r="W348" s="6">
        <f>$V$13-(SUM($V$17:V348))</f>
        <v>0</v>
      </c>
      <c r="X348" s="1">
        <f t="shared" si="124"/>
        <v>0</v>
      </c>
      <c r="Y348" s="11">
        <f t="shared" si="125"/>
        <v>0</v>
      </c>
      <c r="Z348" s="1"/>
      <c r="AA348" s="1"/>
    </row>
    <row r="349" spans="1:27" x14ac:dyDescent="0.25">
      <c r="A349">
        <v>333</v>
      </c>
      <c r="B349" s="6">
        <f t="shared" si="126"/>
        <v>0</v>
      </c>
      <c r="C349" s="6">
        <f t="shared" si="116"/>
        <v>1199101.0503055046</v>
      </c>
      <c r="D349" s="1">
        <f t="shared" si="117"/>
        <v>1199101.0503055046</v>
      </c>
      <c r="E349" s="5">
        <f t="shared" si="118"/>
        <v>0</v>
      </c>
      <c r="F349" s="1">
        <f t="shared" si="119"/>
        <v>0</v>
      </c>
      <c r="G349" s="1">
        <f t="shared" si="107"/>
        <v>0</v>
      </c>
      <c r="H349" s="6">
        <f t="shared" si="120"/>
        <v>0</v>
      </c>
      <c r="I349" s="29">
        <f t="shared" si="121"/>
        <v>0</v>
      </c>
      <c r="J349" s="29">
        <f t="shared" si="122"/>
        <v>0</v>
      </c>
      <c r="K349" s="7">
        <v>0.05</v>
      </c>
      <c r="L349" s="6">
        <f t="shared" si="108"/>
        <v>0</v>
      </c>
      <c r="M349" s="6">
        <f t="shared" si="109"/>
        <v>0</v>
      </c>
      <c r="N349" s="6">
        <f t="shared" si="110"/>
        <v>0</v>
      </c>
      <c r="O349" s="6">
        <f t="shared" si="111"/>
        <v>0</v>
      </c>
      <c r="P349" s="1">
        <v>0</v>
      </c>
      <c r="Q349" s="1">
        <f t="shared" si="112"/>
        <v>0</v>
      </c>
      <c r="R349" s="15"/>
      <c r="S349" s="15">
        <f t="shared" si="123"/>
        <v>0</v>
      </c>
      <c r="T349" s="15">
        <f t="shared" si="113"/>
        <v>0</v>
      </c>
      <c r="U349" s="6">
        <f t="shared" si="114"/>
        <v>0</v>
      </c>
      <c r="V349" s="6">
        <f t="shared" si="115"/>
        <v>0</v>
      </c>
      <c r="W349" s="6">
        <f>$V$13-(SUM($V$17:V349))</f>
        <v>0</v>
      </c>
      <c r="X349" s="1">
        <f t="shared" si="124"/>
        <v>0</v>
      </c>
      <c r="Y349" s="11">
        <f t="shared" si="125"/>
        <v>0</v>
      </c>
      <c r="Z349" s="1"/>
      <c r="AA349" s="1"/>
    </row>
    <row r="350" spans="1:27" x14ac:dyDescent="0.25">
      <c r="A350">
        <v>334</v>
      </c>
      <c r="B350" s="6">
        <f t="shared" si="126"/>
        <v>0</v>
      </c>
      <c r="C350" s="6">
        <f t="shared" si="116"/>
        <v>1199101.0503055046</v>
      </c>
      <c r="D350" s="1">
        <f t="shared" si="117"/>
        <v>1199101.0503055046</v>
      </c>
      <c r="E350" s="5">
        <f t="shared" si="118"/>
        <v>0</v>
      </c>
      <c r="F350" s="1">
        <f t="shared" si="119"/>
        <v>0</v>
      </c>
      <c r="G350" s="1">
        <f t="shared" si="107"/>
        <v>0</v>
      </c>
      <c r="H350" s="6">
        <f t="shared" si="120"/>
        <v>0</v>
      </c>
      <c r="I350" s="29">
        <f t="shared" si="121"/>
        <v>0</v>
      </c>
      <c r="J350" s="29">
        <f t="shared" si="122"/>
        <v>0</v>
      </c>
      <c r="K350" s="7">
        <v>0.05</v>
      </c>
      <c r="L350" s="6">
        <f t="shared" si="108"/>
        <v>0</v>
      </c>
      <c r="M350" s="6">
        <f t="shared" si="109"/>
        <v>0</v>
      </c>
      <c r="N350" s="6">
        <f t="shared" si="110"/>
        <v>0</v>
      </c>
      <c r="O350" s="6">
        <f t="shared" si="111"/>
        <v>0</v>
      </c>
      <c r="P350" s="1">
        <v>0</v>
      </c>
      <c r="Q350" s="1">
        <f t="shared" si="112"/>
        <v>0</v>
      </c>
      <c r="R350" s="15"/>
      <c r="S350" s="15">
        <f t="shared" si="123"/>
        <v>0</v>
      </c>
      <c r="T350" s="15">
        <f t="shared" si="113"/>
        <v>0</v>
      </c>
      <c r="U350" s="6">
        <f t="shared" si="114"/>
        <v>0</v>
      </c>
      <c r="V350" s="6">
        <f t="shared" si="115"/>
        <v>0</v>
      </c>
      <c r="W350" s="6">
        <f>$V$13-(SUM($V$17:V350))</f>
        <v>0</v>
      </c>
      <c r="X350" s="1">
        <f t="shared" si="124"/>
        <v>0</v>
      </c>
      <c r="Y350" s="11">
        <f t="shared" si="125"/>
        <v>0</v>
      </c>
      <c r="Z350" s="1"/>
      <c r="AA350" s="1"/>
    </row>
    <row r="351" spans="1:27" x14ac:dyDescent="0.25">
      <c r="A351">
        <v>335</v>
      </c>
      <c r="B351" s="6">
        <f t="shared" si="126"/>
        <v>0</v>
      </c>
      <c r="C351" s="6">
        <f t="shared" si="116"/>
        <v>1199101.0503055046</v>
      </c>
      <c r="D351" s="1">
        <f t="shared" si="117"/>
        <v>1199101.0503055046</v>
      </c>
      <c r="E351" s="5">
        <f t="shared" si="118"/>
        <v>0</v>
      </c>
      <c r="F351" s="1">
        <f t="shared" si="119"/>
        <v>0</v>
      </c>
      <c r="G351" s="1">
        <f t="shared" si="107"/>
        <v>0</v>
      </c>
      <c r="H351" s="6">
        <f t="shared" si="120"/>
        <v>0</v>
      </c>
      <c r="I351" s="29">
        <f t="shared" si="121"/>
        <v>0</v>
      </c>
      <c r="J351" s="29">
        <f t="shared" si="122"/>
        <v>0</v>
      </c>
      <c r="K351" s="7">
        <v>0.05</v>
      </c>
      <c r="L351" s="6">
        <f t="shared" si="108"/>
        <v>0</v>
      </c>
      <c r="M351" s="6">
        <f t="shared" si="109"/>
        <v>0</v>
      </c>
      <c r="N351" s="6">
        <f t="shared" si="110"/>
        <v>0</v>
      </c>
      <c r="O351" s="6">
        <f t="shared" si="111"/>
        <v>0</v>
      </c>
      <c r="P351" s="1">
        <v>0</v>
      </c>
      <c r="Q351" s="1">
        <f t="shared" si="112"/>
        <v>0</v>
      </c>
      <c r="R351" s="15"/>
      <c r="S351" s="15">
        <f t="shared" si="123"/>
        <v>0</v>
      </c>
      <c r="T351" s="15">
        <f t="shared" si="113"/>
        <v>0</v>
      </c>
      <c r="U351" s="6">
        <f t="shared" si="114"/>
        <v>0</v>
      </c>
      <c r="V351" s="6">
        <f t="shared" si="115"/>
        <v>0</v>
      </c>
      <c r="W351" s="6">
        <f>$V$13-(SUM($V$17:V351))</f>
        <v>0</v>
      </c>
      <c r="X351" s="1">
        <f t="shared" si="124"/>
        <v>0</v>
      </c>
      <c r="Y351" s="11">
        <f t="shared" si="125"/>
        <v>0</v>
      </c>
      <c r="Z351" s="1"/>
      <c r="AA351" s="1"/>
    </row>
    <row r="352" spans="1:27" x14ac:dyDescent="0.25">
      <c r="A352">
        <v>336</v>
      </c>
      <c r="B352" s="6">
        <f t="shared" si="126"/>
        <v>0</v>
      </c>
      <c r="C352" s="6">
        <f t="shared" si="116"/>
        <v>1199101.0503055046</v>
      </c>
      <c r="D352" s="1">
        <f t="shared" si="117"/>
        <v>1199101.0503055046</v>
      </c>
      <c r="E352" s="5">
        <f t="shared" si="118"/>
        <v>0</v>
      </c>
      <c r="F352" s="1">
        <f t="shared" si="119"/>
        <v>0</v>
      </c>
      <c r="G352" s="1">
        <f t="shared" si="107"/>
        <v>0</v>
      </c>
      <c r="H352" s="6">
        <f t="shared" si="120"/>
        <v>0</v>
      </c>
      <c r="I352" s="29">
        <f t="shared" si="121"/>
        <v>0</v>
      </c>
      <c r="J352" s="29">
        <f t="shared" si="122"/>
        <v>0</v>
      </c>
      <c r="K352" s="7">
        <v>0.05</v>
      </c>
      <c r="L352" s="6">
        <f t="shared" si="108"/>
        <v>0</v>
      </c>
      <c r="M352" s="6">
        <f t="shared" si="109"/>
        <v>0</v>
      </c>
      <c r="N352" s="6">
        <f t="shared" si="110"/>
        <v>0</v>
      </c>
      <c r="O352" s="6">
        <f t="shared" si="111"/>
        <v>0</v>
      </c>
      <c r="P352" s="1">
        <v>0</v>
      </c>
      <c r="Q352" s="1">
        <f t="shared" si="112"/>
        <v>0</v>
      </c>
      <c r="R352" s="15"/>
      <c r="S352" s="15">
        <f t="shared" si="123"/>
        <v>0</v>
      </c>
      <c r="T352" s="15">
        <f t="shared" si="113"/>
        <v>0</v>
      </c>
      <c r="U352" s="6">
        <f t="shared" si="114"/>
        <v>0</v>
      </c>
      <c r="V352" s="6">
        <f t="shared" si="115"/>
        <v>0</v>
      </c>
      <c r="W352" s="6">
        <f>$V$13-(SUM($V$17:V352))</f>
        <v>0</v>
      </c>
      <c r="X352" s="1">
        <f t="shared" si="124"/>
        <v>0</v>
      </c>
      <c r="Y352" s="11">
        <f t="shared" si="125"/>
        <v>0</v>
      </c>
      <c r="Z352" s="1"/>
      <c r="AA352" s="1"/>
    </row>
    <row r="353" spans="1:27" x14ac:dyDescent="0.25">
      <c r="A353">
        <v>337</v>
      </c>
      <c r="B353" s="6">
        <f t="shared" si="126"/>
        <v>0</v>
      </c>
      <c r="C353" s="6">
        <f t="shared" si="116"/>
        <v>1199101.0503055046</v>
      </c>
      <c r="D353" s="1">
        <f t="shared" si="117"/>
        <v>1199101.0503055046</v>
      </c>
      <c r="E353" s="5">
        <f t="shared" si="118"/>
        <v>0</v>
      </c>
      <c r="F353" s="1">
        <f t="shared" si="119"/>
        <v>0</v>
      </c>
      <c r="G353" s="1">
        <f t="shared" si="107"/>
        <v>0</v>
      </c>
      <c r="H353" s="6">
        <f t="shared" si="120"/>
        <v>0</v>
      </c>
      <c r="I353" s="29">
        <f t="shared" si="121"/>
        <v>0</v>
      </c>
      <c r="J353" s="29">
        <f t="shared" si="122"/>
        <v>0</v>
      </c>
      <c r="K353" s="7">
        <v>0.05</v>
      </c>
      <c r="L353" s="6">
        <f t="shared" si="108"/>
        <v>0</v>
      </c>
      <c r="M353" s="6">
        <f t="shared" si="109"/>
        <v>0</v>
      </c>
      <c r="N353" s="6">
        <f t="shared" si="110"/>
        <v>0</v>
      </c>
      <c r="O353" s="6">
        <f t="shared" si="111"/>
        <v>0</v>
      </c>
      <c r="P353" s="1">
        <v>0</v>
      </c>
      <c r="Q353" s="1">
        <f t="shared" si="112"/>
        <v>0</v>
      </c>
      <c r="R353" s="15"/>
      <c r="S353" s="15">
        <f t="shared" si="123"/>
        <v>0</v>
      </c>
      <c r="T353" s="15">
        <f t="shared" si="113"/>
        <v>0</v>
      </c>
      <c r="U353" s="6">
        <f t="shared" si="114"/>
        <v>0</v>
      </c>
      <c r="V353" s="6">
        <f t="shared" si="115"/>
        <v>0</v>
      </c>
      <c r="W353" s="6">
        <f>$V$13-(SUM($V$17:V353))</f>
        <v>0</v>
      </c>
      <c r="X353" s="1">
        <f t="shared" si="124"/>
        <v>0</v>
      </c>
      <c r="Y353" s="11">
        <f t="shared" si="125"/>
        <v>0</v>
      </c>
      <c r="Z353" s="1"/>
      <c r="AA353" s="1"/>
    </row>
    <row r="354" spans="1:27" x14ac:dyDescent="0.25">
      <c r="A354">
        <v>338</v>
      </c>
      <c r="B354" s="6">
        <f t="shared" si="126"/>
        <v>0</v>
      </c>
      <c r="C354" s="6">
        <f t="shared" si="116"/>
        <v>1199101.0503055046</v>
      </c>
      <c r="D354" s="1">
        <f t="shared" si="117"/>
        <v>1199101.0503055046</v>
      </c>
      <c r="E354" s="5">
        <f t="shared" si="118"/>
        <v>0</v>
      </c>
      <c r="F354" s="1">
        <f t="shared" si="119"/>
        <v>0</v>
      </c>
      <c r="G354" s="1">
        <f t="shared" si="107"/>
        <v>0</v>
      </c>
      <c r="H354" s="6">
        <f t="shared" si="120"/>
        <v>0</v>
      </c>
      <c r="I354" s="29">
        <f t="shared" si="121"/>
        <v>0</v>
      </c>
      <c r="J354" s="29">
        <f t="shared" si="122"/>
        <v>0</v>
      </c>
      <c r="K354" s="7">
        <v>0.05</v>
      </c>
      <c r="L354" s="6">
        <f t="shared" si="108"/>
        <v>0</v>
      </c>
      <c r="M354" s="6">
        <f t="shared" si="109"/>
        <v>0</v>
      </c>
      <c r="N354" s="6">
        <f t="shared" si="110"/>
        <v>0</v>
      </c>
      <c r="O354" s="6">
        <f t="shared" si="111"/>
        <v>0</v>
      </c>
      <c r="P354" s="1">
        <v>0</v>
      </c>
      <c r="Q354" s="1">
        <f t="shared" si="112"/>
        <v>0</v>
      </c>
      <c r="R354" s="15"/>
      <c r="S354" s="15">
        <f t="shared" si="123"/>
        <v>0</v>
      </c>
      <c r="T354" s="15">
        <f t="shared" si="113"/>
        <v>0</v>
      </c>
      <c r="U354" s="6">
        <f t="shared" si="114"/>
        <v>0</v>
      </c>
      <c r="V354" s="6">
        <f t="shared" si="115"/>
        <v>0</v>
      </c>
      <c r="W354" s="6">
        <f>$V$13-(SUM($V$17:V354))</f>
        <v>0</v>
      </c>
      <c r="X354" s="1">
        <f t="shared" si="124"/>
        <v>0</v>
      </c>
      <c r="Y354" s="11">
        <f t="shared" si="125"/>
        <v>0</v>
      </c>
      <c r="Z354" s="1"/>
      <c r="AA354" s="1"/>
    </row>
    <row r="355" spans="1:27" x14ac:dyDescent="0.25">
      <c r="A355">
        <v>339</v>
      </c>
      <c r="B355" s="6">
        <f t="shared" si="126"/>
        <v>0</v>
      </c>
      <c r="C355" s="6">
        <f t="shared" si="116"/>
        <v>1199101.0503055046</v>
      </c>
      <c r="D355" s="1">
        <f t="shared" si="117"/>
        <v>1199101.0503055046</v>
      </c>
      <c r="E355" s="5">
        <f t="shared" si="118"/>
        <v>0</v>
      </c>
      <c r="F355" s="1">
        <f t="shared" si="119"/>
        <v>0</v>
      </c>
      <c r="G355" s="1">
        <f t="shared" si="107"/>
        <v>0</v>
      </c>
      <c r="H355" s="6">
        <f t="shared" si="120"/>
        <v>0</v>
      </c>
      <c r="I355" s="29">
        <f t="shared" si="121"/>
        <v>0</v>
      </c>
      <c r="J355" s="29">
        <f t="shared" si="122"/>
        <v>0</v>
      </c>
      <c r="K355" s="7">
        <v>0.05</v>
      </c>
      <c r="L355" s="6">
        <f t="shared" si="108"/>
        <v>0</v>
      </c>
      <c r="M355" s="6">
        <f t="shared" si="109"/>
        <v>0</v>
      </c>
      <c r="N355" s="6">
        <f t="shared" si="110"/>
        <v>0</v>
      </c>
      <c r="O355" s="6">
        <f t="shared" si="111"/>
        <v>0</v>
      </c>
      <c r="P355" s="1">
        <v>0</v>
      </c>
      <c r="Q355" s="1">
        <f t="shared" si="112"/>
        <v>0</v>
      </c>
      <c r="R355" s="15"/>
      <c r="S355" s="15">
        <f t="shared" si="123"/>
        <v>0</v>
      </c>
      <c r="T355" s="15">
        <f t="shared" si="113"/>
        <v>0</v>
      </c>
      <c r="U355" s="6">
        <f t="shared" si="114"/>
        <v>0</v>
      </c>
      <c r="V355" s="6">
        <f t="shared" si="115"/>
        <v>0</v>
      </c>
      <c r="W355" s="6">
        <f>$V$13-(SUM($V$17:V355))</f>
        <v>0</v>
      </c>
      <c r="X355" s="1">
        <f t="shared" si="124"/>
        <v>0</v>
      </c>
      <c r="Y355" s="11">
        <f t="shared" si="125"/>
        <v>0</v>
      </c>
      <c r="Z355" s="1"/>
      <c r="AA355" s="1"/>
    </row>
    <row r="356" spans="1:27" x14ac:dyDescent="0.25">
      <c r="A356">
        <v>340</v>
      </c>
      <c r="B356" s="6">
        <f t="shared" si="126"/>
        <v>0</v>
      </c>
      <c r="C356" s="6">
        <f t="shared" si="116"/>
        <v>1199101.0503055046</v>
      </c>
      <c r="D356" s="1">
        <f t="shared" si="117"/>
        <v>1199101.0503055046</v>
      </c>
      <c r="E356" s="5">
        <f t="shared" si="118"/>
        <v>0</v>
      </c>
      <c r="F356" s="1">
        <f t="shared" si="119"/>
        <v>0</v>
      </c>
      <c r="G356" s="1">
        <f t="shared" si="107"/>
        <v>0</v>
      </c>
      <c r="H356" s="6">
        <f t="shared" si="120"/>
        <v>0</v>
      </c>
      <c r="I356" s="29">
        <f t="shared" si="121"/>
        <v>0</v>
      </c>
      <c r="J356" s="29">
        <f t="shared" si="122"/>
        <v>0</v>
      </c>
      <c r="K356" s="7">
        <v>0.05</v>
      </c>
      <c r="L356" s="6">
        <f t="shared" si="108"/>
        <v>0</v>
      </c>
      <c r="M356" s="6">
        <f t="shared" si="109"/>
        <v>0</v>
      </c>
      <c r="N356" s="6">
        <f t="shared" si="110"/>
        <v>0</v>
      </c>
      <c r="O356" s="6">
        <f t="shared" si="111"/>
        <v>0</v>
      </c>
      <c r="P356" s="1">
        <v>0</v>
      </c>
      <c r="Q356" s="1">
        <f t="shared" si="112"/>
        <v>0</v>
      </c>
      <c r="R356" s="15"/>
      <c r="S356" s="15">
        <f t="shared" si="123"/>
        <v>0</v>
      </c>
      <c r="T356" s="15">
        <f t="shared" si="113"/>
        <v>0</v>
      </c>
      <c r="U356" s="6">
        <f t="shared" si="114"/>
        <v>0</v>
      </c>
      <c r="V356" s="6">
        <f t="shared" si="115"/>
        <v>0</v>
      </c>
      <c r="W356" s="6">
        <f>$V$13-(SUM($V$17:V356))</f>
        <v>0</v>
      </c>
      <c r="X356" s="1">
        <f t="shared" si="124"/>
        <v>0</v>
      </c>
      <c r="Y356" s="11">
        <f t="shared" si="125"/>
        <v>0</v>
      </c>
      <c r="Z356" s="1"/>
      <c r="AA356" s="1"/>
    </row>
    <row r="357" spans="1:27" x14ac:dyDescent="0.25">
      <c r="A357">
        <v>341</v>
      </c>
      <c r="B357" s="6">
        <f t="shared" si="126"/>
        <v>0</v>
      </c>
      <c r="C357" s="6">
        <f t="shared" si="116"/>
        <v>1199101.0503055046</v>
      </c>
      <c r="D357" s="1">
        <f t="shared" si="117"/>
        <v>1199101.0503055046</v>
      </c>
      <c r="E357" s="5">
        <f t="shared" si="118"/>
        <v>0</v>
      </c>
      <c r="F357" s="1">
        <f t="shared" si="119"/>
        <v>0</v>
      </c>
      <c r="G357" s="1">
        <f t="shared" si="107"/>
        <v>0</v>
      </c>
      <c r="H357" s="6">
        <f t="shared" si="120"/>
        <v>0</v>
      </c>
      <c r="I357" s="29">
        <f t="shared" si="121"/>
        <v>0</v>
      </c>
      <c r="J357" s="29">
        <f t="shared" si="122"/>
        <v>0</v>
      </c>
      <c r="K357" s="7">
        <v>0.05</v>
      </c>
      <c r="L357" s="6">
        <f t="shared" si="108"/>
        <v>0</v>
      </c>
      <c r="M357" s="6">
        <f t="shared" si="109"/>
        <v>0</v>
      </c>
      <c r="N357" s="6">
        <f t="shared" si="110"/>
        <v>0</v>
      </c>
      <c r="O357" s="6">
        <f t="shared" si="111"/>
        <v>0</v>
      </c>
      <c r="P357" s="1">
        <v>0</v>
      </c>
      <c r="Q357" s="1">
        <f t="shared" si="112"/>
        <v>0</v>
      </c>
      <c r="R357" s="15"/>
      <c r="S357" s="15">
        <f t="shared" si="123"/>
        <v>0</v>
      </c>
      <c r="T357" s="15">
        <f t="shared" si="113"/>
        <v>0</v>
      </c>
      <c r="U357" s="6">
        <f t="shared" si="114"/>
        <v>0</v>
      </c>
      <c r="V357" s="6">
        <f t="shared" si="115"/>
        <v>0</v>
      </c>
      <c r="W357" s="6">
        <f>$V$13-(SUM($V$17:V357))</f>
        <v>0</v>
      </c>
      <c r="X357" s="1">
        <f t="shared" si="124"/>
        <v>0</v>
      </c>
      <c r="Y357" s="11">
        <f t="shared" si="125"/>
        <v>0</v>
      </c>
      <c r="Z357" s="1"/>
      <c r="AA357" s="1"/>
    </row>
    <row r="358" spans="1:27" x14ac:dyDescent="0.25">
      <c r="A358">
        <v>342</v>
      </c>
      <c r="B358" s="6">
        <f t="shared" si="126"/>
        <v>0</v>
      </c>
      <c r="C358" s="6">
        <f t="shared" si="116"/>
        <v>1199101.0503055046</v>
      </c>
      <c r="D358" s="1">
        <f t="shared" si="117"/>
        <v>1199101.0503055046</v>
      </c>
      <c r="E358" s="5">
        <f t="shared" si="118"/>
        <v>0</v>
      </c>
      <c r="F358" s="1">
        <f t="shared" si="119"/>
        <v>0</v>
      </c>
      <c r="G358" s="1">
        <f t="shared" si="107"/>
        <v>0</v>
      </c>
      <c r="H358" s="6">
        <f t="shared" si="120"/>
        <v>0</v>
      </c>
      <c r="I358" s="29">
        <f t="shared" si="121"/>
        <v>0</v>
      </c>
      <c r="J358" s="29">
        <f t="shared" si="122"/>
        <v>0</v>
      </c>
      <c r="K358" s="7">
        <v>0.05</v>
      </c>
      <c r="L358" s="6">
        <f t="shared" si="108"/>
        <v>0</v>
      </c>
      <c r="M358" s="6">
        <f t="shared" si="109"/>
        <v>0</v>
      </c>
      <c r="N358" s="6">
        <f t="shared" si="110"/>
        <v>0</v>
      </c>
      <c r="O358" s="6">
        <f t="shared" si="111"/>
        <v>0</v>
      </c>
      <c r="P358" s="1">
        <v>0</v>
      </c>
      <c r="Q358" s="1">
        <f t="shared" si="112"/>
        <v>0</v>
      </c>
      <c r="R358" s="15"/>
      <c r="S358" s="15">
        <f t="shared" si="123"/>
        <v>0</v>
      </c>
      <c r="T358" s="15">
        <f t="shared" si="113"/>
        <v>0</v>
      </c>
      <c r="U358" s="6">
        <f t="shared" si="114"/>
        <v>0</v>
      </c>
      <c r="V358" s="6">
        <f t="shared" si="115"/>
        <v>0</v>
      </c>
      <c r="W358" s="6">
        <f>$V$13-(SUM($V$17:V358))</f>
        <v>0</v>
      </c>
      <c r="X358" s="1">
        <f t="shared" si="124"/>
        <v>0</v>
      </c>
      <c r="Y358" s="11">
        <f t="shared" si="125"/>
        <v>0</v>
      </c>
      <c r="Z358" s="1"/>
      <c r="AA358" s="1"/>
    </row>
    <row r="359" spans="1:27" x14ac:dyDescent="0.25">
      <c r="A359">
        <v>343</v>
      </c>
      <c r="B359" s="6">
        <f t="shared" si="126"/>
        <v>0</v>
      </c>
      <c r="C359" s="6">
        <f t="shared" si="116"/>
        <v>1199101.0503055046</v>
      </c>
      <c r="D359" s="1">
        <f t="shared" si="117"/>
        <v>1199101.0503055046</v>
      </c>
      <c r="E359" s="5">
        <f t="shared" si="118"/>
        <v>0</v>
      </c>
      <c r="F359" s="1">
        <f t="shared" si="119"/>
        <v>0</v>
      </c>
      <c r="G359" s="1">
        <f t="shared" si="107"/>
        <v>0</v>
      </c>
      <c r="H359" s="6">
        <f t="shared" si="120"/>
        <v>0</v>
      </c>
      <c r="I359" s="29">
        <f t="shared" si="121"/>
        <v>0</v>
      </c>
      <c r="J359" s="29">
        <f t="shared" si="122"/>
        <v>0</v>
      </c>
      <c r="K359" s="7">
        <v>0.05</v>
      </c>
      <c r="L359" s="6">
        <f t="shared" si="108"/>
        <v>0</v>
      </c>
      <c r="M359" s="6">
        <f t="shared" si="109"/>
        <v>0</v>
      </c>
      <c r="N359" s="6">
        <f t="shared" si="110"/>
        <v>0</v>
      </c>
      <c r="O359" s="6">
        <f t="shared" si="111"/>
        <v>0</v>
      </c>
      <c r="P359" s="1">
        <v>0</v>
      </c>
      <c r="Q359" s="1">
        <f t="shared" si="112"/>
        <v>0</v>
      </c>
      <c r="R359" s="15"/>
      <c r="S359" s="15">
        <f t="shared" si="123"/>
        <v>0</v>
      </c>
      <c r="T359" s="15">
        <f t="shared" si="113"/>
        <v>0</v>
      </c>
      <c r="U359" s="6">
        <f t="shared" si="114"/>
        <v>0</v>
      </c>
      <c r="V359" s="6">
        <f t="shared" si="115"/>
        <v>0</v>
      </c>
      <c r="W359" s="6">
        <f>$V$13-(SUM($V$17:V359))</f>
        <v>0</v>
      </c>
      <c r="X359" s="1">
        <f t="shared" si="124"/>
        <v>0</v>
      </c>
      <c r="Y359" s="11">
        <f t="shared" si="125"/>
        <v>0</v>
      </c>
      <c r="Z359" s="1"/>
      <c r="AA359" s="1"/>
    </row>
    <row r="360" spans="1:27" x14ac:dyDescent="0.25">
      <c r="A360">
        <v>344</v>
      </c>
      <c r="B360" s="6">
        <f t="shared" si="126"/>
        <v>0</v>
      </c>
      <c r="C360" s="6">
        <f t="shared" si="116"/>
        <v>1199101.0503055046</v>
      </c>
      <c r="D360" s="1">
        <f t="shared" si="117"/>
        <v>1199101.0503055046</v>
      </c>
      <c r="E360" s="5">
        <f t="shared" si="118"/>
        <v>0</v>
      </c>
      <c r="F360" s="1">
        <f t="shared" si="119"/>
        <v>0</v>
      </c>
      <c r="G360" s="1">
        <f t="shared" si="107"/>
        <v>0</v>
      </c>
      <c r="H360" s="6">
        <f t="shared" si="120"/>
        <v>0</v>
      </c>
      <c r="I360" s="29">
        <f t="shared" si="121"/>
        <v>0</v>
      </c>
      <c r="J360" s="29">
        <f t="shared" si="122"/>
        <v>0</v>
      </c>
      <c r="K360" s="7">
        <v>0.05</v>
      </c>
      <c r="L360" s="6">
        <f t="shared" si="108"/>
        <v>0</v>
      </c>
      <c r="M360" s="6">
        <f t="shared" si="109"/>
        <v>0</v>
      </c>
      <c r="N360" s="6">
        <f t="shared" si="110"/>
        <v>0</v>
      </c>
      <c r="O360" s="6">
        <f t="shared" si="111"/>
        <v>0</v>
      </c>
      <c r="P360" s="1">
        <v>0</v>
      </c>
      <c r="Q360" s="1">
        <f t="shared" si="112"/>
        <v>0</v>
      </c>
      <c r="R360" s="15"/>
      <c r="S360" s="15">
        <f t="shared" si="123"/>
        <v>0</v>
      </c>
      <c r="T360" s="15">
        <f t="shared" si="113"/>
        <v>0</v>
      </c>
      <c r="U360" s="6">
        <f t="shared" si="114"/>
        <v>0</v>
      </c>
      <c r="V360" s="6">
        <f t="shared" si="115"/>
        <v>0</v>
      </c>
      <c r="W360" s="6">
        <f>$V$13-(SUM($V$17:V360))</f>
        <v>0</v>
      </c>
      <c r="X360" s="1">
        <f t="shared" si="124"/>
        <v>0</v>
      </c>
      <c r="Y360" s="11">
        <f t="shared" si="125"/>
        <v>0</v>
      </c>
      <c r="Z360" s="1"/>
      <c r="AA360" s="1"/>
    </row>
    <row r="361" spans="1:27" x14ac:dyDescent="0.25">
      <c r="A361">
        <v>345</v>
      </c>
      <c r="B361" s="6">
        <f t="shared" si="126"/>
        <v>0</v>
      </c>
      <c r="C361" s="6">
        <f t="shared" si="116"/>
        <v>1199101.0503055046</v>
      </c>
      <c r="D361" s="1">
        <f t="shared" si="117"/>
        <v>1199101.0503055046</v>
      </c>
      <c r="E361" s="5">
        <f t="shared" si="118"/>
        <v>0</v>
      </c>
      <c r="F361" s="1">
        <f t="shared" si="119"/>
        <v>0</v>
      </c>
      <c r="G361" s="1">
        <f t="shared" si="107"/>
        <v>0</v>
      </c>
      <c r="H361" s="6">
        <f t="shared" si="120"/>
        <v>0</v>
      </c>
      <c r="I361" s="29">
        <f t="shared" si="121"/>
        <v>0</v>
      </c>
      <c r="J361" s="29">
        <f t="shared" si="122"/>
        <v>0</v>
      </c>
      <c r="K361" s="7">
        <v>0.05</v>
      </c>
      <c r="L361" s="6">
        <f t="shared" si="108"/>
        <v>0</v>
      </c>
      <c r="M361" s="6">
        <f t="shared" si="109"/>
        <v>0</v>
      </c>
      <c r="N361" s="6">
        <f t="shared" si="110"/>
        <v>0</v>
      </c>
      <c r="O361" s="6">
        <f t="shared" si="111"/>
        <v>0</v>
      </c>
      <c r="P361" s="1">
        <v>0</v>
      </c>
      <c r="Q361" s="1">
        <f t="shared" si="112"/>
        <v>0</v>
      </c>
      <c r="R361" s="15"/>
      <c r="S361" s="15">
        <f t="shared" si="123"/>
        <v>0</v>
      </c>
      <c r="T361" s="15">
        <f t="shared" si="113"/>
        <v>0</v>
      </c>
      <c r="U361" s="6">
        <f t="shared" si="114"/>
        <v>0</v>
      </c>
      <c r="V361" s="6">
        <f t="shared" si="115"/>
        <v>0</v>
      </c>
      <c r="W361" s="6">
        <f>$V$13-(SUM($V$17:V361))</f>
        <v>0</v>
      </c>
      <c r="X361" s="1">
        <f t="shared" si="124"/>
        <v>0</v>
      </c>
      <c r="Y361" s="11">
        <f t="shared" si="125"/>
        <v>0</v>
      </c>
      <c r="Z361" s="1"/>
      <c r="AA361" s="1"/>
    </row>
    <row r="362" spans="1:27" x14ac:dyDescent="0.25">
      <c r="A362">
        <v>346</v>
      </c>
      <c r="B362" s="6">
        <f t="shared" si="126"/>
        <v>0</v>
      </c>
      <c r="C362" s="6">
        <f t="shared" si="116"/>
        <v>1199101.0503055046</v>
      </c>
      <c r="D362" s="1">
        <f t="shared" si="117"/>
        <v>1199101.0503055046</v>
      </c>
      <c r="E362" s="5">
        <f t="shared" si="118"/>
        <v>0</v>
      </c>
      <c r="F362" s="1">
        <f t="shared" si="119"/>
        <v>0</v>
      </c>
      <c r="G362" s="1">
        <f t="shared" si="107"/>
        <v>0</v>
      </c>
      <c r="H362" s="6">
        <f t="shared" si="120"/>
        <v>0</v>
      </c>
      <c r="I362" s="29">
        <f t="shared" si="121"/>
        <v>0</v>
      </c>
      <c r="J362" s="29">
        <f t="shared" si="122"/>
        <v>0</v>
      </c>
      <c r="K362" s="7">
        <v>0.05</v>
      </c>
      <c r="L362" s="6">
        <f t="shared" si="108"/>
        <v>0</v>
      </c>
      <c r="M362" s="6">
        <f t="shared" si="109"/>
        <v>0</v>
      </c>
      <c r="N362" s="6">
        <f t="shared" si="110"/>
        <v>0</v>
      </c>
      <c r="O362" s="6">
        <f t="shared" si="111"/>
        <v>0</v>
      </c>
      <c r="P362" s="1">
        <v>0</v>
      </c>
      <c r="Q362" s="1">
        <f t="shared" si="112"/>
        <v>0</v>
      </c>
      <c r="R362" s="15"/>
      <c r="S362" s="15">
        <f t="shared" si="123"/>
        <v>0</v>
      </c>
      <c r="T362" s="15">
        <f t="shared" si="113"/>
        <v>0</v>
      </c>
      <c r="U362" s="6">
        <f t="shared" si="114"/>
        <v>0</v>
      </c>
      <c r="V362" s="6">
        <f t="shared" si="115"/>
        <v>0</v>
      </c>
      <c r="W362" s="6">
        <f>$V$13-(SUM($V$17:V362))</f>
        <v>0</v>
      </c>
      <c r="X362" s="1">
        <f t="shared" si="124"/>
        <v>0</v>
      </c>
      <c r="Y362" s="11">
        <f t="shared" si="125"/>
        <v>0</v>
      </c>
      <c r="Z362" s="1"/>
      <c r="AA362" s="1"/>
    </row>
    <row r="363" spans="1:27" x14ac:dyDescent="0.25">
      <c r="A363">
        <v>347</v>
      </c>
      <c r="B363" s="6">
        <f t="shared" si="126"/>
        <v>0</v>
      </c>
      <c r="C363" s="6">
        <f t="shared" si="116"/>
        <v>1199101.0503055046</v>
      </c>
      <c r="D363" s="1">
        <f t="shared" si="117"/>
        <v>1199101.0503055046</v>
      </c>
      <c r="E363" s="5">
        <f t="shared" si="118"/>
        <v>0</v>
      </c>
      <c r="F363" s="1">
        <f t="shared" si="119"/>
        <v>0</v>
      </c>
      <c r="G363" s="1">
        <f t="shared" si="107"/>
        <v>0</v>
      </c>
      <c r="H363" s="6">
        <f t="shared" si="120"/>
        <v>0</v>
      </c>
      <c r="I363" s="29">
        <f t="shared" si="121"/>
        <v>0</v>
      </c>
      <c r="J363" s="29">
        <f t="shared" si="122"/>
        <v>0</v>
      </c>
      <c r="K363" s="7">
        <v>0.05</v>
      </c>
      <c r="L363" s="6">
        <f t="shared" si="108"/>
        <v>0</v>
      </c>
      <c r="M363" s="6">
        <f t="shared" si="109"/>
        <v>0</v>
      </c>
      <c r="N363" s="6">
        <f t="shared" si="110"/>
        <v>0</v>
      </c>
      <c r="O363" s="6">
        <f t="shared" si="111"/>
        <v>0</v>
      </c>
      <c r="P363" s="1">
        <v>0</v>
      </c>
      <c r="Q363" s="1">
        <f t="shared" si="112"/>
        <v>0</v>
      </c>
      <c r="R363" s="15"/>
      <c r="S363" s="15">
        <f t="shared" si="123"/>
        <v>0</v>
      </c>
      <c r="T363" s="15">
        <f t="shared" si="113"/>
        <v>0</v>
      </c>
      <c r="U363" s="6">
        <f t="shared" si="114"/>
        <v>0</v>
      </c>
      <c r="V363" s="6">
        <f t="shared" si="115"/>
        <v>0</v>
      </c>
      <c r="W363" s="6">
        <f>$V$13-(SUM($V$17:V363))</f>
        <v>0</v>
      </c>
      <c r="X363" s="1">
        <f t="shared" si="124"/>
        <v>0</v>
      </c>
      <c r="Y363" s="11">
        <f t="shared" si="125"/>
        <v>0</v>
      </c>
      <c r="Z363" s="1"/>
      <c r="AA363" s="1"/>
    </row>
    <row r="364" spans="1:27" x14ac:dyDescent="0.25">
      <c r="A364">
        <v>348</v>
      </c>
      <c r="B364" s="6">
        <f t="shared" si="126"/>
        <v>0</v>
      </c>
      <c r="C364" s="6">
        <f t="shared" si="116"/>
        <v>1199101.0503055046</v>
      </c>
      <c r="D364" s="1">
        <f t="shared" si="117"/>
        <v>1199101.0503055046</v>
      </c>
      <c r="E364" s="5">
        <f t="shared" si="118"/>
        <v>0</v>
      </c>
      <c r="F364" s="1">
        <f t="shared" si="119"/>
        <v>0</v>
      </c>
      <c r="G364" s="1">
        <f t="shared" si="107"/>
        <v>0</v>
      </c>
      <c r="H364" s="6">
        <f t="shared" si="120"/>
        <v>0</v>
      </c>
      <c r="I364" s="29">
        <f t="shared" si="121"/>
        <v>0</v>
      </c>
      <c r="J364" s="29">
        <f t="shared" si="122"/>
        <v>0</v>
      </c>
      <c r="K364" s="7">
        <v>0.05</v>
      </c>
      <c r="L364" s="6">
        <f t="shared" si="108"/>
        <v>0</v>
      </c>
      <c r="M364" s="6">
        <f t="shared" si="109"/>
        <v>0</v>
      </c>
      <c r="N364" s="6">
        <f t="shared" si="110"/>
        <v>0</v>
      </c>
      <c r="O364" s="6">
        <f t="shared" si="111"/>
        <v>0</v>
      </c>
      <c r="P364" s="1">
        <v>0</v>
      </c>
      <c r="Q364" s="1">
        <f t="shared" si="112"/>
        <v>0</v>
      </c>
      <c r="R364" s="15"/>
      <c r="S364" s="15">
        <f t="shared" si="123"/>
        <v>0</v>
      </c>
      <c r="T364" s="15">
        <f t="shared" si="113"/>
        <v>0</v>
      </c>
      <c r="U364" s="6">
        <f t="shared" si="114"/>
        <v>0</v>
      </c>
      <c r="V364" s="6">
        <f t="shared" si="115"/>
        <v>0</v>
      </c>
      <c r="W364" s="6">
        <f>$V$13-(SUM($V$17:V364))</f>
        <v>0</v>
      </c>
      <c r="X364" s="1">
        <f t="shared" si="124"/>
        <v>0</v>
      </c>
      <c r="Y364" s="11">
        <f t="shared" si="125"/>
        <v>0</v>
      </c>
      <c r="Z364" s="1"/>
      <c r="AA364" s="1"/>
    </row>
    <row r="365" spans="1:27" x14ac:dyDescent="0.25">
      <c r="A365">
        <v>349</v>
      </c>
      <c r="B365" s="6">
        <f t="shared" si="126"/>
        <v>0</v>
      </c>
      <c r="C365" s="6">
        <f t="shared" si="116"/>
        <v>1199101.0503055046</v>
      </c>
      <c r="D365" s="1">
        <f t="shared" si="117"/>
        <v>1199101.0503055046</v>
      </c>
      <c r="E365" s="5">
        <f t="shared" si="118"/>
        <v>0</v>
      </c>
      <c r="F365" s="1">
        <f t="shared" si="119"/>
        <v>0</v>
      </c>
      <c r="G365" s="1">
        <f t="shared" si="107"/>
        <v>0</v>
      </c>
      <c r="H365" s="6">
        <f t="shared" si="120"/>
        <v>0</v>
      </c>
      <c r="I365" s="29">
        <f t="shared" si="121"/>
        <v>0</v>
      </c>
      <c r="J365" s="29">
        <f t="shared" si="122"/>
        <v>0</v>
      </c>
      <c r="K365" s="7">
        <v>0.05</v>
      </c>
      <c r="L365" s="6">
        <f t="shared" si="108"/>
        <v>0</v>
      </c>
      <c r="M365" s="6">
        <f t="shared" si="109"/>
        <v>0</v>
      </c>
      <c r="N365" s="6">
        <f t="shared" si="110"/>
        <v>0</v>
      </c>
      <c r="O365" s="6">
        <f t="shared" si="111"/>
        <v>0</v>
      </c>
      <c r="P365" s="1">
        <v>0</v>
      </c>
      <c r="Q365" s="1">
        <f t="shared" si="112"/>
        <v>0</v>
      </c>
      <c r="R365" s="15"/>
      <c r="S365" s="15">
        <f t="shared" si="123"/>
        <v>0</v>
      </c>
      <c r="T365" s="15">
        <f t="shared" si="113"/>
        <v>0</v>
      </c>
      <c r="U365" s="6">
        <f t="shared" si="114"/>
        <v>0</v>
      </c>
      <c r="V365" s="6">
        <f t="shared" si="115"/>
        <v>0</v>
      </c>
      <c r="W365" s="6">
        <f>$V$13-(SUM($V$17:V365))</f>
        <v>0</v>
      </c>
      <c r="X365" s="1">
        <f t="shared" si="124"/>
        <v>0</v>
      </c>
      <c r="Y365" s="11">
        <f t="shared" si="125"/>
        <v>0</v>
      </c>
      <c r="Z365" s="1"/>
      <c r="AA365" s="1"/>
    </row>
    <row r="366" spans="1:27" x14ac:dyDescent="0.25">
      <c r="A366">
        <v>350</v>
      </c>
      <c r="B366" s="6">
        <f t="shared" si="126"/>
        <v>0</v>
      </c>
      <c r="C366" s="6">
        <f t="shared" si="116"/>
        <v>1199101.0503055046</v>
      </c>
      <c r="D366" s="1">
        <f t="shared" si="117"/>
        <v>1199101.0503055046</v>
      </c>
      <c r="E366" s="5">
        <f t="shared" si="118"/>
        <v>0</v>
      </c>
      <c r="F366" s="1">
        <f t="shared" si="119"/>
        <v>0</v>
      </c>
      <c r="G366" s="1">
        <f t="shared" si="107"/>
        <v>0</v>
      </c>
      <c r="H366" s="6">
        <f t="shared" si="120"/>
        <v>0</v>
      </c>
      <c r="I366" s="29">
        <f t="shared" si="121"/>
        <v>0</v>
      </c>
      <c r="J366" s="29">
        <f t="shared" si="122"/>
        <v>0</v>
      </c>
      <c r="K366" s="7">
        <v>0.05</v>
      </c>
      <c r="L366" s="6">
        <f t="shared" si="108"/>
        <v>0</v>
      </c>
      <c r="M366" s="6">
        <f t="shared" si="109"/>
        <v>0</v>
      </c>
      <c r="N366" s="6">
        <f t="shared" si="110"/>
        <v>0</v>
      </c>
      <c r="O366" s="6">
        <f t="shared" si="111"/>
        <v>0</v>
      </c>
      <c r="P366" s="1">
        <v>0</v>
      </c>
      <c r="Q366" s="1">
        <f t="shared" si="112"/>
        <v>0</v>
      </c>
      <c r="R366" s="15"/>
      <c r="S366" s="15">
        <f t="shared" si="123"/>
        <v>0</v>
      </c>
      <c r="T366" s="15">
        <f t="shared" si="113"/>
        <v>0</v>
      </c>
      <c r="U366" s="6">
        <f t="shared" si="114"/>
        <v>0</v>
      </c>
      <c r="V366" s="6">
        <f t="shared" si="115"/>
        <v>0</v>
      </c>
      <c r="W366" s="6">
        <f>$V$13-(SUM($V$17:V366))</f>
        <v>0</v>
      </c>
      <c r="X366" s="1">
        <f t="shared" si="124"/>
        <v>0</v>
      </c>
      <c r="Y366" s="11">
        <f t="shared" si="125"/>
        <v>0</v>
      </c>
      <c r="Z366" s="1"/>
      <c r="AA366" s="1"/>
    </row>
    <row r="367" spans="1:27" x14ac:dyDescent="0.25">
      <c r="A367">
        <v>351</v>
      </c>
      <c r="B367" s="6">
        <f t="shared" si="126"/>
        <v>0</v>
      </c>
      <c r="C367" s="6">
        <f t="shared" si="116"/>
        <v>1199101.0503055046</v>
      </c>
      <c r="D367" s="1">
        <f t="shared" si="117"/>
        <v>1199101.0503055046</v>
      </c>
      <c r="E367" s="5">
        <f t="shared" si="118"/>
        <v>0</v>
      </c>
      <c r="F367" s="1">
        <f t="shared" si="119"/>
        <v>0</v>
      </c>
      <c r="G367" s="1">
        <f t="shared" si="107"/>
        <v>0</v>
      </c>
      <c r="H367" s="6">
        <f t="shared" si="120"/>
        <v>0</v>
      </c>
      <c r="I367" s="29">
        <f t="shared" si="121"/>
        <v>0</v>
      </c>
      <c r="J367" s="29">
        <f t="shared" si="122"/>
        <v>0</v>
      </c>
      <c r="K367" s="7">
        <v>0.05</v>
      </c>
      <c r="L367" s="6">
        <f t="shared" si="108"/>
        <v>0</v>
      </c>
      <c r="M367" s="6">
        <f t="shared" si="109"/>
        <v>0</v>
      </c>
      <c r="N367" s="6">
        <f t="shared" si="110"/>
        <v>0</v>
      </c>
      <c r="O367" s="6">
        <f t="shared" si="111"/>
        <v>0</v>
      </c>
      <c r="P367" s="1">
        <v>0</v>
      </c>
      <c r="Q367" s="1">
        <f t="shared" si="112"/>
        <v>0</v>
      </c>
      <c r="R367" s="15"/>
      <c r="S367" s="15">
        <f t="shared" si="123"/>
        <v>0</v>
      </c>
      <c r="T367" s="15">
        <f t="shared" si="113"/>
        <v>0</v>
      </c>
      <c r="U367" s="6">
        <f t="shared" si="114"/>
        <v>0</v>
      </c>
      <c r="V367" s="6">
        <f t="shared" si="115"/>
        <v>0</v>
      </c>
      <c r="W367" s="6">
        <f>$V$13-(SUM($V$17:V367))</f>
        <v>0</v>
      </c>
      <c r="X367" s="1">
        <f t="shared" si="124"/>
        <v>0</v>
      </c>
      <c r="Y367" s="11">
        <f t="shared" si="125"/>
        <v>0</v>
      </c>
      <c r="Z367" s="1"/>
      <c r="AA367" s="1"/>
    </row>
    <row r="368" spans="1:27" x14ac:dyDescent="0.25">
      <c r="A368">
        <v>352</v>
      </c>
      <c r="B368" s="6">
        <f t="shared" si="126"/>
        <v>0</v>
      </c>
      <c r="C368" s="6">
        <f t="shared" si="116"/>
        <v>1199101.0503055046</v>
      </c>
      <c r="D368" s="1">
        <f t="shared" si="117"/>
        <v>1199101.0503055046</v>
      </c>
      <c r="E368" s="5">
        <f t="shared" si="118"/>
        <v>0</v>
      </c>
      <c r="F368" s="1">
        <f t="shared" si="119"/>
        <v>0</v>
      </c>
      <c r="G368" s="1">
        <f t="shared" si="107"/>
        <v>0</v>
      </c>
      <c r="H368" s="6">
        <f t="shared" si="120"/>
        <v>0</v>
      </c>
      <c r="I368" s="29">
        <f t="shared" si="121"/>
        <v>0</v>
      </c>
      <c r="J368" s="29">
        <f t="shared" si="122"/>
        <v>0</v>
      </c>
      <c r="K368" s="7">
        <v>0.05</v>
      </c>
      <c r="L368" s="6">
        <f t="shared" si="108"/>
        <v>0</v>
      </c>
      <c r="M368" s="6">
        <f t="shared" si="109"/>
        <v>0</v>
      </c>
      <c r="N368" s="6">
        <f t="shared" si="110"/>
        <v>0</v>
      </c>
      <c r="O368" s="6">
        <f t="shared" si="111"/>
        <v>0</v>
      </c>
      <c r="P368" s="1">
        <v>0</v>
      </c>
      <c r="Q368" s="1">
        <f t="shared" si="112"/>
        <v>0</v>
      </c>
      <c r="R368" s="15"/>
      <c r="S368" s="15">
        <f t="shared" si="123"/>
        <v>0</v>
      </c>
      <c r="T368" s="15">
        <f t="shared" si="113"/>
        <v>0</v>
      </c>
      <c r="U368" s="6">
        <f t="shared" si="114"/>
        <v>0</v>
      </c>
      <c r="V368" s="6">
        <f t="shared" si="115"/>
        <v>0</v>
      </c>
      <c r="W368" s="6">
        <f>$V$13-(SUM($V$17:V368))</f>
        <v>0</v>
      </c>
      <c r="X368" s="1">
        <f t="shared" si="124"/>
        <v>0</v>
      </c>
      <c r="Y368" s="11">
        <f t="shared" si="125"/>
        <v>0</v>
      </c>
      <c r="Z368" s="1"/>
      <c r="AA368" s="1"/>
    </row>
    <row r="369" spans="1:27" x14ac:dyDescent="0.25">
      <c r="A369">
        <v>353</v>
      </c>
      <c r="B369" s="6">
        <f t="shared" si="126"/>
        <v>0</v>
      </c>
      <c r="C369" s="6">
        <f t="shared" si="116"/>
        <v>1199101.0503055046</v>
      </c>
      <c r="D369" s="1">
        <f t="shared" si="117"/>
        <v>1199101.0503055046</v>
      </c>
      <c r="E369" s="5">
        <f t="shared" si="118"/>
        <v>0</v>
      </c>
      <c r="F369" s="1">
        <f t="shared" si="119"/>
        <v>0</v>
      </c>
      <c r="G369" s="1">
        <f t="shared" si="107"/>
        <v>0</v>
      </c>
      <c r="H369" s="6">
        <f t="shared" si="120"/>
        <v>0</v>
      </c>
      <c r="I369" s="29">
        <f t="shared" si="121"/>
        <v>0</v>
      </c>
      <c r="J369" s="29">
        <f t="shared" si="122"/>
        <v>0</v>
      </c>
      <c r="K369" s="7">
        <v>0.05</v>
      </c>
      <c r="L369" s="6">
        <f t="shared" si="108"/>
        <v>0</v>
      </c>
      <c r="M369" s="6">
        <f t="shared" si="109"/>
        <v>0</v>
      </c>
      <c r="N369" s="6">
        <f t="shared" si="110"/>
        <v>0</v>
      </c>
      <c r="O369" s="6">
        <f t="shared" si="111"/>
        <v>0</v>
      </c>
      <c r="P369" s="1">
        <v>0</v>
      </c>
      <c r="Q369" s="1">
        <f t="shared" si="112"/>
        <v>0</v>
      </c>
      <c r="R369" s="15"/>
      <c r="S369" s="15">
        <f t="shared" si="123"/>
        <v>0</v>
      </c>
      <c r="T369" s="15">
        <f t="shared" si="113"/>
        <v>0</v>
      </c>
      <c r="U369" s="6">
        <f t="shared" si="114"/>
        <v>0</v>
      </c>
      <c r="V369" s="6">
        <f t="shared" si="115"/>
        <v>0</v>
      </c>
      <c r="W369" s="6">
        <f>$V$13-(SUM($V$17:V369))</f>
        <v>0</v>
      </c>
      <c r="X369" s="1">
        <f t="shared" si="124"/>
        <v>0</v>
      </c>
      <c r="Y369" s="11">
        <f t="shared" si="125"/>
        <v>0</v>
      </c>
      <c r="Z369" s="1"/>
      <c r="AA369" s="1"/>
    </row>
    <row r="370" spans="1:27" x14ac:dyDescent="0.25">
      <c r="A370">
        <v>354</v>
      </c>
      <c r="B370" s="6">
        <f t="shared" si="126"/>
        <v>0</v>
      </c>
      <c r="C370" s="6">
        <f t="shared" si="116"/>
        <v>1199101.0503055046</v>
      </c>
      <c r="D370" s="1">
        <f t="shared" si="117"/>
        <v>1199101.0503055046</v>
      </c>
      <c r="E370" s="5">
        <f t="shared" si="118"/>
        <v>0</v>
      </c>
      <c r="F370" s="1">
        <f t="shared" si="119"/>
        <v>0</v>
      </c>
      <c r="G370" s="1">
        <f t="shared" si="107"/>
        <v>0</v>
      </c>
      <c r="H370" s="6">
        <f t="shared" si="120"/>
        <v>0</v>
      </c>
      <c r="I370" s="29">
        <f t="shared" si="121"/>
        <v>0</v>
      </c>
      <c r="J370" s="29">
        <f t="shared" si="122"/>
        <v>0</v>
      </c>
      <c r="K370" s="7">
        <v>0.05</v>
      </c>
      <c r="L370" s="6">
        <f t="shared" si="108"/>
        <v>0</v>
      </c>
      <c r="M370" s="6">
        <f t="shared" si="109"/>
        <v>0</v>
      </c>
      <c r="N370" s="6">
        <f t="shared" si="110"/>
        <v>0</v>
      </c>
      <c r="O370" s="6">
        <f t="shared" si="111"/>
        <v>0</v>
      </c>
      <c r="P370" s="1">
        <v>0</v>
      </c>
      <c r="Q370" s="1">
        <f t="shared" si="112"/>
        <v>0</v>
      </c>
      <c r="R370" s="15"/>
      <c r="S370" s="15">
        <f t="shared" si="123"/>
        <v>0</v>
      </c>
      <c r="T370" s="15">
        <f t="shared" si="113"/>
        <v>0</v>
      </c>
      <c r="U370" s="6">
        <f t="shared" si="114"/>
        <v>0</v>
      </c>
      <c r="V370" s="6">
        <f t="shared" si="115"/>
        <v>0</v>
      </c>
      <c r="W370" s="6">
        <f>$V$13-(SUM($V$17:V370))</f>
        <v>0</v>
      </c>
      <c r="X370" s="1">
        <f t="shared" si="124"/>
        <v>0</v>
      </c>
      <c r="Y370" s="11">
        <f t="shared" si="125"/>
        <v>0</v>
      </c>
      <c r="Z370" s="1"/>
      <c r="AA370" s="1"/>
    </row>
    <row r="371" spans="1:27" x14ac:dyDescent="0.25">
      <c r="A371">
        <v>355</v>
      </c>
      <c r="B371" s="6">
        <f t="shared" si="126"/>
        <v>0</v>
      </c>
      <c r="C371" s="6">
        <f t="shared" si="116"/>
        <v>1199101.0503055046</v>
      </c>
      <c r="D371" s="1">
        <f t="shared" si="117"/>
        <v>1199101.0503055046</v>
      </c>
      <c r="E371" s="5">
        <f t="shared" si="118"/>
        <v>0</v>
      </c>
      <c r="F371" s="1">
        <f t="shared" si="119"/>
        <v>0</v>
      </c>
      <c r="G371" s="1">
        <f t="shared" si="107"/>
        <v>0</v>
      </c>
      <c r="H371" s="6">
        <f t="shared" si="120"/>
        <v>0</v>
      </c>
      <c r="I371" s="29">
        <f t="shared" si="121"/>
        <v>0</v>
      </c>
      <c r="J371" s="29">
        <f t="shared" si="122"/>
        <v>0</v>
      </c>
      <c r="K371" s="7">
        <v>0.05</v>
      </c>
      <c r="L371" s="6">
        <f t="shared" si="108"/>
        <v>0</v>
      </c>
      <c r="M371" s="6">
        <f t="shared" si="109"/>
        <v>0</v>
      </c>
      <c r="N371" s="6">
        <f t="shared" si="110"/>
        <v>0</v>
      </c>
      <c r="O371" s="6">
        <f t="shared" si="111"/>
        <v>0</v>
      </c>
      <c r="P371" s="1">
        <v>0</v>
      </c>
      <c r="Q371" s="1">
        <f t="shared" si="112"/>
        <v>0</v>
      </c>
      <c r="R371" s="15"/>
      <c r="S371" s="15">
        <f t="shared" si="123"/>
        <v>0</v>
      </c>
      <c r="T371" s="15">
        <f t="shared" si="113"/>
        <v>0</v>
      </c>
      <c r="U371" s="6">
        <f t="shared" si="114"/>
        <v>0</v>
      </c>
      <c r="V371" s="6">
        <f t="shared" si="115"/>
        <v>0</v>
      </c>
      <c r="W371" s="6">
        <f>$V$13-(SUM($V$17:V371))</f>
        <v>0</v>
      </c>
      <c r="X371" s="1">
        <f t="shared" si="124"/>
        <v>0</v>
      </c>
      <c r="Y371" s="11">
        <f t="shared" si="125"/>
        <v>0</v>
      </c>
      <c r="Z371" s="1"/>
      <c r="AA371" s="1"/>
    </row>
    <row r="372" spans="1:27" x14ac:dyDescent="0.25">
      <c r="A372">
        <v>356</v>
      </c>
      <c r="B372" s="6">
        <f t="shared" si="126"/>
        <v>0</v>
      </c>
      <c r="C372" s="6">
        <f t="shared" si="116"/>
        <v>1199101.0503055046</v>
      </c>
      <c r="D372" s="1">
        <f t="shared" si="117"/>
        <v>1199101.0503055046</v>
      </c>
      <c r="E372" s="5">
        <f t="shared" si="118"/>
        <v>0</v>
      </c>
      <c r="F372" s="1">
        <f t="shared" si="119"/>
        <v>0</v>
      </c>
      <c r="G372" s="1">
        <f t="shared" si="107"/>
        <v>0</v>
      </c>
      <c r="H372" s="6">
        <f t="shared" si="120"/>
        <v>0</v>
      </c>
      <c r="I372" s="29">
        <f t="shared" si="121"/>
        <v>0</v>
      </c>
      <c r="J372" s="29">
        <f t="shared" si="122"/>
        <v>0</v>
      </c>
      <c r="K372" s="7">
        <v>0.05</v>
      </c>
      <c r="L372" s="6">
        <f t="shared" si="108"/>
        <v>0</v>
      </c>
      <c r="M372" s="6">
        <f t="shared" si="109"/>
        <v>0</v>
      </c>
      <c r="N372" s="6">
        <f t="shared" si="110"/>
        <v>0</v>
      </c>
      <c r="O372" s="6">
        <f t="shared" si="111"/>
        <v>0</v>
      </c>
      <c r="P372" s="1">
        <v>0</v>
      </c>
      <c r="Q372" s="1">
        <f t="shared" si="112"/>
        <v>0</v>
      </c>
      <c r="R372" s="15"/>
      <c r="S372" s="15">
        <f t="shared" si="123"/>
        <v>0</v>
      </c>
      <c r="T372" s="15">
        <f t="shared" si="113"/>
        <v>0</v>
      </c>
      <c r="U372" s="6">
        <f t="shared" si="114"/>
        <v>0</v>
      </c>
      <c r="V372" s="6">
        <f t="shared" si="115"/>
        <v>0</v>
      </c>
      <c r="W372" s="6">
        <f>$V$13-(SUM($V$17:V372))</f>
        <v>0</v>
      </c>
      <c r="X372" s="1">
        <f t="shared" si="124"/>
        <v>0</v>
      </c>
      <c r="Y372" s="11">
        <f t="shared" si="125"/>
        <v>0</v>
      </c>
      <c r="Z372" s="1"/>
      <c r="AA372" s="1"/>
    </row>
    <row r="373" spans="1:27" x14ac:dyDescent="0.25">
      <c r="A373">
        <v>357</v>
      </c>
      <c r="B373" s="6">
        <f t="shared" si="126"/>
        <v>0</v>
      </c>
      <c r="C373" s="6">
        <f t="shared" si="116"/>
        <v>1199101.0503055046</v>
      </c>
      <c r="D373" s="1">
        <f t="shared" si="117"/>
        <v>1199101.0503055046</v>
      </c>
      <c r="E373" s="5">
        <f t="shared" si="118"/>
        <v>0</v>
      </c>
      <c r="F373" s="1">
        <f t="shared" si="119"/>
        <v>0</v>
      </c>
      <c r="G373" s="1">
        <f t="shared" si="107"/>
        <v>0</v>
      </c>
      <c r="H373" s="6">
        <f t="shared" si="120"/>
        <v>0</v>
      </c>
      <c r="I373" s="29">
        <f t="shared" si="121"/>
        <v>0</v>
      </c>
      <c r="J373" s="29">
        <f t="shared" si="122"/>
        <v>0</v>
      </c>
      <c r="K373" s="7">
        <v>0.05</v>
      </c>
      <c r="L373" s="6">
        <f t="shared" si="108"/>
        <v>0</v>
      </c>
      <c r="M373" s="6">
        <f t="shared" si="109"/>
        <v>0</v>
      </c>
      <c r="N373" s="6">
        <f t="shared" si="110"/>
        <v>0</v>
      </c>
      <c r="O373" s="6">
        <f t="shared" si="111"/>
        <v>0</v>
      </c>
      <c r="P373" s="1">
        <v>0</v>
      </c>
      <c r="Q373" s="1">
        <f t="shared" si="112"/>
        <v>0</v>
      </c>
      <c r="R373" s="15"/>
      <c r="S373" s="15">
        <f t="shared" si="123"/>
        <v>0</v>
      </c>
      <c r="T373" s="15">
        <f t="shared" si="113"/>
        <v>0</v>
      </c>
      <c r="U373" s="6">
        <f t="shared" si="114"/>
        <v>0</v>
      </c>
      <c r="V373" s="6">
        <f t="shared" si="115"/>
        <v>0</v>
      </c>
      <c r="W373" s="6">
        <f>$V$13-(SUM($V$17:V373))</f>
        <v>0</v>
      </c>
      <c r="X373" s="1">
        <f t="shared" si="124"/>
        <v>0</v>
      </c>
      <c r="Y373" s="11">
        <f t="shared" si="125"/>
        <v>0</v>
      </c>
      <c r="Z373" s="1"/>
      <c r="AA373" s="1"/>
    </row>
    <row r="374" spans="1:27" x14ac:dyDescent="0.25">
      <c r="A374">
        <v>358</v>
      </c>
      <c r="B374" s="6">
        <f t="shared" si="126"/>
        <v>0</v>
      </c>
      <c r="C374" s="6">
        <f t="shared" si="116"/>
        <v>1199101.0503055046</v>
      </c>
      <c r="D374" s="1">
        <f t="shared" si="117"/>
        <v>1199101.0503055046</v>
      </c>
      <c r="E374" s="5">
        <f t="shared" si="118"/>
        <v>0</v>
      </c>
      <c r="F374" s="1">
        <f t="shared" si="119"/>
        <v>0</v>
      </c>
      <c r="G374" s="1">
        <f t="shared" si="107"/>
        <v>0</v>
      </c>
      <c r="H374" s="6">
        <f t="shared" si="120"/>
        <v>0</v>
      </c>
      <c r="I374" s="29">
        <f t="shared" si="121"/>
        <v>0</v>
      </c>
      <c r="J374" s="29">
        <f t="shared" si="122"/>
        <v>0</v>
      </c>
      <c r="K374" s="7">
        <v>0.05</v>
      </c>
      <c r="L374" s="6">
        <f t="shared" si="108"/>
        <v>0</v>
      </c>
      <c r="M374" s="6">
        <f t="shared" si="109"/>
        <v>0</v>
      </c>
      <c r="N374" s="6">
        <f t="shared" si="110"/>
        <v>0</v>
      </c>
      <c r="O374" s="6">
        <f t="shared" si="111"/>
        <v>0</v>
      </c>
      <c r="P374" s="1">
        <v>0</v>
      </c>
      <c r="Q374" s="1">
        <f t="shared" si="112"/>
        <v>0</v>
      </c>
      <c r="R374" s="15"/>
      <c r="S374" s="15">
        <f t="shared" si="123"/>
        <v>0</v>
      </c>
      <c r="T374" s="15">
        <f t="shared" si="113"/>
        <v>0</v>
      </c>
      <c r="U374" s="6">
        <f t="shared" si="114"/>
        <v>0</v>
      </c>
      <c r="V374" s="6">
        <f t="shared" si="115"/>
        <v>0</v>
      </c>
      <c r="W374" s="6">
        <f>$V$13-(SUM($V$17:V374))</f>
        <v>0</v>
      </c>
      <c r="X374" s="1">
        <f t="shared" si="124"/>
        <v>0</v>
      </c>
      <c r="Y374" s="11">
        <f t="shared" si="125"/>
        <v>0</v>
      </c>
      <c r="Z374" s="1"/>
      <c r="AA374" s="1"/>
    </row>
    <row r="375" spans="1:27" x14ac:dyDescent="0.25">
      <c r="A375">
        <v>359</v>
      </c>
      <c r="B375" s="6">
        <f t="shared" si="126"/>
        <v>0</v>
      </c>
      <c r="C375" s="6">
        <f t="shared" si="116"/>
        <v>1199101.0503055046</v>
      </c>
      <c r="D375" s="1">
        <f t="shared" si="117"/>
        <v>1199101.0503055046</v>
      </c>
      <c r="E375" s="5">
        <f t="shared" si="118"/>
        <v>0</v>
      </c>
      <c r="F375" s="1">
        <f t="shared" si="119"/>
        <v>0</v>
      </c>
      <c r="G375" s="1">
        <f t="shared" si="107"/>
        <v>0</v>
      </c>
      <c r="H375" s="6">
        <f t="shared" si="120"/>
        <v>0</v>
      </c>
      <c r="I375" s="29">
        <f t="shared" si="121"/>
        <v>0</v>
      </c>
      <c r="J375" s="29">
        <f t="shared" si="122"/>
        <v>0</v>
      </c>
      <c r="K375" s="7">
        <v>0.05</v>
      </c>
      <c r="L375" s="6">
        <f t="shared" si="108"/>
        <v>0</v>
      </c>
      <c r="M375" s="6">
        <f t="shared" si="109"/>
        <v>0</v>
      </c>
      <c r="N375" s="6">
        <f t="shared" si="110"/>
        <v>0</v>
      </c>
      <c r="O375" s="6">
        <f t="shared" si="111"/>
        <v>0</v>
      </c>
      <c r="P375" s="1">
        <v>0</v>
      </c>
      <c r="Q375" s="1">
        <f t="shared" si="112"/>
        <v>0</v>
      </c>
      <c r="R375" s="15"/>
      <c r="S375" s="15">
        <f t="shared" si="123"/>
        <v>0</v>
      </c>
      <c r="T375" s="15">
        <f t="shared" si="113"/>
        <v>0</v>
      </c>
      <c r="U375" s="6">
        <f t="shared" si="114"/>
        <v>0</v>
      </c>
      <c r="V375" s="6">
        <f t="shared" si="115"/>
        <v>0</v>
      </c>
      <c r="W375" s="6">
        <f>$V$13-(SUM($V$17:V375))</f>
        <v>0</v>
      </c>
      <c r="X375" s="1">
        <f t="shared" si="124"/>
        <v>0</v>
      </c>
      <c r="Y375" s="11">
        <f t="shared" si="125"/>
        <v>0</v>
      </c>
      <c r="Z375" s="1"/>
      <c r="AA375" s="1"/>
    </row>
    <row r="376" spans="1:27" x14ac:dyDescent="0.25">
      <c r="A376">
        <v>360</v>
      </c>
      <c r="B376" s="6">
        <f t="shared" si="126"/>
        <v>0</v>
      </c>
      <c r="C376" s="6">
        <f t="shared" si="116"/>
        <v>1199101.0503055046</v>
      </c>
      <c r="D376" s="1">
        <f t="shared" si="117"/>
        <v>1199101.0503055046</v>
      </c>
      <c r="E376" s="5">
        <f t="shared" si="118"/>
        <v>0</v>
      </c>
      <c r="F376" s="1">
        <f t="shared" si="119"/>
        <v>0</v>
      </c>
      <c r="G376" s="1">
        <f t="shared" si="107"/>
        <v>0</v>
      </c>
      <c r="H376" s="6">
        <f t="shared" si="120"/>
        <v>0</v>
      </c>
      <c r="I376" s="29">
        <f t="shared" si="121"/>
        <v>0</v>
      </c>
      <c r="J376" s="29">
        <f t="shared" si="122"/>
        <v>0</v>
      </c>
      <c r="K376" s="7">
        <v>0.05</v>
      </c>
      <c r="L376" s="6">
        <f t="shared" si="108"/>
        <v>0</v>
      </c>
      <c r="M376" s="6">
        <f t="shared" si="109"/>
        <v>0</v>
      </c>
      <c r="N376" s="6">
        <f t="shared" si="110"/>
        <v>0</v>
      </c>
      <c r="O376" s="6">
        <f t="shared" si="111"/>
        <v>0</v>
      </c>
      <c r="P376" s="1">
        <v>0</v>
      </c>
      <c r="Q376" s="1">
        <f t="shared" si="112"/>
        <v>0</v>
      </c>
      <c r="R376" s="15"/>
      <c r="S376" s="15">
        <f t="shared" si="123"/>
        <v>0</v>
      </c>
      <c r="T376" s="15">
        <f t="shared" si="113"/>
        <v>0</v>
      </c>
      <c r="U376" s="6">
        <f t="shared" si="114"/>
        <v>0</v>
      </c>
      <c r="V376" s="6">
        <f t="shared" si="115"/>
        <v>0</v>
      </c>
      <c r="W376" s="6">
        <f>$V$13-(SUM($V$17:V376))</f>
        <v>0</v>
      </c>
      <c r="X376" s="1">
        <f t="shared" si="124"/>
        <v>0</v>
      </c>
      <c r="Y376" s="11">
        <f t="shared" si="125"/>
        <v>0</v>
      </c>
      <c r="Z376" s="1"/>
      <c r="AA376" s="1"/>
    </row>
  </sheetData>
  <mergeCells count="1">
    <mergeCell ref="L14:W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D964F-DF17-43FD-9F7B-43D641A5BF07}">
  <dimension ref="A7:A114"/>
  <sheetViews>
    <sheetView topLeftCell="A7" workbookViewId="0">
      <selection activeCell="A7" sqref="A7"/>
    </sheetView>
  </sheetViews>
  <sheetFormatPr defaultRowHeight="15" x14ac:dyDescent="0.25"/>
  <cols>
    <col min="1" max="1" width="58.7109375" bestFit="1" customWidth="1"/>
  </cols>
  <sheetData>
    <row r="7" spans="1:1" x14ac:dyDescent="0.25">
      <c r="A7" s="27" t="s">
        <v>46</v>
      </c>
    </row>
    <row r="8" spans="1:1" x14ac:dyDescent="0.25">
      <c r="A8" s="28" t="s">
        <v>47</v>
      </c>
    </row>
    <row r="9" spans="1:1" x14ac:dyDescent="0.25">
      <c r="A9" s="28" t="s">
        <v>48</v>
      </c>
    </row>
    <row r="10" spans="1:1" x14ac:dyDescent="0.25">
      <c r="A10" s="28" t="s">
        <v>49</v>
      </c>
    </row>
    <row r="11" spans="1:1" x14ac:dyDescent="0.25">
      <c r="A11" s="28" t="s">
        <v>50</v>
      </c>
    </row>
    <row r="12" spans="1:1" x14ac:dyDescent="0.25">
      <c r="A12" s="28" t="s">
        <v>51</v>
      </c>
    </row>
    <row r="13" spans="1:1" x14ac:dyDescent="0.25">
      <c r="A13" s="28" t="s">
        <v>52</v>
      </c>
    </row>
    <row r="14" spans="1:1" x14ac:dyDescent="0.25">
      <c r="A14" s="28" t="s">
        <v>53</v>
      </c>
    </row>
    <row r="15" spans="1:1" x14ac:dyDescent="0.25">
      <c r="A15" s="28" t="s">
        <v>54</v>
      </c>
    </row>
    <row r="16" spans="1:1" x14ac:dyDescent="0.25">
      <c r="A16" s="28" t="s">
        <v>55</v>
      </c>
    </row>
    <row r="17" spans="1:1" x14ac:dyDescent="0.25">
      <c r="A17" s="28" t="s">
        <v>56</v>
      </c>
    </row>
    <row r="18" spans="1:1" x14ac:dyDescent="0.25">
      <c r="A18" s="28" t="s">
        <v>57</v>
      </c>
    </row>
    <row r="19" spans="1:1" x14ac:dyDescent="0.25">
      <c r="A19" s="28" t="s">
        <v>58</v>
      </c>
    </row>
    <row r="20" spans="1:1" x14ac:dyDescent="0.25">
      <c r="A20" s="28" t="s">
        <v>59</v>
      </c>
    </row>
    <row r="21" spans="1:1" x14ac:dyDescent="0.25">
      <c r="A21" s="28" t="s">
        <v>60</v>
      </c>
    </row>
    <row r="22" spans="1:1" x14ac:dyDescent="0.25">
      <c r="A22" s="28" t="s">
        <v>61</v>
      </c>
    </row>
    <row r="23" spans="1:1" x14ac:dyDescent="0.25">
      <c r="A23" s="28" t="s">
        <v>62</v>
      </c>
    </row>
    <row r="24" spans="1:1" x14ac:dyDescent="0.25">
      <c r="A24" s="28" t="s">
        <v>63</v>
      </c>
    </row>
    <row r="25" spans="1:1" x14ac:dyDescent="0.25">
      <c r="A25" s="28" t="s">
        <v>64</v>
      </c>
    </row>
    <row r="26" spans="1:1" x14ac:dyDescent="0.25">
      <c r="A26" s="28" t="s">
        <v>65</v>
      </c>
    </row>
    <row r="27" spans="1:1" x14ac:dyDescent="0.25">
      <c r="A27" s="28" t="s">
        <v>66</v>
      </c>
    </row>
    <row r="28" spans="1:1" x14ac:dyDescent="0.25">
      <c r="A28" s="28" t="s">
        <v>67</v>
      </c>
    </row>
    <row r="29" spans="1:1" x14ac:dyDescent="0.25">
      <c r="A29" s="28" t="s">
        <v>68</v>
      </c>
    </row>
    <row r="30" spans="1:1" x14ac:dyDescent="0.25">
      <c r="A30" s="28" t="s">
        <v>69</v>
      </c>
    </row>
    <row r="31" spans="1:1" x14ac:dyDescent="0.25">
      <c r="A31" s="28" t="s">
        <v>70</v>
      </c>
    </row>
    <row r="32" spans="1:1" x14ac:dyDescent="0.25">
      <c r="A32" s="28" t="s">
        <v>71</v>
      </c>
    </row>
    <row r="33" spans="1:1" x14ac:dyDescent="0.25">
      <c r="A33" s="28" t="s">
        <v>72</v>
      </c>
    </row>
    <row r="34" spans="1:1" x14ac:dyDescent="0.25">
      <c r="A34" s="28" t="s">
        <v>73</v>
      </c>
    </row>
    <row r="35" spans="1:1" x14ac:dyDescent="0.25">
      <c r="A35" s="28" t="s">
        <v>74</v>
      </c>
    </row>
    <row r="36" spans="1:1" x14ac:dyDescent="0.25">
      <c r="A36" s="28" t="s">
        <v>75</v>
      </c>
    </row>
    <row r="37" spans="1:1" x14ac:dyDescent="0.25">
      <c r="A37" s="28" t="s">
        <v>76</v>
      </c>
    </row>
    <row r="38" spans="1:1" x14ac:dyDescent="0.25">
      <c r="A38" s="28" t="s">
        <v>77</v>
      </c>
    </row>
    <row r="39" spans="1:1" x14ac:dyDescent="0.25">
      <c r="A39" s="28" t="s">
        <v>78</v>
      </c>
    </row>
    <row r="40" spans="1:1" x14ac:dyDescent="0.25">
      <c r="A40" s="28" t="s">
        <v>79</v>
      </c>
    </row>
    <row r="41" spans="1:1" x14ac:dyDescent="0.25">
      <c r="A41" s="28" t="s">
        <v>80</v>
      </c>
    </row>
    <row r="42" spans="1:1" x14ac:dyDescent="0.25">
      <c r="A42" s="28" t="s">
        <v>81</v>
      </c>
    </row>
    <row r="43" spans="1:1" x14ac:dyDescent="0.25">
      <c r="A43" s="28" t="s">
        <v>82</v>
      </c>
    </row>
    <row r="44" spans="1:1" x14ac:dyDescent="0.25">
      <c r="A44" s="28" t="s">
        <v>83</v>
      </c>
    </row>
    <row r="45" spans="1:1" x14ac:dyDescent="0.25">
      <c r="A45" s="28" t="s">
        <v>84</v>
      </c>
    </row>
    <row r="46" spans="1:1" x14ac:dyDescent="0.25">
      <c r="A46" s="28" t="s">
        <v>85</v>
      </c>
    </row>
    <row r="47" spans="1:1" x14ac:dyDescent="0.25">
      <c r="A47" s="28" t="s">
        <v>86</v>
      </c>
    </row>
    <row r="48" spans="1:1" x14ac:dyDescent="0.25">
      <c r="A48" s="28" t="s">
        <v>87</v>
      </c>
    </row>
    <row r="49" spans="1:1" x14ac:dyDescent="0.25">
      <c r="A49" s="28" t="s">
        <v>88</v>
      </c>
    </row>
    <row r="50" spans="1:1" x14ac:dyDescent="0.25">
      <c r="A50" s="28" t="s">
        <v>89</v>
      </c>
    </row>
    <row r="51" spans="1:1" x14ac:dyDescent="0.25">
      <c r="A51" s="28" t="s">
        <v>90</v>
      </c>
    </row>
    <row r="52" spans="1:1" x14ac:dyDescent="0.25">
      <c r="A52" s="28" t="s">
        <v>91</v>
      </c>
    </row>
    <row r="53" spans="1:1" x14ac:dyDescent="0.25">
      <c r="A53" s="28" t="s">
        <v>92</v>
      </c>
    </row>
    <row r="54" spans="1:1" x14ac:dyDescent="0.25">
      <c r="A54" s="28" t="s">
        <v>93</v>
      </c>
    </row>
    <row r="55" spans="1:1" x14ac:dyDescent="0.25">
      <c r="A55" s="28" t="s">
        <v>94</v>
      </c>
    </row>
    <row r="56" spans="1:1" x14ac:dyDescent="0.25">
      <c r="A56" s="28" t="s">
        <v>95</v>
      </c>
    </row>
    <row r="57" spans="1:1" x14ac:dyDescent="0.25">
      <c r="A57" s="28" t="s">
        <v>96</v>
      </c>
    </row>
    <row r="58" spans="1:1" x14ac:dyDescent="0.25">
      <c r="A58" s="28" t="s">
        <v>97</v>
      </c>
    </row>
    <row r="59" spans="1:1" x14ac:dyDescent="0.25">
      <c r="A59" s="28" t="s">
        <v>98</v>
      </c>
    </row>
    <row r="60" spans="1:1" x14ac:dyDescent="0.25">
      <c r="A60" s="28" t="s">
        <v>99</v>
      </c>
    </row>
    <row r="61" spans="1:1" x14ac:dyDescent="0.25">
      <c r="A61" s="28" t="s">
        <v>100</v>
      </c>
    </row>
    <row r="62" spans="1:1" x14ac:dyDescent="0.25">
      <c r="A62" s="28" t="s">
        <v>101</v>
      </c>
    </row>
    <row r="63" spans="1:1" x14ac:dyDescent="0.25">
      <c r="A63" s="28" t="s">
        <v>102</v>
      </c>
    </row>
    <row r="64" spans="1:1" x14ac:dyDescent="0.25">
      <c r="A64" s="28" t="s">
        <v>103</v>
      </c>
    </row>
    <row r="65" spans="1:1" x14ac:dyDescent="0.25">
      <c r="A65" s="28" t="s">
        <v>104</v>
      </c>
    </row>
    <row r="66" spans="1:1" x14ac:dyDescent="0.25">
      <c r="A66" s="28" t="s">
        <v>105</v>
      </c>
    </row>
    <row r="67" spans="1:1" x14ac:dyDescent="0.25">
      <c r="A67" s="28" t="s">
        <v>106</v>
      </c>
    </row>
    <row r="68" spans="1:1" x14ac:dyDescent="0.25">
      <c r="A68" s="28" t="s">
        <v>107</v>
      </c>
    </row>
    <row r="69" spans="1:1" x14ac:dyDescent="0.25">
      <c r="A69" s="28" t="s">
        <v>108</v>
      </c>
    </row>
    <row r="70" spans="1:1" x14ac:dyDescent="0.25">
      <c r="A70" s="28" t="s">
        <v>109</v>
      </c>
    </row>
    <row r="71" spans="1:1" x14ac:dyDescent="0.25">
      <c r="A71" s="28" t="s">
        <v>110</v>
      </c>
    </row>
    <row r="72" spans="1:1" x14ac:dyDescent="0.25">
      <c r="A72" s="28" t="s">
        <v>111</v>
      </c>
    </row>
    <row r="73" spans="1:1" x14ac:dyDescent="0.25">
      <c r="A73" s="28" t="s">
        <v>112</v>
      </c>
    </row>
    <row r="74" spans="1:1" x14ac:dyDescent="0.25">
      <c r="A74" s="28" t="s">
        <v>113</v>
      </c>
    </row>
    <row r="75" spans="1:1" x14ac:dyDescent="0.25">
      <c r="A75" s="28" t="s">
        <v>114</v>
      </c>
    </row>
    <row r="76" spans="1:1" x14ac:dyDescent="0.25">
      <c r="A76" s="28" t="s">
        <v>115</v>
      </c>
    </row>
    <row r="77" spans="1:1" x14ac:dyDescent="0.25">
      <c r="A77" s="28" t="s">
        <v>116</v>
      </c>
    </row>
    <row r="78" spans="1:1" x14ac:dyDescent="0.25">
      <c r="A78" s="28" t="s">
        <v>117</v>
      </c>
    </row>
    <row r="79" spans="1:1" x14ac:dyDescent="0.25">
      <c r="A79" s="28" t="s">
        <v>118</v>
      </c>
    </row>
    <row r="80" spans="1:1" x14ac:dyDescent="0.25">
      <c r="A80" s="28" t="s">
        <v>119</v>
      </c>
    </row>
    <row r="81" spans="1:1" x14ac:dyDescent="0.25">
      <c r="A81" s="28" t="s">
        <v>120</v>
      </c>
    </row>
    <row r="82" spans="1:1" x14ac:dyDescent="0.25">
      <c r="A82" s="28" t="s">
        <v>121</v>
      </c>
    </row>
    <row r="83" spans="1:1" x14ac:dyDescent="0.25">
      <c r="A83" s="28" t="s">
        <v>122</v>
      </c>
    </row>
    <row r="84" spans="1:1" x14ac:dyDescent="0.25">
      <c r="A84" s="28" t="s">
        <v>123</v>
      </c>
    </row>
    <row r="85" spans="1:1" x14ac:dyDescent="0.25">
      <c r="A85" s="28" t="s">
        <v>124</v>
      </c>
    </row>
    <row r="86" spans="1:1" x14ac:dyDescent="0.25">
      <c r="A86" s="28" t="s">
        <v>125</v>
      </c>
    </row>
    <row r="87" spans="1:1" x14ac:dyDescent="0.25">
      <c r="A87" s="28" t="s">
        <v>126</v>
      </c>
    </row>
    <row r="88" spans="1:1" x14ac:dyDescent="0.25">
      <c r="A88" s="28" t="s">
        <v>127</v>
      </c>
    </row>
    <row r="89" spans="1:1" x14ac:dyDescent="0.25">
      <c r="A89" s="28" t="s">
        <v>128</v>
      </c>
    </row>
    <row r="90" spans="1:1" x14ac:dyDescent="0.25">
      <c r="A90" s="28" t="s">
        <v>129</v>
      </c>
    </row>
    <row r="91" spans="1:1" x14ac:dyDescent="0.25">
      <c r="A91" s="28" t="s">
        <v>130</v>
      </c>
    </row>
    <row r="92" spans="1:1" x14ac:dyDescent="0.25">
      <c r="A92" s="28" t="s">
        <v>131</v>
      </c>
    </row>
    <row r="93" spans="1:1" x14ac:dyDescent="0.25">
      <c r="A93" s="28" t="s">
        <v>132</v>
      </c>
    </row>
    <row r="94" spans="1:1" x14ac:dyDescent="0.25">
      <c r="A94" s="28" t="s">
        <v>133</v>
      </c>
    </row>
    <row r="95" spans="1:1" x14ac:dyDescent="0.25">
      <c r="A95" s="28" t="s">
        <v>134</v>
      </c>
    </row>
    <row r="96" spans="1:1" x14ac:dyDescent="0.25">
      <c r="A96" s="28" t="s">
        <v>135</v>
      </c>
    </row>
    <row r="97" spans="1:1" x14ac:dyDescent="0.25">
      <c r="A97" s="28" t="s">
        <v>136</v>
      </c>
    </row>
    <row r="98" spans="1:1" x14ac:dyDescent="0.25">
      <c r="A98" s="28" t="s">
        <v>137</v>
      </c>
    </row>
    <row r="99" spans="1:1" x14ac:dyDescent="0.25">
      <c r="A99" s="28" t="s">
        <v>138</v>
      </c>
    </row>
    <row r="100" spans="1:1" x14ac:dyDescent="0.25">
      <c r="A100" s="28" t="s">
        <v>139</v>
      </c>
    </row>
    <row r="101" spans="1:1" x14ac:dyDescent="0.25">
      <c r="A101" s="28" t="s">
        <v>140</v>
      </c>
    </row>
    <row r="102" spans="1:1" x14ac:dyDescent="0.25">
      <c r="A102" s="28" t="s">
        <v>141</v>
      </c>
    </row>
    <row r="103" spans="1:1" x14ac:dyDescent="0.25">
      <c r="A103" s="28" t="s">
        <v>142</v>
      </c>
    </row>
    <row r="104" spans="1:1" x14ac:dyDescent="0.25">
      <c r="A104" s="28" t="s">
        <v>143</v>
      </c>
    </row>
    <row r="105" spans="1:1" x14ac:dyDescent="0.25">
      <c r="A105" s="28" t="s">
        <v>144</v>
      </c>
    </row>
    <row r="106" spans="1:1" x14ac:dyDescent="0.25">
      <c r="A106" s="28" t="s">
        <v>145</v>
      </c>
    </row>
    <row r="107" spans="1:1" x14ac:dyDescent="0.25">
      <c r="A107" s="28" t="s">
        <v>146</v>
      </c>
    </row>
    <row r="108" spans="1:1" x14ac:dyDescent="0.25">
      <c r="A108" s="28" t="s">
        <v>147</v>
      </c>
    </row>
    <row r="109" spans="1:1" x14ac:dyDescent="0.25">
      <c r="A109" s="28" t="s">
        <v>148</v>
      </c>
    </row>
    <row r="110" spans="1:1" x14ac:dyDescent="0.25">
      <c r="A110" s="28" t="s">
        <v>149</v>
      </c>
    </row>
    <row r="111" spans="1:1" x14ac:dyDescent="0.25">
      <c r="A111" s="28" t="s">
        <v>150</v>
      </c>
    </row>
    <row r="112" spans="1:1" x14ac:dyDescent="0.25">
      <c r="A112" s="28" t="s">
        <v>151</v>
      </c>
    </row>
    <row r="113" spans="1:1" x14ac:dyDescent="0.25">
      <c r="A113" s="28" t="s">
        <v>152</v>
      </c>
    </row>
    <row r="114" spans="1:1" x14ac:dyDescent="0.25">
      <c r="A114" s="28" t="s">
        <v>153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C1315-88B1-4E26-9DB9-09E3A9216325}">
  <dimension ref="B4:D245"/>
  <sheetViews>
    <sheetView workbookViewId="0">
      <selection activeCell="C5" sqref="C5"/>
    </sheetView>
  </sheetViews>
  <sheetFormatPr defaultRowHeight="15" x14ac:dyDescent="0.25"/>
  <cols>
    <col min="3" max="3" width="12.5703125" bestFit="1" customWidth="1"/>
    <col min="4" max="4" width="9.85546875" bestFit="1" customWidth="1"/>
  </cols>
  <sheetData>
    <row r="4" spans="2:4" x14ac:dyDescent="0.25">
      <c r="C4" s="21" t="s">
        <v>43</v>
      </c>
    </row>
    <row r="5" spans="2:4" x14ac:dyDescent="0.25">
      <c r="B5">
        <v>0</v>
      </c>
      <c r="C5" s="1">
        <v>158642</v>
      </c>
    </row>
    <row r="6" spans="2:4" x14ac:dyDescent="0.25">
      <c r="B6">
        <v>1</v>
      </c>
      <c r="C6" s="6">
        <f>C5</f>
        <v>158642</v>
      </c>
      <c r="D6" s="4">
        <f>PPMT(0.05/12,120,360,-350000)</f>
        <v>689.76322659031382</v>
      </c>
    </row>
    <row r="7" spans="2:4" x14ac:dyDescent="0.25">
      <c r="B7">
        <f>B6+1</f>
        <v>2</v>
      </c>
    </row>
    <row r="8" spans="2:4" x14ac:dyDescent="0.25">
      <c r="B8">
        <f t="shared" ref="B8:B71" si="0">B7+1</f>
        <v>3</v>
      </c>
    </row>
    <row r="9" spans="2:4" x14ac:dyDescent="0.25">
      <c r="B9">
        <f t="shared" si="0"/>
        <v>4</v>
      </c>
    </row>
    <row r="10" spans="2:4" x14ac:dyDescent="0.25">
      <c r="B10">
        <f t="shared" si="0"/>
        <v>5</v>
      </c>
    </row>
    <row r="11" spans="2:4" x14ac:dyDescent="0.25">
      <c r="B11">
        <f t="shared" si="0"/>
        <v>6</v>
      </c>
    </row>
    <row r="12" spans="2:4" x14ac:dyDescent="0.25">
      <c r="B12">
        <f t="shared" si="0"/>
        <v>7</v>
      </c>
    </row>
    <row r="13" spans="2:4" x14ac:dyDescent="0.25">
      <c r="B13">
        <f t="shared" si="0"/>
        <v>8</v>
      </c>
    </row>
    <row r="14" spans="2:4" x14ac:dyDescent="0.25">
      <c r="B14">
        <f t="shared" si="0"/>
        <v>9</v>
      </c>
    </row>
    <row r="15" spans="2:4" x14ac:dyDescent="0.25">
      <c r="B15">
        <f t="shared" si="0"/>
        <v>10</v>
      </c>
    </row>
    <row r="16" spans="2:4" x14ac:dyDescent="0.25">
      <c r="B16">
        <f t="shared" si="0"/>
        <v>11</v>
      </c>
    </row>
    <row r="17" spans="2:2" x14ac:dyDescent="0.25">
      <c r="B17">
        <f t="shared" si="0"/>
        <v>12</v>
      </c>
    </row>
    <row r="18" spans="2:2" x14ac:dyDescent="0.25">
      <c r="B18">
        <f t="shared" si="0"/>
        <v>13</v>
      </c>
    </row>
    <row r="19" spans="2:2" x14ac:dyDescent="0.25">
      <c r="B19">
        <f t="shared" si="0"/>
        <v>14</v>
      </c>
    </row>
    <row r="20" spans="2:2" x14ac:dyDescent="0.25">
      <c r="B20">
        <f t="shared" si="0"/>
        <v>15</v>
      </c>
    </row>
    <row r="21" spans="2:2" x14ac:dyDescent="0.25">
      <c r="B21">
        <f t="shared" si="0"/>
        <v>16</v>
      </c>
    </row>
    <row r="22" spans="2:2" x14ac:dyDescent="0.25">
      <c r="B22">
        <f t="shared" si="0"/>
        <v>17</v>
      </c>
    </row>
    <row r="23" spans="2:2" x14ac:dyDescent="0.25">
      <c r="B23">
        <f t="shared" si="0"/>
        <v>18</v>
      </c>
    </row>
    <row r="24" spans="2:2" x14ac:dyDescent="0.25">
      <c r="B24">
        <f t="shared" si="0"/>
        <v>19</v>
      </c>
    </row>
    <row r="25" spans="2:2" x14ac:dyDescent="0.25">
      <c r="B25">
        <f t="shared" si="0"/>
        <v>20</v>
      </c>
    </row>
    <row r="26" spans="2:2" x14ac:dyDescent="0.25">
      <c r="B26">
        <f t="shared" si="0"/>
        <v>21</v>
      </c>
    </row>
    <row r="27" spans="2:2" x14ac:dyDescent="0.25">
      <c r="B27">
        <f t="shared" si="0"/>
        <v>22</v>
      </c>
    </row>
    <row r="28" spans="2:2" x14ac:dyDescent="0.25">
      <c r="B28">
        <f t="shared" si="0"/>
        <v>23</v>
      </c>
    </row>
    <row r="29" spans="2:2" x14ac:dyDescent="0.25">
      <c r="B29">
        <f t="shared" si="0"/>
        <v>24</v>
      </c>
    </row>
    <row r="30" spans="2:2" x14ac:dyDescent="0.25">
      <c r="B30">
        <f t="shared" si="0"/>
        <v>25</v>
      </c>
    </row>
    <row r="31" spans="2:2" x14ac:dyDescent="0.25">
      <c r="B31">
        <f t="shared" si="0"/>
        <v>26</v>
      </c>
    </row>
    <row r="32" spans="2:2" x14ac:dyDescent="0.25">
      <c r="B32">
        <f t="shared" si="0"/>
        <v>27</v>
      </c>
    </row>
    <row r="33" spans="2:2" x14ac:dyDescent="0.25">
      <c r="B33">
        <f t="shared" si="0"/>
        <v>28</v>
      </c>
    </row>
    <row r="34" spans="2:2" x14ac:dyDescent="0.25">
      <c r="B34">
        <f t="shared" si="0"/>
        <v>29</v>
      </c>
    </row>
    <row r="35" spans="2:2" x14ac:dyDescent="0.25">
      <c r="B35">
        <f t="shared" si="0"/>
        <v>30</v>
      </c>
    </row>
    <row r="36" spans="2:2" x14ac:dyDescent="0.25">
      <c r="B36">
        <f t="shared" si="0"/>
        <v>31</v>
      </c>
    </row>
    <row r="37" spans="2:2" x14ac:dyDescent="0.25">
      <c r="B37">
        <f t="shared" si="0"/>
        <v>32</v>
      </c>
    </row>
    <row r="38" spans="2:2" x14ac:dyDescent="0.25">
      <c r="B38">
        <f t="shared" si="0"/>
        <v>33</v>
      </c>
    </row>
    <row r="39" spans="2:2" x14ac:dyDescent="0.25">
      <c r="B39">
        <f t="shared" si="0"/>
        <v>34</v>
      </c>
    </row>
    <row r="40" spans="2:2" x14ac:dyDescent="0.25">
      <c r="B40">
        <f t="shared" si="0"/>
        <v>35</v>
      </c>
    </row>
    <row r="41" spans="2:2" x14ac:dyDescent="0.25">
      <c r="B41">
        <f t="shared" si="0"/>
        <v>36</v>
      </c>
    </row>
    <row r="42" spans="2:2" x14ac:dyDescent="0.25">
      <c r="B42">
        <f t="shared" si="0"/>
        <v>37</v>
      </c>
    </row>
    <row r="43" spans="2:2" x14ac:dyDescent="0.25">
      <c r="B43">
        <f t="shared" si="0"/>
        <v>38</v>
      </c>
    </row>
    <row r="44" spans="2:2" x14ac:dyDescent="0.25">
      <c r="B44">
        <f t="shared" si="0"/>
        <v>39</v>
      </c>
    </row>
    <row r="45" spans="2:2" x14ac:dyDescent="0.25">
      <c r="B45">
        <f t="shared" si="0"/>
        <v>40</v>
      </c>
    </row>
    <row r="46" spans="2:2" x14ac:dyDescent="0.25">
      <c r="B46">
        <f t="shared" si="0"/>
        <v>41</v>
      </c>
    </row>
    <row r="47" spans="2:2" x14ac:dyDescent="0.25">
      <c r="B47">
        <f t="shared" si="0"/>
        <v>42</v>
      </c>
    </row>
    <row r="48" spans="2:2" x14ac:dyDescent="0.25">
      <c r="B48">
        <f t="shared" si="0"/>
        <v>43</v>
      </c>
    </row>
    <row r="49" spans="2:2" x14ac:dyDescent="0.25">
      <c r="B49">
        <f t="shared" si="0"/>
        <v>44</v>
      </c>
    </row>
    <row r="50" spans="2:2" x14ac:dyDescent="0.25">
      <c r="B50">
        <f t="shared" si="0"/>
        <v>45</v>
      </c>
    </row>
    <row r="51" spans="2:2" x14ac:dyDescent="0.25">
      <c r="B51">
        <f t="shared" si="0"/>
        <v>46</v>
      </c>
    </row>
    <row r="52" spans="2:2" x14ac:dyDescent="0.25">
      <c r="B52">
        <f t="shared" si="0"/>
        <v>47</v>
      </c>
    </row>
    <row r="53" spans="2:2" x14ac:dyDescent="0.25">
      <c r="B53">
        <f t="shared" si="0"/>
        <v>48</v>
      </c>
    </row>
    <row r="54" spans="2:2" x14ac:dyDescent="0.25">
      <c r="B54">
        <f t="shared" si="0"/>
        <v>49</v>
      </c>
    </row>
    <row r="55" spans="2:2" x14ac:dyDescent="0.25">
      <c r="B55">
        <f t="shared" si="0"/>
        <v>50</v>
      </c>
    </row>
    <row r="56" spans="2:2" x14ac:dyDescent="0.25">
      <c r="B56">
        <f t="shared" si="0"/>
        <v>51</v>
      </c>
    </row>
    <row r="57" spans="2:2" x14ac:dyDescent="0.25">
      <c r="B57">
        <f t="shared" si="0"/>
        <v>52</v>
      </c>
    </row>
    <row r="58" spans="2:2" x14ac:dyDescent="0.25">
      <c r="B58">
        <f t="shared" si="0"/>
        <v>53</v>
      </c>
    </row>
    <row r="59" spans="2:2" x14ac:dyDescent="0.25">
      <c r="B59">
        <f t="shared" si="0"/>
        <v>54</v>
      </c>
    </row>
    <row r="60" spans="2:2" x14ac:dyDescent="0.25">
      <c r="B60">
        <f t="shared" si="0"/>
        <v>55</v>
      </c>
    </row>
    <row r="61" spans="2:2" x14ac:dyDescent="0.25">
      <c r="B61">
        <f t="shared" si="0"/>
        <v>56</v>
      </c>
    </row>
    <row r="62" spans="2:2" x14ac:dyDescent="0.25">
      <c r="B62">
        <f t="shared" si="0"/>
        <v>57</v>
      </c>
    </row>
    <row r="63" spans="2:2" x14ac:dyDescent="0.25">
      <c r="B63">
        <f t="shared" si="0"/>
        <v>58</v>
      </c>
    </row>
    <row r="64" spans="2:2" x14ac:dyDescent="0.25">
      <c r="B64">
        <f t="shared" si="0"/>
        <v>59</v>
      </c>
    </row>
    <row r="65" spans="2:2" x14ac:dyDescent="0.25">
      <c r="B65">
        <f t="shared" si="0"/>
        <v>60</v>
      </c>
    </row>
    <row r="66" spans="2:2" x14ac:dyDescent="0.25">
      <c r="B66">
        <f t="shared" si="0"/>
        <v>61</v>
      </c>
    </row>
    <row r="67" spans="2:2" x14ac:dyDescent="0.25">
      <c r="B67">
        <f t="shared" si="0"/>
        <v>62</v>
      </c>
    </row>
    <row r="68" spans="2:2" x14ac:dyDescent="0.25">
      <c r="B68">
        <f t="shared" si="0"/>
        <v>63</v>
      </c>
    </row>
    <row r="69" spans="2:2" x14ac:dyDescent="0.25">
      <c r="B69">
        <f t="shared" si="0"/>
        <v>64</v>
      </c>
    </row>
    <row r="70" spans="2:2" x14ac:dyDescent="0.25">
      <c r="B70">
        <f t="shared" si="0"/>
        <v>65</v>
      </c>
    </row>
    <row r="71" spans="2:2" x14ac:dyDescent="0.25">
      <c r="B71">
        <f t="shared" si="0"/>
        <v>66</v>
      </c>
    </row>
    <row r="72" spans="2:2" x14ac:dyDescent="0.25">
      <c r="B72">
        <f t="shared" ref="B72:B135" si="1">B71+1</f>
        <v>67</v>
      </c>
    </row>
    <row r="73" spans="2:2" x14ac:dyDescent="0.25">
      <c r="B73">
        <f t="shared" si="1"/>
        <v>68</v>
      </c>
    </row>
    <row r="74" spans="2:2" x14ac:dyDescent="0.25">
      <c r="B74">
        <f t="shared" si="1"/>
        <v>69</v>
      </c>
    </row>
    <row r="75" spans="2:2" x14ac:dyDescent="0.25">
      <c r="B75">
        <f t="shared" si="1"/>
        <v>70</v>
      </c>
    </row>
    <row r="76" spans="2:2" x14ac:dyDescent="0.25">
      <c r="B76">
        <f t="shared" si="1"/>
        <v>71</v>
      </c>
    </row>
    <row r="77" spans="2:2" x14ac:dyDescent="0.25">
      <c r="B77">
        <f t="shared" si="1"/>
        <v>72</v>
      </c>
    </row>
    <row r="78" spans="2:2" x14ac:dyDescent="0.25">
      <c r="B78">
        <f t="shared" si="1"/>
        <v>73</v>
      </c>
    </row>
    <row r="79" spans="2:2" x14ac:dyDescent="0.25">
      <c r="B79">
        <f t="shared" si="1"/>
        <v>74</v>
      </c>
    </row>
    <row r="80" spans="2:2" x14ac:dyDescent="0.25">
      <c r="B80">
        <f t="shared" si="1"/>
        <v>75</v>
      </c>
    </row>
    <row r="81" spans="2:2" x14ac:dyDescent="0.25">
      <c r="B81">
        <f t="shared" si="1"/>
        <v>76</v>
      </c>
    </row>
    <row r="82" spans="2:2" x14ac:dyDescent="0.25">
      <c r="B82">
        <f t="shared" si="1"/>
        <v>77</v>
      </c>
    </row>
    <row r="83" spans="2:2" x14ac:dyDescent="0.25">
      <c r="B83">
        <f t="shared" si="1"/>
        <v>78</v>
      </c>
    </row>
    <row r="84" spans="2:2" x14ac:dyDescent="0.25">
      <c r="B84">
        <f t="shared" si="1"/>
        <v>79</v>
      </c>
    </row>
    <row r="85" spans="2:2" x14ac:dyDescent="0.25">
      <c r="B85">
        <f t="shared" si="1"/>
        <v>80</v>
      </c>
    </row>
    <row r="86" spans="2:2" x14ac:dyDescent="0.25">
      <c r="B86">
        <f t="shared" si="1"/>
        <v>81</v>
      </c>
    </row>
    <row r="87" spans="2:2" x14ac:dyDescent="0.25">
      <c r="B87">
        <f t="shared" si="1"/>
        <v>82</v>
      </c>
    </row>
    <row r="88" spans="2:2" x14ac:dyDescent="0.25">
      <c r="B88">
        <f t="shared" si="1"/>
        <v>83</v>
      </c>
    </row>
    <row r="89" spans="2:2" x14ac:dyDescent="0.25">
      <c r="B89">
        <f t="shared" si="1"/>
        <v>84</v>
      </c>
    </row>
    <row r="90" spans="2:2" x14ac:dyDescent="0.25">
      <c r="B90">
        <f t="shared" si="1"/>
        <v>85</v>
      </c>
    </row>
    <row r="91" spans="2:2" x14ac:dyDescent="0.25">
      <c r="B91">
        <f t="shared" si="1"/>
        <v>86</v>
      </c>
    </row>
    <row r="92" spans="2:2" x14ac:dyDescent="0.25">
      <c r="B92">
        <f t="shared" si="1"/>
        <v>87</v>
      </c>
    </row>
    <row r="93" spans="2:2" x14ac:dyDescent="0.25">
      <c r="B93">
        <f t="shared" si="1"/>
        <v>88</v>
      </c>
    </row>
    <row r="94" spans="2:2" x14ac:dyDescent="0.25">
      <c r="B94">
        <f t="shared" si="1"/>
        <v>89</v>
      </c>
    </row>
    <row r="95" spans="2:2" x14ac:dyDescent="0.25">
      <c r="B95">
        <f t="shared" si="1"/>
        <v>90</v>
      </c>
    </row>
    <row r="96" spans="2:2" x14ac:dyDescent="0.25">
      <c r="B96">
        <f t="shared" si="1"/>
        <v>91</v>
      </c>
    </row>
    <row r="97" spans="2:2" x14ac:dyDescent="0.25">
      <c r="B97">
        <f t="shared" si="1"/>
        <v>92</v>
      </c>
    </row>
    <row r="98" spans="2:2" x14ac:dyDescent="0.25">
      <c r="B98">
        <f t="shared" si="1"/>
        <v>93</v>
      </c>
    </row>
    <row r="99" spans="2:2" x14ac:dyDescent="0.25">
      <c r="B99">
        <f t="shared" si="1"/>
        <v>94</v>
      </c>
    </row>
    <row r="100" spans="2:2" x14ac:dyDescent="0.25">
      <c r="B100">
        <f t="shared" si="1"/>
        <v>95</v>
      </c>
    </row>
    <row r="101" spans="2:2" x14ac:dyDescent="0.25">
      <c r="B101">
        <f t="shared" si="1"/>
        <v>96</v>
      </c>
    </row>
    <row r="102" spans="2:2" x14ac:dyDescent="0.25">
      <c r="B102">
        <f t="shared" si="1"/>
        <v>97</v>
      </c>
    </row>
    <row r="103" spans="2:2" x14ac:dyDescent="0.25">
      <c r="B103">
        <f t="shared" si="1"/>
        <v>98</v>
      </c>
    </row>
    <row r="104" spans="2:2" x14ac:dyDescent="0.25">
      <c r="B104">
        <f t="shared" si="1"/>
        <v>99</v>
      </c>
    </row>
    <row r="105" spans="2:2" x14ac:dyDescent="0.25">
      <c r="B105">
        <f t="shared" si="1"/>
        <v>100</v>
      </c>
    </row>
    <row r="106" spans="2:2" x14ac:dyDescent="0.25">
      <c r="B106">
        <f t="shared" si="1"/>
        <v>101</v>
      </c>
    </row>
    <row r="107" spans="2:2" x14ac:dyDescent="0.25">
      <c r="B107">
        <f t="shared" si="1"/>
        <v>102</v>
      </c>
    </row>
    <row r="108" spans="2:2" x14ac:dyDescent="0.25">
      <c r="B108">
        <f t="shared" si="1"/>
        <v>103</v>
      </c>
    </row>
    <row r="109" spans="2:2" x14ac:dyDescent="0.25">
      <c r="B109">
        <f t="shared" si="1"/>
        <v>104</v>
      </c>
    </row>
    <row r="110" spans="2:2" x14ac:dyDescent="0.25">
      <c r="B110">
        <f t="shared" si="1"/>
        <v>105</v>
      </c>
    </row>
    <row r="111" spans="2:2" x14ac:dyDescent="0.25">
      <c r="B111">
        <f t="shared" si="1"/>
        <v>106</v>
      </c>
    </row>
    <row r="112" spans="2:2" x14ac:dyDescent="0.25">
      <c r="B112">
        <f t="shared" si="1"/>
        <v>107</v>
      </c>
    </row>
    <row r="113" spans="2:2" x14ac:dyDescent="0.25">
      <c r="B113">
        <f t="shared" si="1"/>
        <v>108</v>
      </c>
    </row>
    <row r="114" spans="2:2" x14ac:dyDescent="0.25">
      <c r="B114">
        <f t="shared" si="1"/>
        <v>109</v>
      </c>
    </row>
    <row r="115" spans="2:2" x14ac:dyDescent="0.25">
      <c r="B115">
        <f t="shared" si="1"/>
        <v>110</v>
      </c>
    </row>
    <row r="116" spans="2:2" x14ac:dyDescent="0.25">
      <c r="B116">
        <f t="shared" si="1"/>
        <v>111</v>
      </c>
    </row>
    <row r="117" spans="2:2" x14ac:dyDescent="0.25">
      <c r="B117">
        <f t="shared" si="1"/>
        <v>112</v>
      </c>
    </row>
    <row r="118" spans="2:2" x14ac:dyDescent="0.25">
      <c r="B118">
        <f t="shared" si="1"/>
        <v>113</v>
      </c>
    </row>
    <row r="119" spans="2:2" x14ac:dyDescent="0.25">
      <c r="B119">
        <f t="shared" si="1"/>
        <v>114</v>
      </c>
    </row>
    <row r="120" spans="2:2" x14ac:dyDescent="0.25">
      <c r="B120">
        <f t="shared" si="1"/>
        <v>115</v>
      </c>
    </row>
    <row r="121" spans="2:2" x14ac:dyDescent="0.25">
      <c r="B121">
        <f t="shared" si="1"/>
        <v>116</v>
      </c>
    </row>
    <row r="122" spans="2:2" x14ac:dyDescent="0.25">
      <c r="B122">
        <f t="shared" si="1"/>
        <v>117</v>
      </c>
    </row>
    <row r="123" spans="2:2" x14ac:dyDescent="0.25">
      <c r="B123">
        <f t="shared" si="1"/>
        <v>118</v>
      </c>
    </row>
    <row r="124" spans="2:2" x14ac:dyDescent="0.25">
      <c r="B124">
        <f t="shared" si="1"/>
        <v>119</v>
      </c>
    </row>
    <row r="125" spans="2:2" x14ac:dyDescent="0.25">
      <c r="B125">
        <f t="shared" si="1"/>
        <v>120</v>
      </c>
    </row>
    <row r="126" spans="2:2" x14ac:dyDescent="0.25">
      <c r="B126">
        <f t="shared" si="1"/>
        <v>121</v>
      </c>
    </row>
    <row r="127" spans="2:2" x14ac:dyDescent="0.25">
      <c r="B127">
        <f t="shared" si="1"/>
        <v>122</v>
      </c>
    </row>
    <row r="128" spans="2:2" x14ac:dyDescent="0.25">
      <c r="B128">
        <f t="shared" si="1"/>
        <v>123</v>
      </c>
    </row>
    <row r="129" spans="2:2" x14ac:dyDescent="0.25">
      <c r="B129">
        <f t="shared" si="1"/>
        <v>124</v>
      </c>
    </row>
    <row r="130" spans="2:2" x14ac:dyDescent="0.25">
      <c r="B130">
        <f t="shared" si="1"/>
        <v>125</v>
      </c>
    </row>
    <row r="131" spans="2:2" x14ac:dyDescent="0.25">
      <c r="B131">
        <f t="shared" si="1"/>
        <v>126</v>
      </c>
    </row>
    <row r="132" spans="2:2" x14ac:dyDescent="0.25">
      <c r="B132">
        <f t="shared" si="1"/>
        <v>127</v>
      </c>
    </row>
    <row r="133" spans="2:2" x14ac:dyDescent="0.25">
      <c r="B133">
        <f t="shared" si="1"/>
        <v>128</v>
      </c>
    </row>
    <row r="134" spans="2:2" x14ac:dyDescent="0.25">
      <c r="B134">
        <f t="shared" si="1"/>
        <v>129</v>
      </c>
    </row>
    <row r="135" spans="2:2" x14ac:dyDescent="0.25">
      <c r="B135">
        <f t="shared" si="1"/>
        <v>130</v>
      </c>
    </row>
    <row r="136" spans="2:2" x14ac:dyDescent="0.25">
      <c r="B136">
        <f t="shared" ref="B136:B199" si="2">B135+1</f>
        <v>131</v>
      </c>
    </row>
    <row r="137" spans="2:2" x14ac:dyDescent="0.25">
      <c r="B137">
        <f t="shared" si="2"/>
        <v>132</v>
      </c>
    </row>
    <row r="138" spans="2:2" x14ac:dyDescent="0.25">
      <c r="B138">
        <f t="shared" si="2"/>
        <v>133</v>
      </c>
    </row>
    <row r="139" spans="2:2" x14ac:dyDescent="0.25">
      <c r="B139">
        <f t="shared" si="2"/>
        <v>134</v>
      </c>
    </row>
    <row r="140" spans="2:2" x14ac:dyDescent="0.25">
      <c r="B140">
        <f t="shared" si="2"/>
        <v>135</v>
      </c>
    </row>
    <row r="141" spans="2:2" x14ac:dyDescent="0.25">
      <c r="B141">
        <f t="shared" si="2"/>
        <v>136</v>
      </c>
    </row>
    <row r="142" spans="2:2" x14ac:dyDescent="0.25">
      <c r="B142">
        <f t="shared" si="2"/>
        <v>137</v>
      </c>
    </row>
    <row r="143" spans="2:2" x14ac:dyDescent="0.25">
      <c r="B143">
        <f t="shared" si="2"/>
        <v>138</v>
      </c>
    </row>
    <row r="144" spans="2:2" x14ac:dyDescent="0.25">
      <c r="B144">
        <f t="shared" si="2"/>
        <v>139</v>
      </c>
    </row>
    <row r="145" spans="2:2" x14ac:dyDescent="0.25">
      <c r="B145">
        <f t="shared" si="2"/>
        <v>140</v>
      </c>
    </row>
    <row r="146" spans="2:2" x14ac:dyDescent="0.25">
      <c r="B146">
        <f t="shared" si="2"/>
        <v>141</v>
      </c>
    </row>
    <row r="147" spans="2:2" x14ac:dyDescent="0.25">
      <c r="B147">
        <f t="shared" si="2"/>
        <v>142</v>
      </c>
    </row>
    <row r="148" spans="2:2" x14ac:dyDescent="0.25">
      <c r="B148">
        <f t="shared" si="2"/>
        <v>143</v>
      </c>
    </row>
    <row r="149" spans="2:2" x14ac:dyDescent="0.25">
      <c r="B149">
        <f t="shared" si="2"/>
        <v>144</v>
      </c>
    </row>
    <row r="150" spans="2:2" x14ac:dyDescent="0.25">
      <c r="B150">
        <f t="shared" si="2"/>
        <v>145</v>
      </c>
    </row>
    <row r="151" spans="2:2" x14ac:dyDescent="0.25">
      <c r="B151">
        <f t="shared" si="2"/>
        <v>146</v>
      </c>
    </row>
    <row r="152" spans="2:2" x14ac:dyDescent="0.25">
      <c r="B152">
        <f t="shared" si="2"/>
        <v>147</v>
      </c>
    </row>
    <row r="153" spans="2:2" x14ac:dyDescent="0.25">
      <c r="B153">
        <f t="shared" si="2"/>
        <v>148</v>
      </c>
    </row>
    <row r="154" spans="2:2" x14ac:dyDescent="0.25">
      <c r="B154">
        <f t="shared" si="2"/>
        <v>149</v>
      </c>
    </row>
    <row r="155" spans="2:2" x14ac:dyDescent="0.25">
      <c r="B155">
        <f t="shared" si="2"/>
        <v>150</v>
      </c>
    </row>
    <row r="156" spans="2:2" x14ac:dyDescent="0.25">
      <c r="B156">
        <f t="shared" si="2"/>
        <v>151</v>
      </c>
    </row>
    <row r="157" spans="2:2" x14ac:dyDescent="0.25">
      <c r="B157">
        <f t="shared" si="2"/>
        <v>152</v>
      </c>
    </row>
    <row r="158" spans="2:2" x14ac:dyDescent="0.25">
      <c r="B158">
        <f t="shared" si="2"/>
        <v>153</v>
      </c>
    </row>
    <row r="159" spans="2:2" x14ac:dyDescent="0.25">
      <c r="B159">
        <f t="shared" si="2"/>
        <v>154</v>
      </c>
    </row>
    <row r="160" spans="2:2" x14ac:dyDescent="0.25">
      <c r="B160">
        <f t="shared" si="2"/>
        <v>155</v>
      </c>
    </row>
    <row r="161" spans="2:2" x14ac:dyDescent="0.25">
      <c r="B161">
        <f t="shared" si="2"/>
        <v>156</v>
      </c>
    </row>
    <row r="162" spans="2:2" x14ac:dyDescent="0.25">
      <c r="B162">
        <f t="shared" si="2"/>
        <v>157</v>
      </c>
    </row>
    <row r="163" spans="2:2" x14ac:dyDescent="0.25">
      <c r="B163">
        <f t="shared" si="2"/>
        <v>158</v>
      </c>
    </row>
    <row r="164" spans="2:2" x14ac:dyDescent="0.25">
      <c r="B164">
        <f t="shared" si="2"/>
        <v>159</v>
      </c>
    </row>
    <row r="165" spans="2:2" x14ac:dyDescent="0.25">
      <c r="B165">
        <f t="shared" si="2"/>
        <v>160</v>
      </c>
    </row>
    <row r="166" spans="2:2" x14ac:dyDescent="0.25">
      <c r="B166">
        <f t="shared" si="2"/>
        <v>161</v>
      </c>
    </row>
    <row r="167" spans="2:2" x14ac:dyDescent="0.25">
      <c r="B167">
        <f t="shared" si="2"/>
        <v>162</v>
      </c>
    </row>
    <row r="168" spans="2:2" x14ac:dyDescent="0.25">
      <c r="B168">
        <f t="shared" si="2"/>
        <v>163</v>
      </c>
    </row>
    <row r="169" spans="2:2" x14ac:dyDescent="0.25">
      <c r="B169">
        <f t="shared" si="2"/>
        <v>164</v>
      </c>
    </row>
    <row r="170" spans="2:2" x14ac:dyDescent="0.25">
      <c r="B170">
        <f t="shared" si="2"/>
        <v>165</v>
      </c>
    </row>
    <row r="171" spans="2:2" x14ac:dyDescent="0.25">
      <c r="B171">
        <f t="shared" si="2"/>
        <v>166</v>
      </c>
    </row>
    <row r="172" spans="2:2" x14ac:dyDescent="0.25">
      <c r="B172">
        <f t="shared" si="2"/>
        <v>167</v>
      </c>
    </row>
    <row r="173" spans="2:2" x14ac:dyDescent="0.25">
      <c r="B173">
        <f t="shared" si="2"/>
        <v>168</v>
      </c>
    </row>
    <row r="174" spans="2:2" x14ac:dyDescent="0.25">
      <c r="B174">
        <f t="shared" si="2"/>
        <v>169</v>
      </c>
    </row>
    <row r="175" spans="2:2" x14ac:dyDescent="0.25">
      <c r="B175">
        <f t="shared" si="2"/>
        <v>170</v>
      </c>
    </row>
    <row r="176" spans="2:2" x14ac:dyDescent="0.25">
      <c r="B176">
        <f t="shared" si="2"/>
        <v>171</v>
      </c>
    </row>
    <row r="177" spans="2:2" x14ac:dyDescent="0.25">
      <c r="B177">
        <f t="shared" si="2"/>
        <v>172</v>
      </c>
    </row>
    <row r="178" spans="2:2" x14ac:dyDescent="0.25">
      <c r="B178">
        <f t="shared" si="2"/>
        <v>173</v>
      </c>
    </row>
    <row r="179" spans="2:2" x14ac:dyDescent="0.25">
      <c r="B179">
        <f t="shared" si="2"/>
        <v>174</v>
      </c>
    </row>
    <row r="180" spans="2:2" x14ac:dyDescent="0.25">
      <c r="B180">
        <f t="shared" si="2"/>
        <v>175</v>
      </c>
    </row>
    <row r="181" spans="2:2" x14ac:dyDescent="0.25">
      <c r="B181">
        <f t="shared" si="2"/>
        <v>176</v>
      </c>
    </row>
    <row r="182" spans="2:2" x14ac:dyDescent="0.25">
      <c r="B182">
        <f t="shared" si="2"/>
        <v>177</v>
      </c>
    </row>
    <row r="183" spans="2:2" x14ac:dyDescent="0.25">
      <c r="B183">
        <f t="shared" si="2"/>
        <v>178</v>
      </c>
    </row>
    <row r="184" spans="2:2" x14ac:dyDescent="0.25">
      <c r="B184">
        <f t="shared" si="2"/>
        <v>179</v>
      </c>
    </row>
    <row r="185" spans="2:2" x14ac:dyDescent="0.25">
      <c r="B185">
        <f t="shared" si="2"/>
        <v>180</v>
      </c>
    </row>
    <row r="186" spans="2:2" x14ac:dyDescent="0.25">
      <c r="B186">
        <f t="shared" si="2"/>
        <v>181</v>
      </c>
    </row>
    <row r="187" spans="2:2" x14ac:dyDescent="0.25">
      <c r="B187">
        <f t="shared" si="2"/>
        <v>182</v>
      </c>
    </row>
    <row r="188" spans="2:2" x14ac:dyDescent="0.25">
      <c r="B188">
        <f t="shared" si="2"/>
        <v>183</v>
      </c>
    </row>
    <row r="189" spans="2:2" x14ac:dyDescent="0.25">
      <c r="B189">
        <f t="shared" si="2"/>
        <v>184</v>
      </c>
    </row>
    <row r="190" spans="2:2" x14ac:dyDescent="0.25">
      <c r="B190">
        <f t="shared" si="2"/>
        <v>185</v>
      </c>
    </row>
    <row r="191" spans="2:2" x14ac:dyDescent="0.25">
      <c r="B191">
        <f t="shared" si="2"/>
        <v>186</v>
      </c>
    </row>
    <row r="192" spans="2:2" x14ac:dyDescent="0.25">
      <c r="B192">
        <f t="shared" si="2"/>
        <v>187</v>
      </c>
    </row>
    <row r="193" spans="2:2" x14ac:dyDescent="0.25">
      <c r="B193">
        <f t="shared" si="2"/>
        <v>188</v>
      </c>
    </row>
    <row r="194" spans="2:2" x14ac:dyDescent="0.25">
      <c r="B194">
        <f t="shared" si="2"/>
        <v>189</v>
      </c>
    </row>
    <row r="195" spans="2:2" x14ac:dyDescent="0.25">
      <c r="B195">
        <f t="shared" si="2"/>
        <v>190</v>
      </c>
    </row>
    <row r="196" spans="2:2" x14ac:dyDescent="0.25">
      <c r="B196">
        <f t="shared" si="2"/>
        <v>191</v>
      </c>
    </row>
    <row r="197" spans="2:2" x14ac:dyDescent="0.25">
      <c r="B197">
        <f t="shared" si="2"/>
        <v>192</v>
      </c>
    </row>
    <row r="198" spans="2:2" x14ac:dyDescent="0.25">
      <c r="B198">
        <f t="shared" si="2"/>
        <v>193</v>
      </c>
    </row>
    <row r="199" spans="2:2" x14ac:dyDescent="0.25">
      <c r="B199">
        <f t="shared" si="2"/>
        <v>194</v>
      </c>
    </row>
    <row r="200" spans="2:2" x14ac:dyDescent="0.25">
      <c r="B200">
        <f t="shared" ref="B200:B245" si="3">B199+1</f>
        <v>195</v>
      </c>
    </row>
    <row r="201" spans="2:2" x14ac:dyDescent="0.25">
      <c r="B201">
        <f t="shared" si="3"/>
        <v>196</v>
      </c>
    </row>
    <row r="202" spans="2:2" x14ac:dyDescent="0.25">
      <c r="B202">
        <f t="shared" si="3"/>
        <v>197</v>
      </c>
    </row>
    <row r="203" spans="2:2" x14ac:dyDescent="0.25">
      <c r="B203">
        <f t="shared" si="3"/>
        <v>198</v>
      </c>
    </row>
    <row r="204" spans="2:2" x14ac:dyDescent="0.25">
      <c r="B204">
        <f t="shared" si="3"/>
        <v>199</v>
      </c>
    </row>
    <row r="205" spans="2:2" x14ac:dyDescent="0.25">
      <c r="B205">
        <f t="shared" si="3"/>
        <v>200</v>
      </c>
    </row>
    <row r="206" spans="2:2" x14ac:dyDescent="0.25">
      <c r="B206">
        <f t="shared" si="3"/>
        <v>201</v>
      </c>
    </row>
    <row r="207" spans="2:2" x14ac:dyDescent="0.25">
      <c r="B207">
        <f t="shared" si="3"/>
        <v>202</v>
      </c>
    </row>
    <row r="208" spans="2:2" x14ac:dyDescent="0.25">
      <c r="B208">
        <f t="shared" si="3"/>
        <v>203</v>
      </c>
    </row>
    <row r="209" spans="2:2" x14ac:dyDescent="0.25">
      <c r="B209">
        <f t="shared" si="3"/>
        <v>204</v>
      </c>
    </row>
    <row r="210" spans="2:2" x14ac:dyDescent="0.25">
      <c r="B210">
        <f t="shared" si="3"/>
        <v>205</v>
      </c>
    </row>
    <row r="211" spans="2:2" x14ac:dyDescent="0.25">
      <c r="B211">
        <f t="shared" si="3"/>
        <v>206</v>
      </c>
    </row>
    <row r="212" spans="2:2" x14ac:dyDescent="0.25">
      <c r="B212">
        <f t="shared" si="3"/>
        <v>207</v>
      </c>
    </row>
    <row r="213" spans="2:2" x14ac:dyDescent="0.25">
      <c r="B213">
        <f t="shared" si="3"/>
        <v>208</v>
      </c>
    </row>
    <row r="214" spans="2:2" x14ac:dyDescent="0.25">
      <c r="B214">
        <f t="shared" si="3"/>
        <v>209</v>
      </c>
    </row>
    <row r="215" spans="2:2" x14ac:dyDescent="0.25">
      <c r="B215">
        <f t="shared" si="3"/>
        <v>210</v>
      </c>
    </row>
    <row r="216" spans="2:2" x14ac:dyDescent="0.25">
      <c r="B216">
        <f t="shared" si="3"/>
        <v>211</v>
      </c>
    </row>
    <row r="217" spans="2:2" x14ac:dyDescent="0.25">
      <c r="B217">
        <f t="shared" si="3"/>
        <v>212</v>
      </c>
    </row>
    <row r="218" spans="2:2" x14ac:dyDescent="0.25">
      <c r="B218">
        <f t="shared" si="3"/>
        <v>213</v>
      </c>
    </row>
    <row r="219" spans="2:2" x14ac:dyDescent="0.25">
      <c r="B219">
        <f t="shared" si="3"/>
        <v>214</v>
      </c>
    </row>
    <row r="220" spans="2:2" x14ac:dyDescent="0.25">
      <c r="B220">
        <f t="shared" si="3"/>
        <v>215</v>
      </c>
    </row>
    <row r="221" spans="2:2" x14ac:dyDescent="0.25">
      <c r="B221">
        <f t="shared" si="3"/>
        <v>216</v>
      </c>
    </row>
    <row r="222" spans="2:2" x14ac:dyDescent="0.25">
      <c r="B222">
        <f t="shared" si="3"/>
        <v>217</v>
      </c>
    </row>
    <row r="223" spans="2:2" x14ac:dyDescent="0.25">
      <c r="B223">
        <f t="shared" si="3"/>
        <v>218</v>
      </c>
    </row>
    <row r="224" spans="2:2" x14ac:dyDescent="0.25">
      <c r="B224">
        <f t="shared" si="3"/>
        <v>219</v>
      </c>
    </row>
    <row r="225" spans="2:2" x14ac:dyDescent="0.25">
      <c r="B225">
        <f t="shared" si="3"/>
        <v>220</v>
      </c>
    </row>
    <row r="226" spans="2:2" x14ac:dyDescent="0.25">
      <c r="B226">
        <f t="shared" si="3"/>
        <v>221</v>
      </c>
    </row>
    <row r="227" spans="2:2" x14ac:dyDescent="0.25">
      <c r="B227">
        <f t="shared" si="3"/>
        <v>222</v>
      </c>
    </row>
    <row r="228" spans="2:2" x14ac:dyDescent="0.25">
      <c r="B228">
        <f t="shared" si="3"/>
        <v>223</v>
      </c>
    </row>
    <row r="229" spans="2:2" x14ac:dyDescent="0.25">
      <c r="B229">
        <f t="shared" si="3"/>
        <v>224</v>
      </c>
    </row>
    <row r="230" spans="2:2" x14ac:dyDescent="0.25">
      <c r="B230">
        <f t="shared" si="3"/>
        <v>225</v>
      </c>
    </row>
    <row r="231" spans="2:2" x14ac:dyDescent="0.25">
      <c r="B231">
        <f t="shared" si="3"/>
        <v>226</v>
      </c>
    </row>
    <row r="232" spans="2:2" x14ac:dyDescent="0.25">
      <c r="B232">
        <f t="shared" si="3"/>
        <v>227</v>
      </c>
    </row>
    <row r="233" spans="2:2" x14ac:dyDescent="0.25">
      <c r="B233">
        <f t="shared" si="3"/>
        <v>228</v>
      </c>
    </row>
    <row r="234" spans="2:2" x14ac:dyDescent="0.25">
      <c r="B234">
        <f t="shared" si="3"/>
        <v>229</v>
      </c>
    </row>
    <row r="235" spans="2:2" x14ac:dyDescent="0.25">
      <c r="B235">
        <f t="shared" si="3"/>
        <v>230</v>
      </c>
    </row>
    <row r="236" spans="2:2" x14ac:dyDescent="0.25">
      <c r="B236">
        <f t="shared" si="3"/>
        <v>231</v>
      </c>
    </row>
    <row r="237" spans="2:2" x14ac:dyDescent="0.25">
      <c r="B237">
        <f t="shared" si="3"/>
        <v>232</v>
      </c>
    </row>
    <row r="238" spans="2:2" x14ac:dyDescent="0.25">
      <c r="B238">
        <f t="shared" si="3"/>
        <v>233</v>
      </c>
    </row>
    <row r="239" spans="2:2" x14ac:dyDescent="0.25">
      <c r="B239">
        <f t="shared" si="3"/>
        <v>234</v>
      </c>
    </row>
    <row r="240" spans="2:2" x14ac:dyDescent="0.25">
      <c r="B240">
        <f t="shared" si="3"/>
        <v>235</v>
      </c>
    </row>
    <row r="241" spans="2:2" x14ac:dyDescent="0.25">
      <c r="B241">
        <f t="shared" si="3"/>
        <v>236</v>
      </c>
    </row>
    <row r="242" spans="2:2" x14ac:dyDescent="0.25">
      <c r="B242">
        <f t="shared" si="3"/>
        <v>237</v>
      </c>
    </row>
    <row r="243" spans="2:2" x14ac:dyDescent="0.25">
      <c r="B243">
        <f t="shared" si="3"/>
        <v>238</v>
      </c>
    </row>
    <row r="244" spans="2:2" x14ac:dyDescent="0.25">
      <c r="B244">
        <f t="shared" si="3"/>
        <v>239</v>
      </c>
    </row>
    <row r="245" spans="2:2" x14ac:dyDescent="0.25">
      <c r="B245">
        <f t="shared" si="3"/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Coleman</dc:creator>
  <cp:lastModifiedBy>J Coleman</cp:lastModifiedBy>
  <cp:lastPrinted>2023-02-10T20:56:56Z</cp:lastPrinted>
  <dcterms:created xsi:type="dcterms:W3CDTF">2023-02-09T17:47:29Z</dcterms:created>
  <dcterms:modified xsi:type="dcterms:W3CDTF">2023-10-05T20:01:51Z</dcterms:modified>
</cp:coreProperties>
</file>