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7a879fde29d1f8/Desktop/Machine Learning/"/>
    </mc:Choice>
  </mc:AlternateContent>
  <xr:revisionPtr revIDLastSave="1331" documentId="8_{614871FD-C0E0-4A0E-8451-50CAEAD0ED3E}" xr6:coauthVersionLast="47" xr6:coauthVersionMax="47" xr10:uidLastSave="{1B576DCB-BECA-4204-9254-82117DCE98C6}"/>
  <bookViews>
    <workbookView xWindow="705" yWindow="465" windowWidth="20070" windowHeight="20445" xr2:uid="{87D3A6D4-5C86-49CF-A366-9B20FCFB32AE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" i="1" l="1"/>
  <c r="W17" i="1"/>
  <c r="T13" i="1"/>
  <c r="N17" i="1"/>
  <c r="U17" i="1" s="1"/>
  <c r="X17" i="1" s="1"/>
  <c r="U16" i="1"/>
  <c r="F17" i="1"/>
  <c r="T17" i="1" s="1"/>
  <c r="H17" i="1"/>
  <c r="E17" i="1"/>
  <c r="C17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Q6" i="1"/>
  <c r="X16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B17" i="1"/>
  <c r="U10" i="1"/>
  <c r="U9" i="1"/>
  <c r="U8" i="1"/>
  <c r="U7" i="1"/>
  <c r="U6" i="1"/>
  <c r="U5" i="1"/>
  <c r="U4" i="1"/>
  <c r="U3" i="1"/>
  <c r="U2" i="1"/>
  <c r="D6" i="2"/>
  <c r="C6" i="2"/>
  <c r="B8" i="2"/>
  <c r="B9" i="2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7" i="2"/>
  <c r="Q9" i="1"/>
  <c r="P17" i="1"/>
  <c r="P13" i="1" s="1"/>
  <c r="P12" i="1" s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17" i="1"/>
  <c r="Q10" i="1" l="1"/>
  <c r="I17" i="1"/>
  <c r="J17" i="1" s="1"/>
  <c r="L17" i="1"/>
  <c r="D17" i="1"/>
  <c r="R13" i="1"/>
  <c r="R12" i="1" s="1"/>
  <c r="G17" i="1"/>
  <c r="M17" i="1" l="1"/>
  <c r="O17" i="1"/>
  <c r="Q17" i="1"/>
  <c r="S17" i="1"/>
  <c r="B18" i="1"/>
  <c r="F18" i="1" s="1"/>
  <c r="E18" i="1" l="1"/>
  <c r="D18" i="1" s="1"/>
  <c r="I18" i="1"/>
  <c r="J18" i="1" s="1"/>
  <c r="G18" i="1"/>
  <c r="L18" i="1"/>
  <c r="M18" i="1" l="1"/>
  <c r="H18" i="1"/>
  <c r="B19" i="1" s="1"/>
  <c r="F19" i="1" s="1"/>
  <c r="S18" i="1"/>
  <c r="Q18" i="1"/>
  <c r="O18" i="1"/>
  <c r="T18" i="1"/>
  <c r="N18" i="1"/>
  <c r="E19" i="1" l="1"/>
  <c r="D19" i="1" s="1"/>
  <c r="U18" i="1"/>
  <c r="Y17" i="1"/>
  <c r="L19" i="1"/>
  <c r="S19" i="1" s="1"/>
  <c r="G19" i="1"/>
  <c r="M19" i="1"/>
  <c r="X18" i="1" l="1"/>
  <c r="Y18" i="1" s="1"/>
  <c r="Q19" i="1"/>
  <c r="H19" i="1"/>
  <c r="B20" i="1" s="1"/>
  <c r="F20" i="1" s="1"/>
  <c r="I19" i="1"/>
  <c r="J19" i="1" s="1"/>
  <c r="O19" i="1"/>
  <c r="N19" i="1"/>
  <c r="V18" i="1"/>
  <c r="T19" i="1"/>
  <c r="E20" i="1"/>
  <c r="D20" i="1" s="1"/>
  <c r="L20" i="1"/>
  <c r="Q20" i="1" s="1"/>
  <c r="G20" i="1"/>
  <c r="O20" i="1" l="1"/>
  <c r="S20" i="1"/>
  <c r="M20" i="1"/>
  <c r="U19" i="1"/>
  <c r="H20" i="1"/>
  <c r="B21" i="1" s="1"/>
  <c r="F21" i="1" s="1"/>
  <c r="I21" i="1" s="1"/>
  <c r="J21" i="1" s="1"/>
  <c r="I20" i="1"/>
  <c r="J20" i="1" s="1"/>
  <c r="N20" i="1"/>
  <c r="T20" i="1"/>
  <c r="L21" i="1"/>
  <c r="Q21" i="1" s="1"/>
  <c r="G21" i="1"/>
  <c r="M21" i="1"/>
  <c r="S21" i="1"/>
  <c r="V19" i="1"/>
  <c r="E21" i="1" l="1"/>
  <c r="D21" i="1" s="1"/>
  <c r="X19" i="1"/>
  <c r="U20" i="1"/>
  <c r="V20" i="1" s="1"/>
  <c r="O21" i="1"/>
  <c r="N21" i="1"/>
  <c r="T21" i="1"/>
  <c r="H21" i="1"/>
  <c r="B22" i="1" s="1"/>
  <c r="F22" i="1" s="1"/>
  <c r="E22" i="1" l="1"/>
  <c r="D22" i="1" s="1"/>
  <c r="Y19" i="1"/>
  <c r="X20" i="1"/>
  <c r="Y20" i="1" s="1"/>
  <c r="U21" i="1"/>
  <c r="G22" i="1"/>
  <c r="L22" i="1"/>
  <c r="V21" i="1" l="1"/>
  <c r="X21" i="1"/>
  <c r="Y21" i="1" s="1"/>
  <c r="O22" i="1"/>
  <c r="S22" i="1"/>
  <c r="H22" i="1"/>
  <c r="B23" i="1" s="1"/>
  <c r="F23" i="1" s="1"/>
  <c r="I22" i="1"/>
  <c r="J22" i="1" s="1"/>
  <c r="M22" i="1"/>
  <c r="Q22" i="1"/>
  <c r="T22" i="1"/>
  <c r="N22" i="1"/>
  <c r="G23" i="1"/>
  <c r="E23" i="1" l="1"/>
  <c r="D23" i="1" s="1"/>
  <c r="L23" i="1"/>
  <c r="M23" i="1" s="1"/>
  <c r="U22" i="1"/>
  <c r="X22" i="1" s="1"/>
  <c r="Y22" i="1" s="1"/>
  <c r="H23" i="1"/>
  <c r="B24" i="1" s="1"/>
  <c r="F24" i="1" s="1"/>
  <c r="I23" i="1"/>
  <c r="J23" i="1" s="1"/>
  <c r="V22" i="1"/>
  <c r="T23" i="1"/>
  <c r="N23" i="1"/>
  <c r="L24" i="1"/>
  <c r="S24" i="1" s="1"/>
  <c r="E24" i="1"/>
  <c r="D24" i="1" s="1"/>
  <c r="G24" i="1"/>
  <c r="M24" i="1"/>
  <c r="Q24" i="1"/>
  <c r="Q23" i="1" l="1"/>
  <c r="S23" i="1"/>
  <c r="O23" i="1"/>
  <c r="N24" i="1"/>
  <c r="O24" i="1"/>
  <c r="H24" i="1"/>
  <c r="B25" i="1" s="1"/>
  <c r="F25" i="1" s="1"/>
  <c r="I24" i="1" l="1"/>
  <c r="J24" i="1" s="1"/>
  <c r="T24" i="1"/>
  <c r="U23" i="1"/>
  <c r="V23" i="1" s="1"/>
  <c r="U24" i="1"/>
  <c r="E25" i="1"/>
  <c r="D25" i="1" s="1"/>
  <c r="L25" i="1"/>
  <c r="I25" i="1"/>
  <c r="J25" i="1" s="1"/>
  <c r="G25" i="1"/>
  <c r="V24" i="1"/>
  <c r="X24" i="1" l="1"/>
  <c r="Y24" i="1" s="1"/>
  <c r="X23" i="1"/>
  <c r="Y23" i="1" s="1"/>
  <c r="H25" i="1"/>
  <c r="B26" i="1" s="1"/>
  <c r="F26" i="1" s="1"/>
  <c r="O25" i="1"/>
  <c r="S25" i="1"/>
  <c r="M25" i="1"/>
  <c r="Q25" i="1"/>
  <c r="T25" i="1"/>
  <c r="N25" i="1"/>
  <c r="E26" i="1" l="1"/>
  <c r="D26" i="1" s="1"/>
  <c r="U25" i="1"/>
  <c r="X25" i="1" s="1"/>
  <c r="Y25" i="1" s="1"/>
  <c r="L26" i="1"/>
  <c r="M26" i="1" s="1"/>
  <c r="G26" i="1"/>
  <c r="N26" i="1"/>
  <c r="V25" i="1"/>
  <c r="S26" i="1"/>
  <c r="Q26" i="1" l="1"/>
  <c r="O26" i="1"/>
  <c r="T26" i="1"/>
  <c r="H26" i="1"/>
  <c r="B27" i="1" s="1"/>
  <c r="F27" i="1" s="1"/>
  <c r="I26" i="1"/>
  <c r="J26" i="1" s="1"/>
  <c r="L27" i="1" l="1"/>
  <c r="O27" i="1" s="1"/>
  <c r="U26" i="1"/>
  <c r="V26" i="1" s="1"/>
  <c r="G27" i="1"/>
  <c r="I27" i="1"/>
  <c r="J27" i="1" s="1"/>
  <c r="E27" i="1"/>
  <c r="D27" i="1" s="1"/>
  <c r="S27" i="1" l="1"/>
  <c r="M27" i="1"/>
  <c r="Q27" i="1"/>
  <c r="X26" i="1"/>
  <c r="Y26" i="1" s="1"/>
  <c r="H27" i="1"/>
  <c r="B28" i="1" s="1"/>
  <c r="F28" i="1" s="1"/>
  <c r="N27" i="1"/>
  <c r="T27" i="1"/>
  <c r="E28" i="1" l="1"/>
  <c r="D28" i="1" s="1"/>
  <c r="U27" i="1"/>
  <c r="G28" i="1"/>
  <c r="L28" i="1"/>
  <c r="I28" i="1"/>
  <c r="J28" i="1" s="1"/>
  <c r="V27" i="1"/>
  <c r="X27" i="1"/>
  <c r="Y27" i="1" s="1"/>
  <c r="Q28" i="1"/>
  <c r="H28" i="1" l="1"/>
  <c r="B29" i="1" s="1"/>
  <c r="F29" i="1" s="1"/>
  <c r="T28" i="1"/>
  <c r="N28" i="1"/>
  <c r="S28" i="1"/>
  <c r="M28" i="1"/>
  <c r="O28" i="1"/>
  <c r="G29" i="1" l="1"/>
  <c r="E29" i="1"/>
  <c r="D29" i="1" s="1"/>
  <c r="L29" i="1"/>
  <c r="S29" i="1" s="1"/>
  <c r="I29" i="1"/>
  <c r="J29" i="1" s="1"/>
  <c r="H29" i="1"/>
  <c r="B30" i="1" s="1"/>
  <c r="F30" i="1" s="1"/>
  <c r="U28" i="1"/>
  <c r="X28" i="1" s="1"/>
  <c r="Y28" i="1" s="1"/>
  <c r="G30" i="1"/>
  <c r="L30" i="1" l="1"/>
  <c r="S30" i="1" s="1"/>
  <c r="N29" i="1"/>
  <c r="T29" i="1"/>
  <c r="E30" i="1"/>
  <c r="D30" i="1" s="1"/>
  <c r="I30" i="1"/>
  <c r="J30" i="1" s="1"/>
  <c r="O29" i="1"/>
  <c r="Q29" i="1"/>
  <c r="M29" i="1"/>
  <c r="V28" i="1"/>
  <c r="M30" i="1"/>
  <c r="Q30" i="1"/>
  <c r="O30" i="1"/>
  <c r="T30" i="1"/>
  <c r="N30" i="1"/>
  <c r="H30" i="1"/>
  <c r="B31" i="1" s="1"/>
  <c r="F31" i="1" s="1"/>
  <c r="U29" i="1" l="1"/>
  <c r="X29" i="1" s="1"/>
  <c r="Y29" i="1" s="1"/>
  <c r="E31" i="1"/>
  <c r="D31" i="1" s="1"/>
  <c r="U30" i="1"/>
  <c r="X30" i="1" s="1"/>
  <c r="Y30" i="1" s="1"/>
  <c r="G31" i="1"/>
  <c r="L31" i="1"/>
  <c r="H31" i="1"/>
  <c r="B32" i="1" s="1"/>
  <c r="F32" i="1" s="1"/>
  <c r="V30" i="1"/>
  <c r="S31" i="1"/>
  <c r="M31" i="1"/>
  <c r="Q31" i="1"/>
  <c r="O31" i="1"/>
  <c r="V29" i="1" l="1"/>
  <c r="T31" i="1"/>
  <c r="N31" i="1"/>
  <c r="I31" i="1"/>
  <c r="J31" i="1" s="1"/>
  <c r="E32" i="1"/>
  <c r="D32" i="1" s="1"/>
  <c r="I32" i="1"/>
  <c r="J32" i="1" s="1"/>
  <c r="G32" i="1"/>
  <c r="L32" i="1"/>
  <c r="Q32" i="1" s="1"/>
  <c r="U31" i="1"/>
  <c r="X31" i="1" s="1"/>
  <c r="Y31" i="1" s="1"/>
  <c r="H32" i="1"/>
  <c r="B33" i="1" s="1"/>
  <c r="F33" i="1" s="1"/>
  <c r="S32" i="1" l="1"/>
  <c r="T32" i="1"/>
  <c r="O32" i="1"/>
  <c r="M32" i="1"/>
  <c r="N32" i="1"/>
  <c r="V31" i="1"/>
  <c r="E33" i="1"/>
  <c r="D33" i="1" s="1"/>
  <c r="L33" i="1"/>
  <c r="G33" i="1"/>
  <c r="I33" i="1"/>
  <c r="J33" i="1" s="1"/>
  <c r="U32" i="1" l="1"/>
  <c r="X32" i="1" s="1"/>
  <c r="Y32" i="1" s="1"/>
  <c r="H33" i="1"/>
  <c r="B34" i="1" s="1"/>
  <c r="F34" i="1" s="1"/>
  <c r="O33" i="1"/>
  <c r="S33" i="1"/>
  <c r="M33" i="1"/>
  <c r="Q33" i="1"/>
  <c r="T33" i="1"/>
  <c r="N33" i="1"/>
  <c r="V32" i="1" l="1"/>
  <c r="L34" i="1"/>
  <c r="U33" i="1"/>
  <c r="G34" i="1"/>
  <c r="E34" i="1"/>
  <c r="D34" i="1" s="1"/>
  <c r="O34" i="1"/>
  <c r="S34" i="1"/>
  <c r="M34" i="1"/>
  <c r="Q34" i="1"/>
  <c r="V33" i="1" l="1"/>
  <c r="X33" i="1"/>
  <c r="Y33" i="1" s="1"/>
  <c r="T34" i="1"/>
  <c r="I34" i="1"/>
  <c r="J34" i="1" s="1"/>
  <c r="H34" i="1"/>
  <c r="B35" i="1" s="1"/>
  <c r="F35" i="1" s="1"/>
  <c r="N34" i="1"/>
  <c r="G35" i="1" l="1"/>
  <c r="U34" i="1"/>
  <c r="V34" i="1" s="1"/>
  <c r="E35" i="1"/>
  <c r="D35" i="1" s="1"/>
  <c r="L35" i="1"/>
  <c r="S35" i="1" s="1"/>
  <c r="I35" i="1"/>
  <c r="J35" i="1" s="1"/>
  <c r="X34" i="1" l="1"/>
  <c r="Y34" i="1" s="1"/>
  <c r="O35" i="1"/>
  <c r="M35" i="1"/>
  <c r="Q35" i="1"/>
  <c r="T35" i="1"/>
  <c r="H35" i="1"/>
  <c r="B36" i="1" s="1"/>
  <c r="F36" i="1" s="1"/>
  <c r="N35" i="1"/>
  <c r="I36" i="1" l="1"/>
  <c r="J36" i="1" s="1"/>
  <c r="U35" i="1"/>
  <c r="X35" i="1" s="1"/>
  <c r="Y35" i="1" s="1"/>
  <c r="E36" i="1"/>
  <c r="D36" i="1" s="1"/>
  <c r="H36" i="1" s="1"/>
  <c r="B37" i="1" s="1"/>
  <c r="F37" i="1" s="1"/>
  <c r="G36" i="1"/>
  <c r="L36" i="1"/>
  <c r="I37" i="1" l="1"/>
  <c r="J37" i="1" s="1"/>
  <c r="V35" i="1"/>
  <c r="O36" i="1"/>
  <c r="T36" i="1"/>
  <c r="N36" i="1"/>
  <c r="S36" i="1"/>
  <c r="L37" i="1"/>
  <c r="T37" i="1" s="1"/>
  <c r="G37" i="1"/>
  <c r="M36" i="1"/>
  <c r="E37" i="1"/>
  <c r="D37" i="1" s="1"/>
  <c r="H37" i="1" s="1"/>
  <c r="B38" i="1" s="1"/>
  <c r="F38" i="1" s="1"/>
  <c r="Q36" i="1"/>
  <c r="O37" i="1"/>
  <c r="S37" i="1"/>
  <c r="M37" i="1"/>
  <c r="Q37" i="1"/>
  <c r="U36" i="1" l="1"/>
  <c r="X36" i="1" s="1"/>
  <c r="Y36" i="1" s="1"/>
  <c r="N37" i="1"/>
  <c r="U37" i="1" s="1"/>
  <c r="E38" i="1"/>
  <c r="D38" i="1" s="1"/>
  <c r="L38" i="1"/>
  <c r="O38" i="1" s="1"/>
  <c r="G38" i="1"/>
  <c r="S38" i="1" l="1"/>
  <c r="Q38" i="1"/>
  <c r="M38" i="1"/>
  <c r="V36" i="1"/>
  <c r="V37" i="1"/>
  <c r="X37" i="1"/>
  <c r="Y37" i="1" s="1"/>
  <c r="T38" i="1"/>
  <c r="I38" i="1"/>
  <c r="J38" i="1" s="1"/>
  <c r="N38" i="1"/>
  <c r="H38" i="1"/>
  <c r="B39" i="1" s="1"/>
  <c r="F39" i="1" s="1"/>
  <c r="E39" i="1" l="1"/>
  <c r="D39" i="1" s="1"/>
  <c r="U38" i="1"/>
  <c r="V38" i="1" s="1"/>
  <c r="L39" i="1"/>
  <c r="M39" i="1" s="1"/>
  <c r="I39" i="1"/>
  <c r="J39" i="1" s="1"/>
  <c r="G39" i="1"/>
  <c r="S39" i="1"/>
  <c r="O39" i="1"/>
  <c r="Q39" i="1"/>
  <c r="T39" i="1"/>
  <c r="H39" i="1"/>
  <c r="B40" i="1" s="1"/>
  <c r="F40" i="1" s="1"/>
  <c r="N39" i="1" l="1"/>
  <c r="U39" i="1" s="1"/>
  <c r="X39" i="1" s="1"/>
  <c r="Y39" i="1" s="1"/>
  <c r="X38" i="1"/>
  <c r="Y38" i="1" s="1"/>
  <c r="E40" i="1"/>
  <c r="D40" i="1" s="1"/>
  <c r="I40" i="1"/>
  <c r="J40" i="1" s="1"/>
  <c r="L40" i="1"/>
  <c r="G40" i="1"/>
  <c r="V39" i="1" l="1"/>
  <c r="H40" i="1"/>
  <c r="B41" i="1" s="1"/>
  <c r="F41" i="1" s="1"/>
  <c r="N40" i="1"/>
  <c r="T40" i="1"/>
  <c r="M40" i="1"/>
  <c r="O40" i="1"/>
  <c r="Q40" i="1"/>
  <c r="S40" i="1"/>
  <c r="G41" i="1"/>
  <c r="I41" i="1"/>
  <c r="J41" i="1" s="1"/>
  <c r="L41" i="1"/>
  <c r="E41" i="1"/>
  <c r="D41" i="1" s="1"/>
  <c r="U40" i="1" l="1"/>
  <c r="X40" i="1" s="1"/>
  <c r="Y40" i="1" s="1"/>
  <c r="H41" i="1"/>
  <c r="B42" i="1" s="1"/>
  <c r="F42" i="1" s="1"/>
  <c r="S41" i="1"/>
  <c r="M41" i="1"/>
  <c r="O41" i="1"/>
  <c r="Q41" i="1"/>
  <c r="T41" i="1"/>
  <c r="N41" i="1"/>
  <c r="V40" i="1"/>
  <c r="G42" i="1" l="1"/>
  <c r="U41" i="1"/>
  <c r="I42" i="1"/>
  <c r="J42" i="1" s="1"/>
  <c r="E42" i="1"/>
  <c r="D42" i="1" s="1"/>
  <c r="L42" i="1"/>
  <c r="V41" i="1" l="1"/>
  <c r="X41" i="1"/>
  <c r="Y41" i="1" s="1"/>
  <c r="S42" i="1"/>
  <c r="T42" i="1"/>
  <c r="N42" i="1"/>
  <c r="M42" i="1"/>
  <c r="Q42" i="1"/>
  <c r="O42" i="1"/>
  <c r="H42" i="1"/>
  <c r="B43" i="1" s="1"/>
  <c r="F43" i="1" s="1"/>
  <c r="I43" i="1" l="1"/>
  <c r="J43" i="1" s="1"/>
  <c r="U42" i="1"/>
  <c r="X42" i="1" s="1"/>
  <c r="Y42" i="1" s="1"/>
  <c r="L43" i="1"/>
  <c r="G43" i="1"/>
  <c r="E43" i="1"/>
  <c r="D43" i="1" s="1"/>
  <c r="V42" i="1" l="1"/>
  <c r="T43" i="1"/>
  <c r="S43" i="1"/>
  <c r="Q43" i="1"/>
  <c r="O43" i="1"/>
  <c r="M43" i="1"/>
  <c r="H43" i="1"/>
  <c r="B44" i="1" s="1"/>
  <c r="F44" i="1" s="1"/>
  <c r="N43" i="1"/>
  <c r="U43" i="1" l="1"/>
  <c r="X43" i="1" s="1"/>
  <c r="Y43" i="1" s="1"/>
  <c r="L44" i="1"/>
  <c r="G44" i="1"/>
  <c r="E44" i="1"/>
  <c r="D44" i="1" s="1"/>
  <c r="V43" i="1" l="1"/>
  <c r="T44" i="1"/>
  <c r="I44" i="1"/>
  <c r="J44" i="1" s="1"/>
  <c r="H44" i="1"/>
  <c r="B45" i="1" s="1"/>
  <c r="F45" i="1" s="1"/>
  <c r="S44" i="1"/>
  <c r="O44" i="1"/>
  <c r="M44" i="1"/>
  <c r="Q44" i="1"/>
  <c r="N44" i="1"/>
  <c r="U44" i="1" l="1"/>
  <c r="X44" i="1" s="1"/>
  <c r="Y44" i="1" s="1"/>
  <c r="L45" i="1"/>
  <c r="E45" i="1"/>
  <c r="D45" i="1" s="1"/>
  <c r="I45" i="1"/>
  <c r="J45" i="1" s="1"/>
  <c r="G45" i="1"/>
  <c r="V44" i="1" l="1"/>
  <c r="T45" i="1"/>
  <c r="H45" i="1"/>
  <c r="B46" i="1" s="1"/>
  <c r="F46" i="1" s="1"/>
  <c r="O45" i="1"/>
  <c r="S45" i="1"/>
  <c r="Q45" i="1"/>
  <c r="M45" i="1"/>
  <c r="N45" i="1"/>
  <c r="G46" i="1" l="1"/>
  <c r="U45" i="1"/>
  <c r="X45" i="1" s="1"/>
  <c r="Y45" i="1" s="1"/>
  <c r="L46" i="1"/>
  <c r="I46" i="1"/>
  <c r="J46" i="1" s="1"/>
  <c r="E46" i="1"/>
  <c r="D46" i="1" s="1"/>
  <c r="V45" i="1"/>
  <c r="Q46" i="1"/>
  <c r="S46" i="1"/>
  <c r="O46" i="1"/>
  <c r="M46" i="1"/>
  <c r="T46" i="1" l="1"/>
  <c r="N46" i="1"/>
  <c r="H46" i="1"/>
  <c r="B47" i="1" s="1"/>
  <c r="F47" i="1" s="1"/>
  <c r="G47" i="1" l="1"/>
  <c r="U46" i="1"/>
  <c r="X46" i="1" s="1"/>
  <c r="Y46" i="1" s="1"/>
  <c r="L47" i="1"/>
  <c r="E47" i="1"/>
  <c r="D47" i="1" s="1"/>
  <c r="I47" i="1"/>
  <c r="J47" i="1" s="1"/>
  <c r="V46" i="1" l="1"/>
  <c r="H47" i="1"/>
  <c r="B48" i="1" s="1"/>
  <c r="F48" i="1" s="1"/>
  <c r="M47" i="1"/>
  <c r="N47" i="1"/>
  <c r="S47" i="1"/>
  <c r="T47" i="1"/>
  <c r="O47" i="1"/>
  <c r="Q47" i="1"/>
  <c r="U47" i="1" l="1"/>
  <c r="X47" i="1" s="1"/>
  <c r="Y47" i="1" s="1"/>
  <c r="E48" i="1"/>
  <c r="D48" i="1" s="1"/>
  <c r="G48" i="1"/>
  <c r="L48" i="1"/>
  <c r="V47" i="1" l="1"/>
  <c r="H48" i="1"/>
  <c r="B49" i="1" s="1"/>
  <c r="F49" i="1" s="1"/>
  <c r="I48" i="1"/>
  <c r="J48" i="1" s="1"/>
  <c r="O48" i="1"/>
  <c r="S48" i="1"/>
  <c r="M48" i="1"/>
  <c r="Q48" i="1"/>
  <c r="N48" i="1"/>
  <c r="T48" i="1"/>
  <c r="G49" i="1"/>
  <c r="L49" i="1"/>
  <c r="I49" i="1" l="1"/>
  <c r="J49" i="1" s="1"/>
  <c r="U48" i="1"/>
  <c r="X48" i="1" s="1"/>
  <c r="Y48" i="1" s="1"/>
  <c r="E49" i="1"/>
  <c r="D49" i="1" s="1"/>
  <c r="N49" i="1" s="1"/>
  <c r="Q49" i="1"/>
  <c r="S49" i="1"/>
  <c r="M49" i="1"/>
  <c r="O49" i="1"/>
  <c r="T49" i="1"/>
  <c r="H49" i="1" l="1"/>
  <c r="B50" i="1" s="1"/>
  <c r="F50" i="1" s="1"/>
  <c r="V48" i="1"/>
  <c r="U49" i="1"/>
  <c r="X49" i="1" s="1"/>
  <c r="Y49" i="1" s="1"/>
  <c r="G50" i="1"/>
  <c r="L50" i="1"/>
  <c r="O50" i="1" s="1"/>
  <c r="E50" i="1"/>
  <c r="D50" i="1" s="1"/>
  <c r="Q50" i="1" l="1"/>
  <c r="T50" i="1"/>
  <c r="M50" i="1"/>
  <c r="S50" i="1"/>
  <c r="V49" i="1"/>
  <c r="N50" i="1"/>
  <c r="I50" i="1" l="1"/>
  <c r="J50" i="1" s="1"/>
  <c r="H50" i="1"/>
  <c r="B51" i="1" s="1"/>
  <c r="F51" i="1" s="1"/>
  <c r="U50" i="1"/>
  <c r="V50" i="1" s="1"/>
  <c r="I51" i="1" l="1"/>
  <c r="J51" i="1" s="1"/>
  <c r="E51" i="1"/>
  <c r="D51" i="1" s="1"/>
  <c r="H51" i="1" s="1"/>
  <c r="B52" i="1" s="1"/>
  <c r="F52" i="1" s="1"/>
  <c r="G51" i="1"/>
  <c r="L51" i="1"/>
  <c r="X50" i="1"/>
  <c r="Y50" i="1" s="1"/>
  <c r="T51" i="1" l="1"/>
  <c r="N51" i="1"/>
  <c r="O51" i="1"/>
  <c r="M51" i="1"/>
  <c r="S51" i="1"/>
  <c r="Q51" i="1"/>
  <c r="I52" i="1"/>
  <c r="J52" i="1" s="1"/>
  <c r="E52" i="1"/>
  <c r="D52" i="1" s="1"/>
  <c r="H52" i="1" s="1"/>
  <c r="B53" i="1" s="1"/>
  <c r="F53" i="1" s="1"/>
  <c r="G52" i="1"/>
  <c r="L52" i="1"/>
  <c r="G53" i="1" l="1"/>
  <c r="E53" i="1"/>
  <c r="D53" i="1" s="1"/>
  <c r="L53" i="1"/>
  <c r="T52" i="1"/>
  <c r="N52" i="1"/>
  <c r="S52" i="1"/>
  <c r="M52" i="1"/>
  <c r="O52" i="1"/>
  <c r="Q52" i="1"/>
  <c r="U51" i="1"/>
  <c r="H53" i="1"/>
  <c r="B54" i="1" s="1"/>
  <c r="F54" i="1" s="1"/>
  <c r="M53" i="1"/>
  <c r="S53" i="1"/>
  <c r="O53" i="1"/>
  <c r="Q53" i="1"/>
  <c r="T53" i="1"/>
  <c r="N53" i="1" l="1"/>
  <c r="I53" i="1"/>
  <c r="J53" i="1" s="1"/>
  <c r="L54" i="1"/>
  <c r="X51" i="1"/>
  <c r="Y51" i="1" s="1"/>
  <c r="V51" i="1"/>
  <c r="U52" i="1"/>
  <c r="U53" i="1"/>
  <c r="X53" i="1" s="1"/>
  <c r="Y53" i="1" s="1"/>
  <c r="G54" i="1"/>
  <c r="I54" i="1"/>
  <c r="J54" i="1" s="1"/>
  <c r="E54" i="1"/>
  <c r="D54" i="1" s="1"/>
  <c r="O54" i="1"/>
  <c r="Q54" i="1"/>
  <c r="S54" i="1"/>
  <c r="M54" i="1"/>
  <c r="X52" i="1" l="1"/>
  <c r="Y52" i="1" s="1"/>
  <c r="V52" i="1"/>
  <c r="N54" i="1"/>
  <c r="V53" i="1"/>
  <c r="T54" i="1"/>
  <c r="U54" i="1" s="1"/>
  <c r="V54" i="1" s="1"/>
  <c r="H54" i="1"/>
  <c r="B55" i="1" s="1"/>
  <c r="F55" i="1" s="1"/>
  <c r="I55" i="1" l="1"/>
  <c r="J55" i="1" s="1"/>
  <c r="E55" i="1"/>
  <c r="D55" i="1" s="1"/>
  <c r="L55" i="1"/>
  <c r="G55" i="1"/>
  <c r="H55" i="1"/>
  <c r="B56" i="1" s="1"/>
  <c r="F56" i="1" s="1"/>
  <c r="X54" i="1"/>
  <c r="Y54" i="1" s="1"/>
  <c r="Q55" i="1"/>
  <c r="M55" i="1"/>
  <c r="O55" i="1"/>
  <c r="S55" i="1"/>
  <c r="N55" i="1"/>
  <c r="T55" i="1"/>
  <c r="E56" i="1"/>
  <c r="D56" i="1" s="1"/>
  <c r="L56" i="1"/>
  <c r="G56" i="1"/>
  <c r="U55" i="1" l="1"/>
  <c r="H56" i="1"/>
  <c r="B57" i="1" s="1"/>
  <c r="F57" i="1" s="1"/>
  <c r="I56" i="1"/>
  <c r="J56" i="1" s="1"/>
  <c r="Q56" i="1"/>
  <c r="S56" i="1"/>
  <c r="O56" i="1"/>
  <c r="M56" i="1"/>
  <c r="T56" i="1"/>
  <c r="N56" i="1"/>
  <c r="G57" i="1"/>
  <c r="L57" i="1"/>
  <c r="I57" i="1" l="1"/>
  <c r="J57" i="1" s="1"/>
  <c r="E57" i="1"/>
  <c r="D57" i="1" s="1"/>
  <c r="V55" i="1"/>
  <c r="X55" i="1"/>
  <c r="Y55" i="1" s="1"/>
  <c r="U56" i="1"/>
  <c r="X56" i="1" s="1"/>
  <c r="Y56" i="1" s="1"/>
  <c r="T57" i="1"/>
  <c r="O57" i="1"/>
  <c r="S57" i="1"/>
  <c r="Q57" i="1"/>
  <c r="M57" i="1"/>
  <c r="N57" i="1"/>
  <c r="H57" i="1"/>
  <c r="B58" i="1" s="1"/>
  <c r="F58" i="1" s="1"/>
  <c r="V56" i="1" l="1"/>
  <c r="U57" i="1"/>
  <c r="X57" i="1" s="1"/>
  <c r="Y57" i="1" s="1"/>
  <c r="E58" i="1"/>
  <c r="D58" i="1" s="1"/>
  <c r="I58" i="1"/>
  <c r="J58" i="1" s="1"/>
  <c r="G58" i="1"/>
  <c r="L58" i="1"/>
  <c r="V57" i="1"/>
  <c r="O58" i="1" l="1"/>
  <c r="S58" i="1"/>
  <c r="T58" i="1"/>
  <c r="N58" i="1"/>
  <c r="Q58" i="1"/>
  <c r="M58" i="1"/>
  <c r="H58" i="1"/>
  <c r="B59" i="1" s="1"/>
  <c r="F59" i="1" s="1"/>
  <c r="U58" i="1" l="1"/>
  <c r="E59" i="1"/>
  <c r="D59" i="1" s="1"/>
  <c r="L59" i="1"/>
  <c r="G59" i="1"/>
  <c r="V58" i="1" l="1"/>
  <c r="X58" i="1"/>
  <c r="Y58" i="1" s="1"/>
  <c r="H59" i="1"/>
  <c r="B60" i="1" s="1"/>
  <c r="F60" i="1" s="1"/>
  <c r="I59" i="1"/>
  <c r="J59" i="1" s="1"/>
  <c r="Q59" i="1"/>
  <c r="O59" i="1"/>
  <c r="S59" i="1"/>
  <c r="M59" i="1"/>
  <c r="N59" i="1"/>
  <c r="T59" i="1"/>
  <c r="E60" i="1" l="1"/>
  <c r="D60" i="1" s="1"/>
  <c r="I60" i="1"/>
  <c r="J60" i="1" s="1"/>
  <c r="G60" i="1"/>
  <c r="L60" i="1"/>
  <c r="O60" i="1" s="1"/>
  <c r="U59" i="1"/>
  <c r="X59" i="1" s="1"/>
  <c r="Y59" i="1" s="1"/>
  <c r="S60" i="1" l="1"/>
  <c r="M60" i="1"/>
  <c r="Q60" i="1"/>
  <c r="T60" i="1"/>
  <c r="N60" i="1"/>
  <c r="H60" i="1"/>
  <c r="B61" i="1" s="1"/>
  <c r="F61" i="1" s="1"/>
  <c r="V59" i="1"/>
  <c r="E61" i="1" l="1"/>
  <c r="D61" i="1" s="1"/>
  <c r="G61" i="1"/>
  <c r="I61" i="1"/>
  <c r="J61" i="1" s="1"/>
  <c r="L61" i="1"/>
  <c r="M61" i="1" s="1"/>
  <c r="U60" i="1"/>
  <c r="V60" i="1" s="1"/>
  <c r="X60" i="1" l="1"/>
  <c r="Y60" i="1" s="1"/>
  <c r="H61" i="1"/>
  <c r="B62" i="1" s="1"/>
  <c r="F62" i="1" s="1"/>
  <c r="S61" i="1"/>
  <c r="T61" i="1"/>
  <c r="O61" i="1"/>
  <c r="Q61" i="1"/>
  <c r="N61" i="1"/>
  <c r="E62" i="1"/>
  <c r="D62" i="1" s="1"/>
  <c r="L62" i="1"/>
  <c r="G62" i="1"/>
  <c r="I62" i="1" l="1"/>
  <c r="J62" i="1" s="1"/>
  <c r="U61" i="1"/>
  <c r="X61" i="1" s="1"/>
  <c r="Y61" i="1" s="1"/>
  <c r="H62" i="1"/>
  <c r="B63" i="1" s="1"/>
  <c r="F63" i="1" s="1"/>
  <c r="O62" i="1"/>
  <c r="T62" i="1"/>
  <c r="M62" i="1"/>
  <c r="N62" i="1"/>
  <c r="Q62" i="1"/>
  <c r="S62" i="1"/>
  <c r="G63" i="1" l="1"/>
  <c r="I63" i="1"/>
  <c r="J63" i="1" s="1"/>
  <c r="V61" i="1"/>
  <c r="E63" i="1"/>
  <c r="D63" i="1" s="1"/>
  <c r="H63" i="1" s="1"/>
  <c r="B64" i="1" s="1"/>
  <c r="F64" i="1" s="1"/>
  <c r="L63" i="1"/>
  <c r="S63" i="1" s="1"/>
  <c r="U62" i="1"/>
  <c r="Q63" i="1" l="1"/>
  <c r="M63" i="1"/>
  <c r="O63" i="1"/>
  <c r="N63" i="1"/>
  <c r="T63" i="1"/>
  <c r="X62" i="1"/>
  <c r="Y62" i="1" s="1"/>
  <c r="V62" i="1"/>
  <c r="E64" i="1"/>
  <c r="D64" i="1" s="1"/>
  <c r="G64" i="1"/>
  <c r="L64" i="1"/>
  <c r="I64" i="1"/>
  <c r="J64" i="1" s="1"/>
  <c r="U63" i="1" l="1"/>
  <c r="V63" i="1" s="1"/>
  <c r="O64" i="1"/>
  <c r="T64" i="1"/>
  <c r="N64" i="1"/>
  <c r="Q64" i="1"/>
  <c r="M64" i="1"/>
  <c r="S64" i="1"/>
  <c r="H64" i="1"/>
  <c r="B65" i="1" s="1"/>
  <c r="F65" i="1" s="1"/>
  <c r="X63" i="1" l="1"/>
  <c r="Y63" i="1" s="1"/>
  <c r="U64" i="1"/>
  <c r="V64" i="1" s="1"/>
  <c r="L65" i="1"/>
  <c r="I65" i="1"/>
  <c r="J65" i="1" s="1"/>
  <c r="G65" i="1"/>
  <c r="E65" i="1"/>
  <c r="D65" i="1" s="1"/>
  <c r="H65" i="1" s="1"/>
  <c r="B66" i="1" s="1"/>
  <c r="F66" i="1" s="1"/>
  <c r="X64" i="1" l="1"/>
  <c r="Y64" i="1" s="1"/>
  <c r="I66" i="1"/>
  <c r="J66" i="1" s="1"/>
  <c r="E66" i="1"/>
  <c r="D66" i="1" s="1"/>
  <c r="L66" i="1"/>
  <c r="G66" i="1"/>
  <c r="Q65" i="1"/>
  <c r="O65" i="1"/>
  <c r="M65" i="1"/>
  <c r="S65" i="1"/>
  <c r="T65" i="1"/>
  <c r="N65" i="1"/>
  <c r="H66" i="1" l="1"/>
  <c r="B67" i="1" s="1"/>
  <c r="F67" i="1" s="1"/>
  <c r="U65" i="1"/>
  <c r="X65" i="1" s="1"/>
  <c r="Y65" i="1" s="1"/>
  <c r="S66" i="1"/>
  <c r="T66" i="1"/>
  <c r="N66" i="1"/>
  <c r="Q66" i="1"/>
  <c r="M66" i="1"/>
  <c r="O66" i="1"/>
  <c r="G67" i="1" l="1"/>
  <c r="I67" i="1"/>
  <c r="J67" i="1" s="1"/>
  <c r="E67" i="1"/>
  <c r="D67" i="1" s="1"/>
  <c r="L67" i="1"/>
  <c r="V65" i="1"/>
  <c r="U66" i="1"/>
  <c r="X66" i="1" s="1"/>
  <c r="Y66" i="1" s="1"/>
  <c r="V66" i="1" l="1"/>
  <c r="H67" i="1"/>
  <c r="B68" i="1" s="1"/>
  <c r="F68" i="1" s="1"/>
  <c r="O67" i="1"/>
  <c r="N67" i="1"/>
  <c r="S67" i="1"/>
  <c r="Q67" i="1"/>
  <c r="M67" i="1"/>
  <c r="T67" i="1"/>
  <c r="I68" i="1" l="1"/>
  <c r="J68" i="1" s="1"/>
  <c r="E68" i="1"/>
  <c r="D68" i="1" s="1"/>
  <c r="G68" i="1"/>
  <c r="L68" i="1"/>
  <c r="U67" i="1"/>
  <c r="H68" i="1" l="1"/>
  <c r="B69" i="1" s="1"/>
  <c r="F69" i="1" s="1"/>
  <c r="O68" i="1"/>
  <c r="S68" i="1"/>
  <c r="M68" i="1"/>
  <c r="N68" i="1"/>
  <c r="Q68" i="1"/>
  <c r="T68" i="1"/>
  <c r="X67" i="1"/>
  <c r="Y67" i="1" s="1"/>
  <c r="V67" i="1"/>
  <c r="L69" i="1" l="1"/>
  <c r="T69" i="1"/>
  <c r="E69" i="1"/>
  <c r="D69" i="1" s="1"/>
  <c r="G69" i="1"/>
  <c r="U68" i="1"/>
  <c r="X68" i="1" s="1"/>
  <c r="Y68" i="1" s="1"/>
  <c r="M69" i="1"/>
  <c r="S69" i="1"/>
  <c r="O69" i="1"/>
  <c r="Q69" i="1"/>
  <c r="V68" i="1"/>
  <c r="H69" i="1" l="1"/>
  <c r="B70" i="1" s="1"/>
  <c r="F70" i="1" s="1"/>
  <c r="I69" i="1"/>
  <c r="J69" i="1" s="1"/>
  <c r="N69" i="1"/>
  <c r="U69" i="1" s="1"/>
  <c r="V69" i="1" s="1"/>
  <c r="E70" i="1" l="1"/>
  <c r="D70" i="1" s="1"/>
  <c r="X69" i="1"/>
  <c r="Y69" i="1" s="1"/>
  <c r="G70" i="1"/>
  <c r="L70" i="1"/>
  <c r="H70" i="1"/>
  <c r="B71" i="1" s="1"/>
  <c r="F71" i="1" s="1"/>
  <c r="O70" i="1"/>
  <c r="T70" i="1"/>
  <c r="M70" i="1"/>
  <c r="S70" i="1"/>
  <c r="Q70" i="1"/>
  <c r="N70" i="1"/>
  <c r="I70" i="1" l="1"/>
  <c r="J70" i="1" s="1"/>
  <c r="U70" i="1"/>
  <c r="L71" i="1"/>
  <c r="I71" i="1"/>
  <c r="J71" i="1" s="1"/>
  <c r="G71" i="1"/>
  <c r="E71" i="1"/>
  <c r="D71" i="1" s="1"/>
  <c r="H71" i="1" s="1"/>
  <c r="B72" i="1" s="1"/>
  <c r="F72" i="1" s="1"/>
  <c r="E72" i="1" l="1"/>
  <c r="D72" i="1" s="1"/>
  <c r="L72" i="1"/>
  <c r="O72" i="1" s="1"/>
  <c r="G72" i="1"/>
  <c r="I72" i="1"/>
  <c r="J72" i="1" s="1"/>
  <c r="Q71" i="1"/>
  <c r="O71" i="1"/>
  <c r="S71" i="1"/>
  <c r="M71" i="1"/>
  <c r="T71" i="1"/>
  <c r="N71" i="1"/>
  <c r="X70" i="1"/>
  <c r="Y70" i="1" s="1"/>
  <c r="V70" i="1"/>
  <c r="M72" i="1"/>
  <c r="H72" i="1" l="1"/>
  <c r="B73" i="1" s="1"/>
  <c r="F73" i="1" s="1"/>
  <c r="I73" i="1" s="1"/>
  <c r="J73" i="1" s="1"/>
  <c r="Q72" i="1"/>
  <c r="N72" i="1"/>
  <c r="S72" i="1"/>
  <c r="T72" i="1"/>
  <c r="G73" i="1"/>
  <c r="U71" i="1"/>
  <c r="L73" i="1" l="1"/>
  <c r="E73" i="1"/>
  <c r="D73" i="1" s="1"/>
  <c r="U72" i="1"/>
  <c r="V72" i="1" s="1"/>
  <c r="N73" i="1"/>
  <c r="T73" i="1"/>
  <c r="H73" i="1"/>
  <c r="B74" i="1" s="1"/>
  <c r="F74" i="1" s="1"/>
  <c r="X71" i="1"/>
  <c r="Y71" i="1" s="1"/>
  <c r="V71" i="1"/>
  <c r="X72" i="1"/>
  <c r="Y72" i="1" s="1"/>
  <c r="O73" i="1" l="1"/>
  <c r="S73" i="1"/>
  <c r="M73" i="1"/>
  <c r="Q73" i="1"/>
  <c r="U73" i="1" s="1"/>
  <c r="E74" i="1"/>
  <c r="D74" i="1" s="1"/>
  <c r="G74" i="1"/>
  <c r="I74" i="1"/>
  <c r="J74" i="1" s="1"/>
  <c r="H74" i="1"/>
  <c r="B75" i="1" s="1"/>
  <c r="F75" i="1" s="1"/>
  <c r="L74" i="1"/>
  <c r="X73" i="1" l="1"/>
  <c r="Y73" i="1" s="1"/>
  <c r="V73" i="1"/>
  <c r="E75" i="1"/>
  <c r="D75" i="1" s="1"/>
  <c r="G75" i="1"/>
  <c r="I75" i="1"/>
  <c r="J75" i="1" s="1"/>
  <c r="L75" i="1"/>
  <c r="H75" i="1"/>
  <c r="B76" i="1" s="1"/>
  <c r="F76" i="1" s="1"/>
  <c r="N74" i="1"/>
  <c r="O74" i="1"/>
  <c r="Q74" i="1"/>
  <c r="S74" i="1"/>
  <c r="M74" i="1"/>
  <c r="T74" i="1"/>
  <c r="G76" i="1"/>
  <c r="L76" i="1"/>
  <c r="O76" i="1" s="1"/>
  <c r="Q76" i="1" l="1"/>
  <c r="M76" i="1"/>
  <c r="E76" i="1"/>
  <c r="D76" i="1" s="1"/>
  <c r="I76" i="1"/>
  <c r="J76" i="1" s="1"/>
  <c r="O75" i="1"/>
  <c r="M75" i="1"/>
  <c r="S75" i="1"/>
  <c r="Q75" i="1"/>
  <c r="T75" i="1"/>
  <c r="N75" i="1"/>
  <c r="S76" i="1"/>
  <c r="U74" i="1"/>
  <c r="N76" i="1" l="1"/>
  <c r="U75" i="1"/>
  <c r="H76" i="1"/>
  <c r="B77" i="1" s="1"/>
  <c r="F77" i="1" s="1"/>
  <c r="T76" i="1"/>
  <c r="U76" i="1" s="1"/>
  <c r="X74" i="1"/>
  <c r="Y74" i="1" s="1"/>
  <c r="V74" i="1"/>
  <c r="X76" i="1" l="1"/>
  <c r="Y76" i="1" s="1"/>
  <c r="V76" i="1"/>
  <c r="X75" i="1"/>
  <c r="Y75" i="1" s="1"/>
  <c r="V75" i="1"/>
  <c r="G77" i="1"/>
  <c r="L77" i="1"/>
  <c r="O77" i="1" s="1"/>
  <c r="E77" i="1"/>
  <c r="D77" i="1" s="1"/>
  <c r="H77" i="1" s="1"/>
  <c r="B78" i="1" s="1"/>
  <c r="F78" i="1" s="1"/>
  <c r="T77" i="1"/>
  <c r="M77" i="1"/>
  <c r="Q77" i="1"/>
  <c r="S77" i="1"/>
  <c r="N77" i="1" l="1"/>
  <c r="I77" i="1"/>
  <c r="J77" i="1" s="1"/>
  <c r="I78" i="1"/>
  <c r="J78" i="1" s="1"/>
  <c r="G78" i="1"/>
  <c r="E78" i="1"/>
  <c r="D78" i="1" s="1"/>
  <c r="H78" i="1" s="1"/>
  <c r="B79" i="1" s="1"/>
  <c r="F79" i="1" s="1"/>
  <c r="L78" i="1"/>
  <c r="U77" i="1"/>
  <c r="N78" i="1"/>
  <c r="S78" i="1"/>
  <c r="Q78" i="1"/>
  <c r="M78" i="1"/>
  <c r="O78" i="1"/>
  <c r="T78" i="1"/>
  <c r="L79" i="1" l="1"/>
  <c r="Q79" i="1" s="1"/>
  <c r="G79" i="1"/>
  <c r="I79" i="1"/>
  <c r="J79" i="1" s="1"/>
  <c r="E79" i="1"/>
  <c r="D79" i="1" s="1"/>
  <c r="H79" i="1" s="1"/>
  <c r="B80" i="1" s="1"/>
  <c r="F80" i="1" s="1"/>
  <c r="U78" i="1"/>
  <c r="X77" i="1"/>
  <c r="Y77" i="1" s="1"/>
  <c r="V77" i="1"/>
  <c r="N79" i="1" l="1"/>
  <c r="T79" i="1"/>
  <c r="O79" i="1"/>
  <c r="M79" i="1"/>
  <c r="S79" i="1"/>
  <c r="X78" i="1"/>
  <c r="Y78" i="1" s="1"/>
  <c r="V78" i="1"/>
  <c r="G80" i="1"/>
  <c r="L80" i="1"/>
  <c r="E80" i="1"/>
  <c r="D80" i="1" s="1"/>
  <c r="I80" i="1"/>
  <c r="J80" i="1" s="1"/>
  <c r="U79" i="1" l="1"/>
  <c r="H80" i="1"/>
  <c r="B81" i="1" s="1"/>
  <c r="F81" i="1" s="1"/>
  <c r="Q80" i="1"/>
  <c r="S80" i="1"/>
  <c r="N80" i="1"/>
  <c r="T80" i="1"/>
  <c r="O80" i="1"/>
  <c r="M80" i="1"/>
  <c r="L81" i="1" l="1"/>
  <c r="Q81" i="1" s="1"/>
  <c r="E81" i="1"/>
  <c r="D81" i="1" s="1"/>
  <c r="G81" i="1"/>
  <c r="H81" i="1"/>
  <c r="B82" i="1" s="1"/>
  <c r="F82" i="1" s="1"/>
  <c r="X79" i="1"/>
  <c r="Y79" i="1" s="1"/>
  <c r="V79" i="1"/>
  <c r="O81" i="1"/>
  <c r="U80" i="1"/>
  <c r="X80" i="1" s="1"/>
  <c r="Y80" i="1" s="1"/>
  <c r="M81" i="1"/>
  <c r="S81" i="1"/>
  <c r="N81" i="1" l="1"/>
  <c r="G82" i="1"/>
  <c r="I82" i="1"/>
  <c r="J82" i="1" s="1"/>
  <c r="L82" i="1"/>
  <c r="M82" i="1" s="1"/>
  <c r="I81" i="1"/>
  <c r="J81" i="1" s="1"/>
  <c r="T81" i="1"/>
  <c r="U81" i="1" s="1"/>
  <c r="E82" i="1"/>
  <c r="D82" i="1" s="1"/>
  <c r="H82" i="1" s="1"/>
  <c r="B83" i="1" s="1"/>
  <c r="F83" i="1" s="1"/>
  <c r="O82" i="1"/>
  <c r="Q82" i="1"/>
  <c r="N82" i="1"/>
  <c r="S82" i="1"/>
  <c r="V80" i="1"/>
  <c r="T82" i="1"/>
  <c r="G83" i="1" l="1"/>
  <c r="I83" i="1"/>
  <c r="J83" i="1" s="1"/>
  <c r="U82" i="1"/>
  <c r="V82" i="1" s="1"/>
  <c r="X81" i="1"/>
  <c r="Y81" i="1" s="1"/>
  <c r="V81" i="1"/>
  <c r="L83" i="1"/>
  <c r="S83" i="1" s="1"/>
  <c r="E83" i="1"/>
  <c r="D83" i="1" s="1"/>
  <c r="Q83" i="1"/>
  <c r="O83" i="1" l="1"/>
  <c r="X82" i="1"/>
  <c r="Y82" i="1" s="1"/>
  <c r="H83" i="1"/>
  <c r="B84" i="1" s="1"/>
  <c r="F84" i="1" s="1"/>
  <c r="T83" i="1"/>
  <c r="N83" i="1"/>
  <c r="G84" i="1"/>
  <c r="E84" i="1"/>
  <c r="D84" i="1" s="1"/>
  <c r="M83" i="1"/>
  <c r="U83" i="1" l="1"/>
  <c r="X83" i="1" s="1"/>
  <c r="Y83" i="1" s="1"/>
  <c r="H84" i="1"/>
  <c r="B85" i="1" s="1"/>
  <c r="F85" i="1" s="1"/>
  <c r="L84" i="1"/>
  <c r="M84" i="1" s="1"/>
  <c r="N84" i="1"/>
  <c r="T84" i="1"/>
  <c r="S84" i="1"/>
  <c r="V83" i="1"/>
  <c r="Q84" i="1" l="1"/>
  <c r="O84" i="1"/>
  <c r="I84" i="1"/>
  <c r="J84" i="1" s="1"/>
  <c r="L85" i="1"/>
  <c r="I85" i="1"/>
  <c r="J85" i="1" s="1"/>
  <c r="G85" i="1"/>
  <c r="E85" i="1"/>
  <c r="D85" i="1" s="1"/>
  <c r="H85" i="1" s="1"/>
  <c r="B86" i="1" s="1"/>
  <c r="F86" i="1" s="1"/>
  <c r="I86" i="1" s="1"/>
  <c r="J86" i="1" s="1"/>
  <c r="U84" i="1"/>
  <c r="G86" i="1" l="1"/>
  <c r="L86" i="1"/>
  <c r="E86" i="1"/>
  <c r="D86" i="1" s="1"/>
  <c r="T86" i="1"/>
  <c r="M86" i="1"/>
  <c r="N85" i="1"/>
  <c r="T85" i="1"/>
  <c r="Q85" i="1"/>
  <c r="O85" i="1"/>
  <c r="S85" i="1"/>
  <c r="M85" i="1"/>
  <c r="V84" i="1"/>
  <c r="X84" i="1"/>
  <c r="Y84" i="1" s="1"/>
  <c r="Q86" i="1" l="1"/>
  <c r="O86" i="1"/>
  <c r="S86" i="1"/>
  <c r="H86" i="1"/>
  <c r="B87" i="1" s="1"/>
  <c r="F87" i="1" s="1"/>
  <c r="N86" i="1"/>
  <c r="U86" i="1" s="1"/>
  <c r="U85" i="1"/>
  <c r="V85" i="1" s="1"/>
  <c r="X85" i="1" l="1"/>
  <c r="Y85" i="1" s="1"/>
  <c r="V86" i="1"/>
  <c r="X86" i="1"/>
  <c r="Y86" i="1" s="1"/>
  <c r="I87" i="1"/>
  <c r="J87" i="1" s="1"/>
  <c r="L87" i="1"/>
  <c r="G87" i="1"/>
  <c r="E87" i="1"/>
  <c r="D87" i="1" s="1"/>
  <c r="H87" i="1" s="1"/>
  <c r="B88" i="1" s="1"/>
  <c r="F88" i="1" s="1"/>
  <c r="I88" i="1" l="1"/>
  <c r="J88" i="1" s="1"/>
  <c r="G88" i="1"/>
  <c r="E88" i="1"/>
  <c r="D88" i="1" s="1"/>
  <c r="H88" i="1" s="1"/>
  <c r="B89" i="1" s="1"/>
  <c r="F89" i="1" s="1"/>
  <c r="L88" i="1"/>
  <c r="O87" i="1"/>
  <c r="M87" i="1"/>
  <c r="N87" i="1"/>
  <c r="S87" i="1"/>
  <c r="T87" i="1"/>
  <c r="Q87" i="1"/>
  <c r="I89" i="1" l="1"/>
  <c r="J89" i="1" s="1"/>
  <c r="L89" i="1"/>
  <c r="E89" i="1"/>
  <c r="D89" i="1" s="1"/>
  <c r="H89" i="1" s="1"/>
  <c r="B90" i="1" s="1"/>
  <c r="F90" i="1" s="1"/>
  <c r="G89" i="1"/>
  <c r="N88" i="1"/>
  <c r="S88" i="1"/>
  <c r="O88" i="1"/>
  <c r="Q88" i="1"/>
  <c r="T88" i="1"/>
  <c r="M88" i="1"/>
  <c r="U87" i="1"/>
  <c r="U88" i="1" l="1"/>
  <c r="V88" i="1" s="1"/>
  <c r="I90" i="1"/>
  <c r="J90" i="1" s="1"/>
  <c r="L90" i="1"/>
  <c r="S90" i="1" s="1"/>
  <c r="E90" i="1"/>
  <c r="D90" i="1" s="1"/>
  <c r="G90" i="1"/>
  <c r="X88" i="1"/>
  <c r="Y88" i="1" s="1"/>
  <c r="X87" i="1"/>
  <c r="Y87" i="1" s="1"/>
  <c r="V87" i="1"/>
  <c r="N89" i="1"/>
  <c r="Q89" i="1"/>
  <c r="M89" i="1"/>
  <c r="O89" i="1"/>
  <c r="S89" i="1"/>
  <c r="T89" i="1"/>
  <c r="H90" i="1"/>
  <c r="B91" i="1" s="1"/>
  <c r="F91" i="1" s="1"/>
  <c r="Q90" i="1"/>
  <c r="T90" i="1" l="1"/>
  <c r="M90" i="1"/>
  <c r="N90" i="1"/>
  <c r="O90" i="1"/>
  <c r="U89" i="1"/>
  <c r="E91" i="1"/>
  <c r="D91" i="1" s="1"/>
  <c r="I91" i="1"/>
  <c r="J91" i="1" s="1"/>
  <c r="L91" i="1"/>
  <c r="G91" i="1"/>
  <c r="U90" i="1"/>
  <c r="V90" i="1" s="1"/>
  <c r="V89" i="1" l="1"/>
  <c r="X89" i="1"/>
  <c r="Y89" i="1" s="1"/>
  <c r="H91" i="1"/>
  <c r="B92" i="1" s="1"/>
  <c r="F92" i="1" s="1"/>
  <c r="T91" i="1"/>
  <c r="S91" i="1"/>
  <c r="N91" i="1"/>
  <c r="O91" i="1"/>
  <c r="Q91" i="1"/>
  <c r="M91" i="1"/>
  <c r="X90" i="1"/>
  <c r="Y90" i="1" s="1"/>
  <c r="G92" i="1" l="1"/>
  <c r="L92" i="1"/>
  <c r="O92" i="1" s="1"/>
  <c r="E92" i="1"/>
  <c r="D92" i="1" s="1"/>
  <c r="H92" i="1" s="1"/>
  <c r="B93" i="1" s="1"/>
  <c r="F93" i="1" s="1"/>
  <c r="U91" i="1"/>
  <c r="X91" i="1" s="1"/>
  <c r="Y91" i="1" s="1"/>
  <c r="I92" i="1" l="1"/>
  <c r="J92" i="1" s="1"/>
  <c r="V91" i="1"/>
  <c r="M92" i="1"/>
  <c r="Q92" i="1"/>
  <c r="T92" i="1"/>
  <c r="N92" i="1"/>
  <c r="S92" i="1"/>
  <c r="E93" i="1"/>
  <c r="D93" i="1" s="1"/>
  <c r="L93" i="1"/>
  <c r="I93" i="1"/>
  <c r="J93" i="1" s="1"/>
  <c r="G93" i="1"/>
  <c r="U92" i="1" l="1"/>
  <c r="X92" i="1" s="1"/>
  <c r="Y92" i="1" s="1"/>
  <c r="H93" i="1"/>
  <c r="B94" i="1" s="1"/>
  <c r="F94" i="1" s="1"/>
  <c r="T93" i="1"/>
  <c r="O93" i="1"/>
  <c r="N93" i="1"/>
  <c r="M93" i="1"/>
  <c r="S93" i="1"/>
  <c r="Q93" i="1"/>
  <c r="V92" i="1" l="1"/>
  <c r="E94" i="1"/>
  <c r="D94" i="1" s="1"/>
  <c r="I94" i="1"/>
  <c r="J94" i="1" s="1"/>
  <c r="G94" i="1"/>
  <c r="L94" i="1"/>
  <c r="N94" i="1" s="1"/>
  <c r="U93" i="1"/>
  <c r="V93" i="1" s="1"/>
  <c r="H94" i="1" l="1"/>
  <c r="B95" i="1" s="1"/>
  <c r="F95" i="1" s="1"/>
  <c r="M94" i="1"/>
  <c r="Q94" i="1"/>
  <c r="O94" i="1"/>
  <c r="S94" i="1"/>
  <c r="T94" i="1"/>
  <c r="X93" i="1"/>
  <c r="Y93" i="1" s="1"/>
  <c r="G95" i="1"/>
  <c r="L95" i="1"/>
  <c r="M95" i="1" s="1"/>
  <c r="E95" i="1" l="1"/>
  <c r="D95" i="1" s="1"/>
  <c r="N95" i="1" s="1"/>
  <c r="H95" i="1"/>
  <c r="B96" i="1" s="1"/>
  <c r="F96" i="1" s="1"/>
  <c r="T95" i="1"/>
  <c r="O95" i="1"/>
  <c r="U94" i="1"/>
  <c r="X94" i="1" s="1"/>
  <c r="Y94" i="1" s="1"/>
  <c r="Q95" i="1"/>
  <c r="S95" i="1"/>
  <c r="I95" i="1" l="1"/>
  <c r="J95" i="1" s="1"/>
  <c r="U95" i="1"/>
  <c r="E96" i="1"/>
  <c r="D96" i="1" s="1"/>
  <c r="I96" i="1"/>
  <c r="J96" i="1" s="1"/>
  <c r="G96" i="1"/>
  <c r="L96" i="1"/>
  <c r="T96" i="1" s="1"/>
  <c r="H96" i="1"/>
  <c r="B97" i="1" s="1"/>
  <c r="F97" i="1" s="1"/>
  <c r="V94" i="1"/>
  <c r="V95" i="1"/>
  <c r="X95" i="1"/>
  <c r="Y95" i="1" s="1"/>
  <c r="N96" i="1" l="1"/>
  <c r="L97" i="1"/>
  <c r="I97" i="1"/>
  <c r="J97" i="1" s="1"/>
  <c r="M96" i="1"/>
  <c r="O96" i="1"/>
  <c r="S96" i="1"/>
  <c r="Q96" i="1"/>
  <c r="E97" i="1"/>
  <c r="D97" i="1" s="1"/>
  <c r="G97" i="1"/>
  <c r="U96" i="1" l="1"/>
  <c r="V96" i="1" s="1"/>
  <c r="M97" i="1"/>
  <c r="O97" i="1"/>
  <c r="Q97" i="1"/>
  <c r="S97" i="1"/>
  <c r="T97" i="1"/>
  <c r="H97" i="1"/>
  <c r="B98" i="1" s="1"/>
  <c r="F98" i="1" s="1"/>
  <c r="N97" i="1"/>
  <c r="X96" i="1" l="1"/>
  <c r="Y96" i="1" s="1"/>
  <c r="U97" i="1"/>
  <c r="V97" i="1" s="1"/>
  <c r="L98" i="1"/>
  <c r="G98" i="1"/>
  <c r="E98" i="1"/>
  <c r="D98" i="1" s="1"/>
  <c r="I98" i="1"/>
  <c r="J98" i="1" s="1"/>
  <c r="X97" i="1" l="1"/>
  <c r="Y97" i="1" s="1"/>
  <c r="H98" i="1"/>
  <c r="B99" i="1" s="1"/>
  <c r="F99" i="1" s="1"/>
  <c r="Q98" i="1"/>
  <c r="O98" i="1"/>
  <c r="S98" i="1"/>
  <c r="T98" i="1"/>
  <c r="M98" i="1"/>
  <c r="N98" i="1"/>
  <c r="U98" i="1" l="1"/>
  <c r="V98" i="1" s="1"/>
  <c r="L99" i="1"/>
  <c r="E99" i="1"/>
  <c r="D99" i="1" s="1"/>
  <c r="G99" i="1"/>
  <c r="I99" i="1"/>
  <c r="J99" i="1" s="1"/>
  <c r="X98" i="1" l="1"/>
  <c r="Y98" i="1" s="1"/>
  <c r="M99" i="1"/>
  <c r="S99" i="1"/>
  <c r="Q99" i="1"/>
  <c r="O99" i="1"/>
  <c r="N99" i="1"/>
  <c r="T99" i="1"/>
  <c r="H99" i="1"/>
  <c r="B100" i="1" s="1"/>
  <c r="F100" i="1" s="1"/>
  <c r="U99" i="1" l="1"/>
  <c r="X99" i="1" s="1"/>
  <c r="Y99" i="1" s="1"/>
  <c r="E100" i="1"/>
  <c r="D100" i="1" s="1"/>
  <c r="G100" i="1"/>
  <c r="I100" i="1"/>
  <c r="J100" i="1" s="1"/>
  <c r="L100" i="1"/>
  <c r="V99" i="1" l="1"/>
  <c r="H100" i="1"/>
  <c r="B101" i="1" s="1"/>
  <c r="F101" i="1" s="1"/>
  <c r="S100" i="1"/>
  <c r="M100" i="1"/>
  <c r="O100" i="1"/>
  <c r="T100" i="1"/>
  <c r="N100" i="1"/>
  <c r="Q100" i="1"/>
  <c r="E101" i="1" l="1"/>
  <c r="D101" i="1" s="1"/>
  <c r="L101" i="1"/>
  <c r="M101" i="1" s="1"/>
  <c r="I101" i="1"/>
  <c r="J101" i="1" s="1"/>
  <c r="G101" i="1"/>
  <c r="U100" i="1"/>
  <c r="X100" i="1" s="1"/>
  <c r="Y100" i="1" s="1"/>
  <c r="H101" i="1"/>
  <c r="B102" i="1" s="1"/>
  <c r="F102" i="1" s="1"/>
  <c r="Q101" i="1" l="1"/>
  <c r="S101" i="1"/>
  <c r="N101" i="1"/>
  <c r="O101" i="1"/>
  <c r="T101" i="1"/>
  <c r="V100" i="1"/>
  <c r="E102" i="1"/>
  <c r="D102" i="1" s="1"/>
  <c r="G102" i="1"/>
  <c r="L102" i="1"/>
  <c r="T102" i="1" s="1"/>
  <c r="S102" i="1" l="1"/>
  <c r="N102" i="1"/>
  <c r="M102" i="1"/>
  <c r="O102" i="1"/>
  <c r="Q102" i="1"/>
  <c r="U101" i="1"/>
  <c r="V101" i="1" s="1"/>
  <c r="H102" i="1"/>
  <c r="B103" i="1" s="1"/>
  <c r="F103" i="1" s="1"/>
  <c r="X101" i="1"/>
  <c r="Y101" i="1" s="1"/>
  <c r="I102" i="1"/>
  <c r="J102" i="1" s="1"/>
  <c r="G103" i="1"/>
  <c r="U102" i="1"/>
  <c r="L103" i="1" l="1"/>
  <c r="E103" i="1"/>
  <c r="D103" i="1" s="1"/>
  <c r="N103" i="1" s="1"/>
  <c r="T103" i="1"/>
  <c r="I103" i="1"/>
  <c r="J103" i="1" s="1"/>
  <c r="O103" i="1"/>
  <c r="S103" i="1"/>
  <c r="M103" i="1"/>
  <c r="Q103" i="1"/>
  <c r="V102" i="1"/>
  <c r="X102" i="1"/>
  <c r="Y102" i="1" s="1"/>
  <c r="H103" i="1" l="1"/>
  <c r="B104" i="1" s="1"/>
  <c r="F104" i="1" s="1"/>
  <c r="U103" i="1"/>
  <c r="V103" i="1" s="1"/>
  <c r="E104" i="1"/>
  <c r="D104" i="1" s="1"/>
  <c r="H104" i="1" s="1"/>
  <c r="B105" i="1" s="1"/>
  <c r="F105" i="1" s="1"/>
  <c r="I104" i="1"/>
  <c r="J104" i="1" s="1"/>
  <c r="L104" i="1"/>
  <c r="Q104" i="1" s="1"/>
  <c r="G104" i="1"/>
  <c r="M104" i="1"/>
  <c r="S104" i="1"/>
  <c r="X103" i="1" l="1"/>
  <c r="Y103" i="1" s="1"/>
  <c r="O104" i="1"/>
  <c r="G105" i="1"/>
  <c r="L105" i="1"/>
  <c r="S105" i="1" s="1"/>
  <c r="E105" i="1"/>
  <c r="D105" i="1" s="1"/>
  <c r="H105" i="1" s="1"/>
  <c r="B106" i="1" s="1"/>
  <c r="F106" i="1" s="1"/>
  <c r="N104" i="1"/>
  <c r="T104" i="1"/>
  <c r="I105" i="1" l="1"/>
  <c r="J105" i="1" s="1"/>
  <c r="U104" i="1"/>
  <c r="V104" i="1" s="1"/>
  <c r="Q105" i="1"/>
  <c r="T105" i="1"/>
  <c r="O105" i="1"/>
  <c r="N105" i="1"/>
  <c r="M105" i="1"/>
  <c r="I106" i="1"/>
  <c r="J106" i="1" s="1"/>
  <c r="E106" i="1"/>
  <c r="D106" i="1" s="1"/>
  <c r="L106" i="1"/>
  <c r="G106" i="1"/>
  <c r="X104" i="1" l="1"/>
  <c r="Y104" i="1" s="1"/>
  <c r="U105" i="1"/>
  <c r="H106" i="1"/>
  <c r="B107" i="1" s="1"/>
  <c r="F107" i="1" s="1"/>
  <c r="M106" i="1"/>
  <c r="Q106" i="1"/>
  <c r="O106" i="1"/>
  <c r="S106" i="1"/>
  <c r="T106" i="1"/>
  <c r="N106" i="1"/>
  <c r="V105" i="1"/>
  <c r="X105" i="1"/>
  <c r="Y105" i="1" s="1"/>
  <c r="L107" i="1" l="1"/>
  <c r="M107" i="1" s="1"/>
  <c r="G107" i="1"/>
  <c r="E107" i="1"/>
  <c r="D107" i="1" s="1"/>
  <c r="U106" i="1"/>
  <c r="O107" i="1" l="1"/>
  <c r="S107" i="1"/>
  <c r="Q107" i="1"/>
  <c r="I107" i="1"/>
  <c r="J107" i="1" s="1"/>
  <c r="T107" i="1"/>
  <c r="H107" i="1"/>
  <c r="B108" i="1" s="1"/>
  <c r="F108" i="1" s="1"/>
  <c r="N107" i="1"/>
  <c r="U107" i="1" s="1"/>
  <c r="X107" i="1" s="1"/>
  <c r="Y107" i="1" s="1"/>
  <c r="X106" i="1"/>
  <c r="Y106" i="1" s="1"/>
  <c r="V106" i="1"/>
  <c r="V107" i="1" l="1"/>
  <c r="E108" i="1"/>
  <c r="D108" i="1" s="1"/>
  <c r="G108" i="1"/>
  <c r="L108" i="1"/>
  <c r="I108" i="1"/>
  <c r="J108" i="1" s="1"/>
  <c r="T108" i="1" l="1"/>
  <c r="Q108" i="1"/>
  <c r="N108" i="1"/>
  <c r="S108" i="1"/>
  <c r="M108" i="1"/>
  <c r="O108" i="1"/>
  <c r="H108" i="1"/>
  <c r="B109" i="1" s="1"/>
  <c r="F109" i="1" s="1"/>
  <c r="L109" i="1" l="1"/>
  <c r="E109" i="1"/>
  <c r="D109" i="1" s="1"/>
  <c r="G109" i="1"/>
  <c r="I109" i="1"/>
  <c r="J109" i="1" s="1"/>
  <c r="U108" i="1"/>
  <c r="H109" i="1" l="1"/>
  <c r="B110" i="1" s="1"/>
  <c r="F110" i="1" s="1"/>
  <c r="X108" i="1"/>
  <c r="Y108" i="1" s="1"/>
  <c r="V108" i="1"/>
  <c r="O109" i="1"/>
  <c r="T109" i="1"/>
  <c r="S109" i="1"/>
  <c r="M109" i="1"/>
  <c r="Q109" i="1"/>
  <c r="N109" i="1"/>
  <c r="G110" i="1" l="1"/>
  <c r="E110" i="1"/>
  <c r="D110" i="1" s="1"/>
  <c r="I110" i="1"/>
  <c r="J110" i="1" s="1"/>
  <c r="L110" i="1"/>
  <c r="U109" i="1"/>
  <c r="Q110" i="1" l="1"/>
  <c r="O110" i="1"/>
  <c r="S110" i="1"/>
  <c r="M110" i="1"/>
  <c r="N110" i="1"/>
  <c r="T110" i="1"/>
  <c r="H110" i="1"/>
  <c r="B111" i="1" s="1"/>
  <c r="F111" i="1" s="1"/>
  <c r="V109" i="1"/>
  <c r="X109" i="1"/>
  <c r="Y109" i="1" s="1"/>
  <c r="U110" i="1" l="1"/>
  <c r="X110" i="1" s="1"/>
  <c r="Y110" i="1" s="1"/>
  <c r="L111" i="1"/>
  <c r="G111" i="1"/>
  <c r="E111" i="1"/>
  <c r="D111" i="1" s="1"/>
  <c r="I111" i="1"/>
  <c r="J111" i="1" s="1"/>
  <c r="V110" i="1" l="1"/>
  <c r="T111" i="1"/>
  <c r="S111" i="1"/>
  <c r="Q111" i="1"/>
  <c r="M111" i="1"/>
  <c r="O111" i="1"/>
  <c r="N111" i="1"/>
  <c r="H111" i="1"/>
  <c r="B112" i="1" s="1"/>
  <c r="F112" i="1" s="1"/>
  <c r="U111" i="1" l="1"/>
  <c r="V111" i="1" s="1"/>
  <c r="L112" i="1"/>
  <c r="E112" i="1"/>
  <c r="D112" i="1" s="1"/>
  <c r="I112" i="1"/>
  <c r="J112" i="1" s="1"/>
  <c r="G112" i="1"/>
  <c r="X111" i="1" l="1"/>
  <c r="Y111" i="1" s="1"/>
  <c r="H112" i="1"/>
  <c r="B113" i="1" s="1"/>
  <c r="F113" i="1" s="1"/>
  <c r="S112" i="1"/>
  <c r="Q112" i="1"/>
  <c r="O112" i="1"/>
  <c r="T112" i="1"/>
  <c r="M112" i="1"/>
  <c r="N112" i="1"/>
  <c r="U112" i="1" l="1"/>
  <c r="X112" i="1" s="1"/>
  <c r="Y112" i="1" s="1"/>
  <c r="V112" i="1"/>
  <c r="L113" i="1"/>
  <c r="G113" i="1"/>
  <c r="E113" i="1"/>
  <c r="D113" i="1" s="1"/>
  <c r="I113" i="1"/>
  <c r="J113" i="1" s="1"/>
  <c r="H113" i="1" l="1"/>
  <c r="B114" i="1" s="1"/>
  <c r="F114" i="1" s="1"/>
  <c r="Q113" i="1"/>
  <c r="M113" i="1"/>
  <c r="S113" i="1"/>
  <c r="O113" i="1"/>
  <c r="N113" i="1"/>
  <c r="T113" i="1"/>
  <c r="G114" i="1" l="1"/>
  <c r="I114" i="1"/>
  <c r="J114" i="1" s="1"/>
  <c r="E114" i="1"/>
  <c r="D114" i="1" s="1"/>
  <c r="H114" i="1" s="1"/>
  <c r="B115" i="1" s="1"/>
  <c r="F115" i="1" s="1"/>
  <c r="L114" i="1"/>
  <c r="U113" i="1"/>
  <c r="M114" i="1"/>
  <c r="N114" i="1"/>
  <c r="T114" i="1"/>
  <c r="O114" i="1"/>
  <c r="S114" i="1"/>
  <c r="Q114" i="1"/>
  <c r="E115" i="1" l="1"/>
  <c r="D115" i="1" s="1"/>
  <c r="L115" i="1"/>
  <c r="G115" i="1"/>
  <c r="H115" i="1"/>
  <c r="B116" i="1" s="1"/>
  <c r="F116" i="1" s="1"/>
  <c r="U114" i="1"/>
  <c r="X114" i="1" s="1"/>
  <c r="Y114" i="1" s="1"/>
  <c r="T115" i="1"/>
  <c r="S115" i="1"/>
  <c r="Q115" i="1"/>
  <c r="M115" i="1"/>
  <c r="O115" i="1"/>
  <c r="N115" i="1"/>
  <c r="V113" i="1"/>
  <c r="X113" i="1"/>
  <c r="Y113" i="1" s="1"/>
  <c r="I116" i="1" l="1"/>
  <c r="J116" i="1" s="1"/>
  <c r="L116" i="1"/>
  <c r="Q116" i="1" s="1"/>
  <c r="E116" i="1"/>
  <c r="D116" i="1" s="1"/>
  <c r="H116" i="1" s="1"/>
  <c r="B117" i="1" s="1"/>
  <c r="F117" i="1" s="1"/>
  <c r="G116" i="1"/>
  <c r="I115" i="1"/>
  <c r="J115" i="1" s="1"/>
  <c r="V114" i="1"/>
  <c r="U115" i="1"/>
  <c r="X115" i="1" s="1"/>
  <c r="Y115" i="1" s="1"/>
  <c r="L117" i="1"/>
  <c r="G117" i="1"/>
  <c r="I117" i="1"/>
  <c r="J117" i="1" s="1"/>
  <c r="E117" i="1"/>
  <c r="D117" i="1" s="1"/>
  <c r="H117" i="1" s="1"/>
  <c r="B118" i="1" s="1"/>
  <c r="F118" i="1" s="1"/>
  <c r="N116" i="1"/>
  <c r="T116" i="1"/>
  <c r="S116" i="1"/>
  <c r="M116" i="1"/>
  <c r="O116" i="1"/>
  <c r="V115" i="1" l="1"/>
  <c r="U116" i="1"/>
  <c r="G118" i="1"/>
  <c r="L118" i="1"/>
  <c r="I118" i="1"/>
  <c r="J118" i="1" s="1"/>
  <c r="E118" i="1"/>
  <c r="D118" i="1" s="1"/>
  <c r="H118" i="1" s="1"/>
  <c r="B119" i="1" s="1"/>
  <c r="F119" i="1" s="1"/>
  <c r="X116" i="1"/>
  <c r="Y116" i="1" s="1"/>
  <c r="V116" i="1"/>
  <c r="T117" i="1"/>
  <c r="S117" i="1"/>
  <c r="M117" i="1"/>
  <c r="O117" i="1"/>
  <c r="N117" i="1"/>
  <c r="Q117" i="1"/>
  <c r="U117" i="1" l="1"/>
  <c r="X117" i="1" s="1"/>
  <c r="Y117" i="1" s="1"/>
  <c r="Q118" i="1"/>
  <c r="O118" i="1"/>
  <c r="M118" i="1"/>
  <c r="N118" i="1"/>
  <c r="S118" i="1"/>
  <c r="T118" i="1"/>
  <c r="I119" i="1"/>
  <c r="J119" i="1" s="1"/>
  <c r="G119" i="1"/>
  <c r="L119" i="1"/>
  <c r="E119" i="1"/>
  <c r="D119" i="1" s="1"/>
  <c r="H119" i="1" s="1"/>
  <c r="B120" i="1" s="1"/>
  <c r="F120" i="1" s="1"/>
  <c r="V117" i="1" l="1"/>
  <c r="U118" i="1"/>
  <c r="E120" i="1"/>
  <c r="D120" i="1" s="1"/>
  <c r="G120" i="1"/>
  <c r="I120" i="1"/>
  <c r="J120" i="1" s="1"/>
  <c r="S119" i="1"/>
  <c r="M119" i="1"/>
  <c r="O119" i="1"/>
  <c r="N119" i="1"/>
  <c r="Q119" i="1"/>
  <c r="T119" i="1"/>
  <c r="V118" i="1"/>
  <c r="X118" i="1"/>
  <c r="Y118" i="1" s="1"/>
  <c r="L120" i="1"/>
  <c r="Q120" i="1" l="1"/>
  <c r="O120" i="1"/>
  <c r="S120" i="1"/>
  <c r="N120" i="1"/>
  <c r="T120" i="1"/>
  <c r="M120" i="1"/>
  <c r="U119" i="1"/>
  <c r="H120" i="1"/>
  <c r="B121" i="1" s="1"/>
  <c r="F121" i="1" s="1"/>
  <c r="U120" i="1" l="1"/>
  <c r="E121" i="1"/>
  <c r="D121" i="1" s="1"/>
  <c r="L121" i="1"/>
  <c r="G121" i="1"/>
  <c r="I121" i="1"/>
  <c r="J121" i="1" s="1"/>
  <c r="X119" i="1"/>
  <c r="Y119" i="1" s="1"/>
  <c r="V119" i="1"/>
  <c r="S121" i="1" l="1"/>
  <c r="M121" i="1"/>
  <c r="Q121" i="1"/>
  <c r="O121" i="1"/>
  <c r="T121" i="1"/>
  <c r="N121" i="1"/>
  <c r="H121" i="1"/>
  <c r="B122" i="1" s="1"/>
  <c r="F122" i="1" s="1"/>
  <c r="X120" i="1"/>
  <c r="Y120" i="1" s="1"/>
  <c r="V120" i="1"/>
  <c r="U121" i="1" l="1"/>
  <c r="V121" i="1" s="1"/>
  <c r="L122" i="1"/>
  <c r="E122" i="1"/>
  <c r="D122" i="1" s="1"/>
  <c r="I122" i="1"/>
  <c r="J122" i="1" s="1"/>
  <c r="G122" i="1"/>
  <c r="X121" i="1" l="1"/>
  <c r="Y121" i="1" s="1"/>
  <c r="H122" i="1"/>
  <c r="B123" i="1" s="1"/>
  <c r="F123" i="1" s="1"/>
  <c r="Q122" i="1"/>
  <c r="S122" i="1"/>
  <c r="T122" i="1"/>
  <c r="N122" i="1"/>
  <c r="M122" i="1"/>
  <c r="O122" i="1"/>
  <c r="U122" i="1" l="1"/>
  <c r="X122" i="1" s="1"/>
  <c r="Y122" i="1" s="1"/>
  <c r="E123" i="1"/>
  <c r="D123" i="1" s="1"/>
  <c r="L123" i="1"/>
  <c r="I123" i="1"/>
  <c r="J123" i="1" s="1"/>
  <c r="G123" i="1"/>
  <c r="V122" i="1" l="1"/>
  <c r="H123" i="1"/>
  <c r="B124" i="1" s="1"/>
  <c r="F124" i="1" s="1"/>
  <c r="E124" i="1"/>
  <c r="D124" i="1" s="1"/>
  <c r="L124" i="1"/>
  <c r="G124" i="1"/>
  <c r="I124" i="1"/>
  <c r="J124" i="1" s="1"/>
  <c r="S123" i="1"/>
  <c r="O123" i="1"/>
  <c r="T123" i="1"/>
  <c r="Q123" i="1"/>
  <c r="N123" i="1"/>
  <c r="M123" i="1"/>
  <c r="U123" i="1" l="1"/>
  <c r="X123" i="1" s="1"/>
  <c r="Y123" i="1" s="1"/>
  <c r="T124" i="1"/>
  <c r="Q124" i="1"/>
  <c r="N124" i="1"/>
  <c r="M124" i="1"/>
  <c r="O124" i="1"/>
  <c r="S124" i="1"/>
  <c r="H124" i="1"/>
  <c r="B125" i="1" s="1"/>
  <c r="F125" i="1" s="1"/>
  <c r="V123" i="1" l="1"/>
  <c r="U124" i="1"/>
  <c r="X124" i="1" s="1"/>
  <c r="Y124" i="1" s="1"/>
  <c r="I125" i="1"/>
  <c r="J125" i="1" s="1"/>
  <c r="E125" i="1"/>
  <c r="D125" i="1" s="1"/>
  <c r="H125" i="1" s="1"/>
  <c r="B126" i="1" s="1"/>
  <c r="F126" i="1" s="1"/>
  <c r="L125" i="1"/>
  <c r="G125" i="1"/>
  <c r="V124" i="1" l="1"/>
  <c r="E126" i="1"/>
  <c r="D126" i="1" s="1"/>
  <c r="H126" i="1" s="1"/>
  <c r="B127" i="1" s="1"/>
  <c r="F127" i="1" s="1"/>
  <c r="I126" i="1"/>
  <c r="J126" i="1" s="1"/>
  <c r="L126" i="1"/>
  <c r="G126" i="1"/>
  <c r="T125" i="1"/>
  <c r="S125" i="1"/>
  <c r="N125" i="1"/>
  <c r="M125" i="1"/>
  <c r="Q125" i="1"/>
  <c r="O125" i="1"/>
  <c r="U125" i="1" l="1"/>
  <c r="V125" i="1" s="1"/>
  <c r="L127" i="1"/>
  <c r="I127" i="1"/>
  <c r="J127" i="1" s="1"/>
  <c r="E127" i="1"/>
  <c r="D127" i="1" s="1"/>
  <c r="G127" i="1"/>
  <c r="H127" i="1"/>
  <c r="B128" i="1" s="1"/>
  <c r="F128" i="1" s="1"/>
  <c r="O126" i="1"/>
  <c r="M126" i="1"/>
  <c r="S126" i="1"/>
  <c r="T126" i="1"/>
  <c r="Q126" i="1"/>
  <c r="N126" i="1"/>
  <c r="U126" i="1" s="1"/>
  <c r="X125" i="1" l="1"/>
  <c r="Y125" i="1" s="1"/>
  <c r="X126" i="1"/>
  <c r="Y126" i="1" s="1"/>
  <c r="V126" i="1"/>
  <c r="G128" i="1"/>
  <c r="L128" i="1"/>
  <c r="E128" i="1"/>
  <c r="D128" i="1" s="1"/>
  <c r="I128" i="1"/>
  <c r="J128" i="1" s="1"/>
  <c r="M127" i="1"/>
  <c r="S127" i="1"/>
  <c r="N127" i="1"/>
  <c r="T127" i="1"/>
  <c r="O127" i="1"/>
  <c r="Q127" i="1"/>
  <c r="U127" i="1" l="1"/>
  <c r="X127" i="1" s="1"/>
  <c r="Y127" i="1" s="1"/>
  <c r="H128" i="1"/>
  <c r="B129" i="1" s="1"/>
  <c r="F129" i="1" s="1"/>
  <c r="T128" i="1"/>
  <c r="O128" i="1"/>
  <c r="Q128" i="1"/>
  <c r="S128" i="1"/>
  <c r="N128" i="1"/>
  <c r="M128" i="1"/>
  <c r="V127" i="1" l="1"/>
  <c r="L129" i="1"/>
  <c r="S129" i="1" s="1"/>
  <c r="Q129" i="1"/>
  <c r="E129" i="1"/>
  <c r="D129" i="1" s="1"/>
  <c r="G129" i="1"/>
  <c r="U128" i="1"/>
  <c r="V128" i="1" s="1"/>
  <c r="N129" i="1"/>
  <c r="T129" i="1"/>
  <c r="H129" i="1"/>
  <c r="B130" i="1" s="1"/>
  <c r="F130" i="1" s="1"/>
  <c r="O129" i="1"/>
  <c r="M129" i="1"/>
  <c r="G130" i="1"/>
  <c r="U129" i="1"/>
  <c r="X128" i="1" l="1"/>
  <c r="Y128" i="1" s="1"/>
  <c r="I129" i="1"/>
  <c r="J129" i="1" s="1"/>
  <c r="L130" i="1"/>
  <c r="I130" i="1"/>
  <c r="J130" i="1" s="1"/>
  <c r="E130" i="1"/>
  <c r="D130" i="1" s="1"/>
  <c r="H130" i="1" s="1"/>
  <c r="B131" i="1" s="1"/>
  <c r="F131" i="1" s="1"/>
  <c r="V129" i="1"/>
  <c r="X129" i="1"/>
  <c r="Y129" i="1" s="1"/>
  <c r="T130" i="1"/>
  <c r="N130" i="1"/>
  <c r="O130" i="1"/>
  <c r="S130" i="1"/>
  <c r="M130" i="1"/>
  <c r="Q130" i="1"/>
  <c r="G131" i="1" l="1"/>
  <c r="E131" i="1"/>
  <c r="D131" i="1" s="1"/>
  <c r="L131" i="1"/>
  <c r="I131" i="1"/>
  <c r="J131" i="1" s="1"/>
  <c r="U130" i="1"/>
  <c r="V130" i="1" s="1"/>
  <c r="Q131" i="1"/>
  <c r="M131" i="1"/>
  <c r="O131" i="1"/>
  <c r="T131" i="1"/>
  <c r="S131" i="1"/>
  <c r="N131" i="1"/>
  <c r="H131" i="1" l="1"/>
  <c r="B132" i="1" s="1"/>
  <c r="F132" i="1" s="1"/>
  <c r="X130" i="1"/>
  <c r="Y130" i="1" s="1"/>
  <c r="U131" i="1"/>
  <c r="V131" i="1" s="1"/>
  <c r="X131" i="1" l="1"/>
  <c r="Y131" i="1" s="1"/>
  <c r="G132" i="1"/>
  <c r="E132" i="1"/>
  <c r="D132" i="1" s="1"/>
  <c r="I132" i="1"/>
  <c r="J132" i="1" s="1"/>
  <c r="L132" i="1"/>
  <c r="H132" i="1" l="1"/>
  <c r="B133" i="1" s="1"/>
  <c r="F133" i="1" s="1"/>
  <c r="S132" i="1"/>
  <c r="Q132" i="1"/>
  <c r="N132" i="1"/>
  <c r="O132" i="1"/>
  <c r="M132" i="1"/>
  <c r="T132" i="1"/>
  <c r="G133" i="1" l="1"/>
  <c r="E133" i="1"/>
  <c r="D133" i="1" s="1"/>
  <c r="L133" i="1"/>
  <c r="I133" i="1"/>
  <c r="J133" i="1" s="1"/>
  <c r="U132" i="1"/>
  <c r="O133" i="1" l="1"/>
  <c r="Q133" i="1"/>
  <c r="M133" i="1"/>
  <c r="T133" i="1"/>
  <c r="S133" i="1"/>
  <c r="N133" i="1"/>
  <c r="U133" i="1" s="1"/>
  <c r="H133" i="1"/>
  <c r="B134" i="1" s="1"/>
  <c r="F134" i="1" s="1"/>
  <c r="X132" i="1"/>
  <c r="Y132" i="1" s="1"/>
  <c r="V132" i="1"/>
  <c r="X133" i="1" l="1"/>
  <c r="Y133" i="1" s="1"/>
  <c r="V133" i="1"/>
  <c r="I134" i="1"/>
  <c r="J134" i="1" s="1"/>
  <c r="G134" i="1"/>
  <c r="E134" i="1"/>
  <c r="D134" i="1" s="1"/>
  <c r="H134" i="1" s="1"/>
  <c r="B135" i="1" s="1"/>
  <c r="F135" i="1" s="1"/>
  <c r="L134" i="1"/>
  <c r="E135" i="1" l="1"/>
  <c r="D135" i="1" s="1"/>
  <c r="G135" i="1"/>
  <c r="L135" i="1"/>
  <c r="S135" i="1" s="1"/>
  <c r="I135" i="1"/>
  <c r="J135" i="1" s="1"/>
  <c r="S134" i="1"/>
  <c r="Q134" i="1"/>
  <c r="M134" i="1"/>
  <c r="N134" i="1"/>
  <c r="O134" i="1"/>
  <c r="T134" i="1"/>
  <c r="N135" i="1"/>
  <c r="M135" i="1"/>
  <c r="Q135" i="1"/>
  <c r="T135" i="1"/>
  <c r="O135" i="1"/>
  <c r="U134" i="1" l="1"/>
  <c r="H135" i="1"/>
  <c r="B136" i="1" s="1"/>
  <c r="F136" i="1" s="1"/>
  <c r="U135" i="1"/>
  <c r="V135" i="1"/>
  <c r="X135" i="1"/>
  <c r="Y135" i="1" s="1"/>
  <c r="G136" i="1" l="1"/>
  <c r="E136" i="1"/>
  <c r="D136" i="1" s="1"/>
  <c r="L136" i="1"/>
  <c r="I136" i="1"/>
  <c r="J136" i="1" s="1"/>
  <c r="H136" i="1"/>
  <c r="B137" i="1" s="1"/>
  <c r="F137" i="1" s="1"/>
  <c r="I137" i="1" s="1"/>
  <c r="J137" i="1" s="1"/>
  <c r="X134" i="1"/>
  <c r="Y134" i="1" s="1"/>
  <c r="V134" i="1"/>
  <c r="G137" i="1"/>
  <c r="L137" i="1"/>
  <c r="E137" i="1"/>
  <c r="D137" i="1" s="1"/>
  <c r="T136" i="1"/>
  <c r="N136" i="1"/>
  <c r="S136" i="1"/>
  <c r="M136" i="1"/>
  <c r="O136" i="1"/>
  <c r="Q136" i="1"/>
  <c r="U136" i="1" l="1"/>
  <c r="H137" i="1"/>
  <c r="B138" i="1" s="1"/>
  <c r="F138" i="1" s="1"/>
  <c r="X136" i="1"/>
  <c r="Y136" i="1" s="1"/>
  <c r="V136" i="1"/>
  <c r="S137" i="1"/>
  <c r="O137" i="1"/>
  <c r="M137" i="1"/>
  <c r="Q137" i="1"/>
  <c r="T137" i="1"/>
  <c r="N137" i="1"/>
  <c r="I138" i="1" l="1"/>
  <c r="J138" i="1" s="1"/>
  <c r="G138" i="1"/>
  <c r="L138" i="1"/>
  <c r="E138" i="1"/>
  <c r="D138" i="1" s="1"/>
  <c r="U137" i="1"/>
  <c r="V137" i="1" s="1"/>
  <c r="O138" i="1"/>
  <c r="Q138" i="1"/>
  <c r="M138" i="1"/>
  <c r="N138" i="1"/>
  <c r="S138" i="1"/>
  <c r="T138" i="1"/>
  <c r="H138" i="1"/>
  <c r="B139" i="1" s="1"/>
  <c r="F139" i="1" s="1"/>
  <c r="X137" i="1" l="1"/>
  <c r="Y137" i="1" s="1"/>
  <c r="U138" i="1"/>
  <c r="X138" i="1" s="1"/>
  <c r="Y138" i="1" s="1"/>
  <c r="L139" i="1"/>
  <c r="G139" i="1"/>
  <c r="E139" i="1"/>
  <c r="D139" i="1" s="1"/>
  <c r="I139" i="1"/>
  <c r="J139" i="1" s="1"/>
  <c r="V138" i="1" l="1"/>
  <c r="H139" i="1"/>
  <c r="B140" i="1" s="1"/>
  <c r="F140" i="1" s="1"/>
  <c r="T139" i="1"/>
  <c r="S139" i="1"/>
  <c r="M139" i="1"/>
  <c r="Q139" i="1"/>
  <c r="N139" i="1"/>
  <c r="O139" i="1"/>
  <c r="U139" i="1" l="1"/>
  <c r="V139" i="1" s="1"/>
  <c r="E140" i="1"/>
  <c r="D140" i="1" s="1"/>
  <c r="G140" i="1"/>
  <c r="L140" i="1"/>
  <c r="I140" i="1"/>
  <c r="J140" i="1" s="1"/>
  <c r="X139" i="1" l="1"/>
  <c r="Y139" i="1" s="1"/>
  <c r="Q140" i="1"/>
  <c r="M140" i="1"/>
  <c r="S140" i="1"/>
  <c r="N140" i="1"/>
  <c r="T140" i="1"/>
  <c r="O140" i="1"/>
  <c r="H140" i="1"/>
  <c r="B141" i="1" s="1"/>
  <c r="F141" i="1" s="1"/>
  <c r="U140" i="1" l="1"/>
  <c r="X140" i="1" s="1"/>
  <c r="Y140" i="1" s="1"/>
  <c r="G141" i="1"/>
  <c r="L141" i="1"/>
  <c r="I141" i="1"/>
  <c r="J141" i="1" s="1"/>
  <c r="E141" i="1"/>
  <c r="D141" i="1" s="1"/>
  <c r="V140" i="1" l="1"/>
  <c r="H141" i="1"/>
  <c r="B142" i="1" s="1"/>
  <c r="F142" i="1" s="1"/>
  <c r="G142" i="1"/>
  <c r="S141" i="1"/>
  <c r="T141" i="1"/>
  <c r="N141" i="1"/>
  <c r="O141" i="1"/>
  <c r="M141" i="1"/>
  <c r="Q141" i="1"/>
  <c r="E142" i="1" l="1"/>
  <c r="D142" i="1" s="1"/>
  <c r="I142" i="1"/>
  <c r="J142" i="1" s="1"/>
  <c r="L142" i="1"/>
  <c r="U141" i="1"/>
  <c r="X141" i="1" s="1"/>
  <c r="Y141" i="1" s="1"/>
  <c r="H142" i="1"/>
  <c r="B143" i="1" s="1"/>
  <c r="F143" i="1" s="1"/>
  <c r="V141" i="1"/>
  <c r="G143" i="1"/>
  <c r="L143" i="1"/>
  <c r="M142" i="1"/>
  <c r="S142" i="1"/>
  <c r="T142" i="1"/>
  <c r="O142" i="1"/>
  <c r="Q142" i="1"/>
  <c r="N142" i="1" l="1"/>
  <c r="U142" i="1" s="1"/>
  <c r="X142" i="1" s="1"/>
  <c r="Y142" i="1" s="1"/>
  <c r="E143" i="1"/>
  <c r="D143" i="1" s="1"/>
  <c r="I143" i="1"/>
  <c r="J143" i="1" s="1"/>
  <c r="O143" i="1"/>
  <c r="S143" i="1"/>
  <c r="Q143" i="1"/>
  <c r="M143" i="1"/>
  <c r="N143" i="1" l="1"/>
  <c r="H143" i="1"/>
  <c r="B144" i="1" s="1"/>
  <c r="F144" i="1" s="1"/>
  <c r="T143" i="1"/>
  <c r="V142" i="1"/>
  <c r="U143" i="1" l="1"/>
  <c r="X143" i="1" s="1"/>
  <c r="Y143" i="1" s="1"/>
  <c r="I144" i="1"/>
  <c r="J144" i="1" s="1"/>
  <c r="G144" i="1"/>
  <c r="E144" i="1"/>
  <c r="D144" i="1" s="1"/>
  <c r="L144" i="1"/>
  <c r="V143" i="1"/>
  <c r="H144" i="1"/>
  <c r="B145" i="1" s="1"/>
  <c r="F145" i="1" s="1"/>
  <c r="N144" i="1" l="1"/>
  <c r="L145" i="1"/>
  <c r="O145" i="1" s="1"/>
  <c r="I145" i="1"/>
  <c r="J145" i="1" s="1"/>
  <c r="M144" i="1"/>
  <c r="S144" i="1"/>
  <c r="O144" i="1"/>
  <c r="T144" i="1"/>
  <c r="Q144" i="1"/>
  <c r="E145" i="1"/>
  <c r="D145" i="1" s="1"/>
  <c r="G145" i="1"/>
  <c r="U144" i="1"/>
  <c r="X144" i="1" s="1"/>
  <c r="Y144" i="1" s="1"/>
  <c r="H145" i="1"/>
  <c r="B146" i="1" s="1"/>
  <c r="F146" i="1" s="1"/>
  <c r="M145" i="1"/>
  <c r="Q145" i="1"/>
  <c r="T145" i="1"/>
  <c r="N145" i="1"/>
  <c r="S145" i="1" l="1"/>
  <c r="U145" i="1"/>
  <c r="V144" i="1"/>
  <c r="X145" i="1"/>
  <c r="Y145" i="1" s="1"/>
  <c r="V145" i="1"/>
  <c r="I146" i="1"/>
  <c r="J146" i="1" s="1"/>
  <c r="G146" i="1"/>
  <c r="E146" i="1"/>
  <c r="D146" i="1" s="1"/>
  <c r="H146" i="1" s="1"/>
  <c r="B147" i="1" s="1"/>
  <c r="F147" i="1" s="1"/>
  <c r="L146" i="1"/>
  <c r="I147" i="1" l="1"/>
  <c r="J147" i="1" s="1"/>
  <c r="E147" i="1"/>
  <c r="D147" i="1" s="1"/>
  <c r="L147" i="1"/>
  <c r="G147" i="1"/>
  <c r="N146" i="1"/>
  <c r="M146" i="1"/>
  <c r="T146" i="1"/>
  <c r="Q146" i="1"/>
  <c r="S146" i="1"/>
  <c r="O146" i="1"/>
  <c r="H147" i="1" l="1"/>
  <c r="B148" i="1" s="1"/>
  <c r="F148" i="1" s="1"/>
  <c r="I148" i="1" s="1"/>
  <c r="J148" i="1" s="1"/>
  <c r="U146" i="1"/>
  <c r="V146" i="1" s="1"/>
  <c r="N147" i="1"/>
  <c r="M147" i="1"/>
  <c r="T147" i="1"/>
  <c r="Q147" i="1"/>
  <c r="O147" i="1"/>
  <c r="S147" i="1"/>
  <c r="G148" i="1" l="1"/>
  <c r="E148" i="1"/>
  <c r="D148" i="1" s="1"/>
  <c r="L148" i="1"/>
  <c r="X146" i="1"/>
  <c r="Y146" i="1" s="1"/>
  <c r="U147" i="1"/>
  <c r="V147" i="1" s="1"/>
  <c r="H148" i="1"/>
  <c r="B149" i="1" s="1"/>
  <c r="F149" i="1" s="1"/>
  <c r="S148" i="1"/>
  <c r="T148" i="1"/>
  <c r="O148" i="1"/>
  <c r="Q148" i="1"/>
  <c r="M148" i="1"/>
  <c r="N148" i="1"/>
  <c r="G149" i="1" l="1"/>
  <c r="X147" i="1"/>
  <c r="Y147" i="1" s="1"/>
  <c r="U148" i="1"/>
  <c r="L149" i="1"/>
  <c r="E149" i="1"/>
  <c r="D149" i="1" s="1"/>
  <c r="H149" i="1" s="1"/>
  <c r="B150" i="1" s="1"/>
  <c r="F150" i="1" s="1"/>
  <c r="V148" i="1"/>
  <c r="X148" i="1"/>
  <c r="Y148" i="1" s="1"/>
  <c r="M149" i="1"/>
  <c r="S149" i="1"/>
  <c r="N149" i="1"/>
  <c r="O149" i="1"/>
  <c r="Q149" i="1"/>
  <c r="T149" i="1"/>
  <c r="G150" i="1" l="1"/>
  <c r="L150" i="1"/>
  <c r="I149" i="1"/>
  <c r="J149" i="1" s="1"/>
  <c r="I150" i="1"/>
  <c r="J150" i="1" s="1"/>
  <c r="E150" i="1"/>
  <c r="D150" i="1" s="1"/>
  <c r="H150" i="1" s="1"/>
  <c r="B151" i="1" s="1"/>
  <c r="F151" i="1" s="1"/>
  <c r="U149" i="1"/>
  <c r="X149" i="1" s="1"/>
  <c r="Y149" i="1" s="1"/>
  <c r="O150" i="1"/>
  <c r="T150" i="1"/>
  <c r="M150" i="1"/>
  <c r="S150" i="1"/>
  <c r="Q150" i="1"/>
  <c r="L151" i="1"/>
  <c r="E151" i="1"/>
  <c r="D151" i="1" s="1"/>
  <c r="G151" i="1"/>
  <c r="I151" i="1" l="1"/>
  <c r="J151" i="1" s="1"/>
  <c r="V149" i="1"/>
  <c r="N150" i="1"/>
  <c r="U150" i="1" s="1"/>
  <c r="N151" i="1"/>
  <c r="O151" i="1"/>
  <c r="Q151" i="1"/>
  <c r="T151" i="1"/>
  <c r="S151" i="1"/>
  <c r="M151" i="1"/>
  <c r="H151" i="1"/>
  <c r="B152" i="1" s="1"/>
  <c r="F152" i="1" s="1"/>
  <c r="V150" i="1" l="1"/>
  <c r="X150" i="1"/>
  <c r="Y150" i="1" s="1"/>
  <c r="U151" i="1"/>
  <c r="L152" i="1"/>
  <c r="E152" i="1"/>
  <c r="D152" i="1" s="1"/>
  <c r="G152" i="1"/>
  <c r="I152" i="1"/>
  <c r="J152" i="1" s="1"/>
  <c r="X151" i="1" l="1"/>
  <c r="Y151" i="1" s="1"/>
  <c r="V151" i="1"/>
  <c r="H152" i="1"/>
  <c r="B153" i="1" s="1"/>
  <c r="F153" i="1" s="1"/>
  <c r="S152" i="1"/>
  <c r="O152" i="1"/>
  <c r="T152" i="1"/>
  <c r="Q152" i="1"/>
  <c r="M152" i="1"/>
  <c r="N152" i="1"/>
  <c r="U152" i="1" l="1"/>
  <c r="X152" i="1" s="1"/>
  <c r="Y152" i="1" s="1"/>
  <c r="G153" i="1"/>
  <c r="L153" i="1"/>
  <c r="I153" i="1"/>
  <c r="J153" i="1" s="1"/>
  <c r="E153" i="1"/>
  <c r="D153" i="1" s="1"/>
  <c r="V152" i="1" l="1"/>
  <c r="H153" i="1"/>
  <c r="B154" i="1" s="1"/>
  <c r="F154" i="1" s="1"/>
  <c r="Q153" i="1"/>
  <c r="M153" i="1"/>
  <c r="O153" i="1"/>
  <c r="T153" i="1"/>
  <c r="N153" i="1"/>
  <c r="S153" i="1"/>
  <c r="E154" i="1" l="1"/>
  <c r="D154" i="1" s="1"/>
  <c r="L154" i="1"/>
  <c r="I154" i="1"/>
  <c r="J154" i="1" s="1"/>
  <c r="G154" i="1"/>
  <c r="U153" i="1"/>
  <c r="X153" i="1" s="1"/>
  <c r="Y153" i="1" s="1"/>
  <c r="H154" i="1"/>
  <c r="B155" i="1" s="1"/>
  <c r="F155" i="1" s="1"/>
  <c r="Q154" i="1"/>
  <c r="T154" i="1"/>
  <c r="S154" i="1"/>
  <c r="O154" i="1"/>
  <c r="M154" i="1"/>
  <c r="N154" i="1"/>
  <c r="V153" i="1" l="1"/>
  <c r="U154" i="1"/>
  <c r="X154" i="1" s="1"/>
  <c r="Y154" i="1" s="1"/>
  <c r="G155" i="1"/>
  <c r="L155" i="1"/>
  <c r="E155" i="1"/>
  <c r="D155" i="1" s="1"/>
  <c r="I155" i="1"/>
  <c r="J155" i="1" s="1"/>
  <c r="V154" i="1" l="1"/>
  <c r="H155" i="1"/>
  <c r="B156" i="1" s="1"/>
  <c r="F156" i="1" s="1"/>
  <c r="S155" i="1"/>
  <c r="N155" i="1"/>
  <c r="M155" i="1"/>
  <c r="O155" i="1"/>
  <c r="Q155" i="1"/>
  <c r="T155" i="1"/>
  <c r="U155" i="1" l="1"/>
  <c r="V155" i="1" s="1"/>
  <c r="X155" i="1"/>
  <c r="Y155" i="1" s="1"/>
  <c r="G156" i="1"/>
  <c r="E156" i="1"/>
  <c r="D156" i="1" s="1"/>
  <c r="L156" i="1"/>
  <c r="I156" i="1"/>
  <c r="J156" i="1" s="1"/>
  <c r="H156" i="1" l="1"/>
  <c r="B157" i="1" s="1"/>
  <c r="F157" i="1" s="1"/>
  <c r="O156" i="1"/>
  <c r="Q156" i="1"/>
  <c r="M156" i="1"/>
  <c r="T156" i="1"/>
  <c r="S156" i="1"/>
  <c r="N156" i="1"/>
  <c r="U156" i="1" s="1"/>
  <c r="X156" i="1" l="1"/>
  <c r="Y156" i="1" s="1"/>
  <c r="V156" i="1"/>
  <c r="L157" i="1"/>
  <c r="G157" i="1"/>
  <c r="E157" i="1"/>
  <c r="D157" i="1" s="1"/>
  <c r="I157" i="1"/>
  <c r="J157" i="1" s="1"/>
  <c r="H157" i="1" l="1"/>
  <c r="B158" i="1" s="1"/>
  <c r="F158" i="1" s="1"/>
  <c r="S157" i="1"/>
  <c r="Q157" i="1"/>
  <c r="M157" i="1"/>
  <c r="O157" i="1"/>
  <c r="N157" i="1"/>
  <c r="T157" i="1"/>
  <c r="E158" i="1" l="1"/>
  <c r="D158" i="1" s="1"/>
  <c r="H158" i="1" s="1"/>
  <c r="B159" i="1" s="1"/>
  <c r="F159" i="1" s="1"/>
  <c r="I158" i="1"/>
  <c r="J158" i="1" s="1"/>
  <c r="G158" i="1"/>
  <c r="L158" i="1"/>
  <c r="T158" i="1" s="1"/>
  <c r="U157" i="1"/>
  <c r="X157" i="1" s="1"/>
  <c r="Y157" i="1" s="1"/>
  <c r="M158" i="1"/>
  <c r="Q158" i="1"/>
  <c r="S158" i="1"/>
  <c r="V157" i="1" l="1"/>
  <c r="I159" i="1"/>
  <c r="J159" i="1" s="1"/>
  <c r="L159" i="1"/>
  <c r="E159" i="1"/>
  <c r="D159" i="1" s="1"/>
  <c r="G159" i="1"/>
  <c r="N158" i="1"/>
  <c r="O158" i="1"/>
  <c r="H159" i="1"/>
  <c r="B160" i="1" s="1"/>
  <c r="F160" i="1" s="1"/>
  <c r="S159" i="1"/>
  <c r="N159" i="1"/>
  <c r="T159" i="1"/>
  <c r="O159" i="1"/>
  <c r="Q159" i="1"/>
  <c r="M159" i="1"/>
  <c r="G160" i="1"/>
  <c r="L160" i="1" l="1"/>
  <c r="U158" i="1"/>
  <c r="E160" i="1"/>
  <c r="D160" i="1" s="1"/>
  <c r="I160" i="1"/>
  <c r="J160" i="1" s="1"/>
  <c r="X158" i="1"/>
  <c r="Y158" i="1" s="1"/>
  <c r="V158" i="1"/>
  <c r="H160" i="1"/>
  <c r="B161" i="1" s="1"/>
  <c r="F161" i="1" s="1"/>
  <c r="O160" i="1"/>
  <c r="S160" i="1"/>
  <c r="N160" i="1"/>
  <c r="Q160" i="1"/>
  <c r="T160" i="1"/>
  <c r="M160" i="1"/>
  <c r="U159" i="1"/>
  <c r="L161" i="1" l="1"/>
  <c r="E161" i="1"/>
  <c r="D161" i="1" s="1"/>
  <c r="I161" i="1"/>
  <c r="J161" i="1" s="1"/>
  <c r="G161" i="1"/>
  <c r="U160" i="1"/>
  <c r="X160" i="1" s="1"/>
  <c r="Y160" i="1" s="1"/>
  <c r="H161" i="1"/>
  <c r="B162" i="1" s="1"/>
  <c r="F162" i="1" s="1"/>
  <c r="V159" i="1"/>
  <c r="X159" i="1"/>
  <c r="Y159" i="1" s="1"/>
  <c r="G162" i="1"/>
  <c r="L162" i="1"/>
  <c r="Q161" i="1"/>
  <c r="S161" i="1"/>
  <c r="N161" i="1"/>
  <c r="T161" i="1"/>
  <c r="M161" i="1"/>
  <c r="O161" i="1"/>
  <c r="I162" i="1" l="1"/>
  <c r="J162" i="1" s="1"/>
  <c r="E162" i="1"/>
  <c r="D162" i="1" s="1"/>
  <c r="H162" i="1" s="1"/>
  <c r="B163" i="1" s="1"/>
  <c r="F163" i="1" s="1"/>
  <c r="V160" i="1"/>
  <c r="U161" i="1"/>
  <c r="V161" i="1" s="1"/>
  <c r="T162" i="1"/>
  <c r="O162" i="1"/>
  <c r="S162" i="1"/>
  <c r="Q162" i="1"/>
  <c r="N162" i="1"/>
  <c r="M162" i="1"/>
  <c r="X161" i="1" l="1"/>
  <c r="Y161" i="1" s="1"/>
  <c r="U162" i="1"/>
  <c r="V162" i="1" s="1"/>
  <c r="G163" i="1"/>
  <c r="L163" i="1"/>
  <c r="E163" i="1"/>
  <c r="D163" i="1" s="1"/>
  <c r="I163" i="1"/>
  <c r="J163" i="1" s="1"/>
  <c r="X162" i="1" l="1"/>
  <c r="Y162" i="1" s="1"/>
  <c r="H163" i="1"/>
  <c r="B164" i="1" s="1"/>
  <c r="F164" i="1" s="1"/>
  <c r="N163" i="1"/>
  <c r="S163" i="1"/>
  <c r="Q163" i="1"/>
  <c r="T163" i="1"/>
  <c r="O163" i="1"/>
  <c r="M163" i="1"/>
  <c r="U163" i="1" l="1"/>
  <c r="V163" i="1" s="1"/>
  <c r="I164" i="1"/>
  <c r="J164" i="1" s="1"/>
  <c r="G164" i="1"/>
  <c r="E164" i="1"/>
  <c r="D164" i="1" s="1"/>
  <c r="H164" i="1" s="1"/>
  <c r="B165" i="1" s="1"/>
  <c r="F165" i="1" s="1"/>
  <c r="L164" i="1"/>
  <c r="X163" i="1" l="1"/>
  <c r="Y163" i="1" s="1"/>
  <c r="G165" i="1"/>
  <c r="E165" i="1"/>
  <c r="D165" i="1" s="1"/>
  <c r="I165" i="1"/>
  <c r="J165" i="1" s="1"/>
  <c r="L165" i="1"/>
  <c r="O164" i="1"/>
  <c r="Q164" i="1"/>
  <c r="S164" i="1"/>
  <c r="M164" i="1"/>
  <c r="N164" i="1"/>
  <c r="T164" i="1"/>
  <c r="H165" i="1" l="1"/>
  <c r="B166" i="1" s="1"/>
  <c r="F166" i="1" s="1"/>
  <c r="U164" i="1"/>
  <c r="S165" i="1"/>
  <c r="O165" i="1"/>
  <c r="N165" i="1"/>
  <c r="T165" i="1"/>
  <c r="M165" i="1"/>
  <c r="Q165" i="1"/>
  <c r="U165" i="1" l="1"/>
  <c r="X165" i="1" s="1"/>
  <c r="Y165" i="1" s="1"/>
  <c r="E166" i="1"/>
  <c r="D166" i="1" s="1"/>
  <c r="G166" i="1"/>
  <c r="L166" i="1"/>
  <c r="I166" i="1"/>
  <c r="J166" i="1" s="1"/>
  <c r="V164" i="1"/>
  <c r="X164" i="1"/>
  <c r="Y164" i="1" s="1"/>
  <c r="V165" i="1" l="1"/>
  <c r="H166" i="1"/>
  <c r="B167" i="1" s="1"/>
  <c r="F167" i="1" s="1"/>
  <c r="N166" i="1"/>
  <c r="M166" i="1"/>
  <c r="Q166" i="1"/>
  <c r="T166" i="1"/>
  <c r="O166" i="1"/>
  <c r="S166" i="1"/>
  <c r="U166" i="1" l="1"/>
  <c r="X166" i="1" s="1"/>
  <c r="Y166" i="1" s="1"/>
  <c r="L167" i="1"/>
  <c r="E167" i="1"/>
  <c r="D167" i="1" s="1"/>
  <c r="G167" i="1"/>
  <c r="I167" i="1"/>
  <c r="J167" i="1" s="1"/>
  <c r="V166" i="1" l="1"/>
  <c r="H167" i="1"/>
  <c r="B168" i="1" s="1"/>
  <c r="F168" i="1" s="1"/>
  <c r="O167" i="1"/>
  <c r="Q167" i="1"/>
  <c r="M167" i="1"/>
  <c r="S167" i="1"/>
  <c r="T167" i="1"/>
  <c r="N167" i="1"/>
  <c r="G168" i="1" l="1"/>
  <c r="E168" i="1"/>
  <c r="D168" i="1" s="1"/>
  <c r="I168" i="1"/>
  <c r="J168" i="1" s="1"/>
  <c r="L168" i="1"/>
  <c r="H168" i="1"/>
  <c r="B169" i="1" s="1"/>
  <c r="F169" i="1" s="1"/>
  <c r="U167" i="1"/>
  <c r="N168" i="1"/>
  <c r="O168" i="1"/>
  <c r="T168" i="1"/>
  <c r="M168" i="1"/>
  <c r="Q168" i="1"/>
  <c r="S168" i="1"/>
  <c r="G169" i="1"/>
  <c r="E169" i="1"/>
  <c r="D169" i="1" s="1"/>
  <c r="L169" i="1" l="1"/>
  <c r="N169" i="1" s="1"/>
  <c r="I169" i="1"/>
  <c r="J169" i="1" s="1"/>
  <c r="U168" i="1"/>
  <c r="V167" i="1"/>
  <c r="X167" i="1"/>
  <c r="Y167" i="1" s="1"/>
  <c r="Q169" i="1" l="1"/>
  <c r="M169" i="1"/>
  <c r="T169" i="1"/>
  <c r="S169" i="1"/>
  <c r="O169" i="1"/>
  <c r="H169" i="1"/>
  <c r="B170" i="1" s="1"/>
  <c r="F170" i="1" s="1"/>
  <c r="X168" i="1"/>
  <c r="Y168" i="1" s="1"/>
  <c r="V168" i="1"/>
  <c r="U169" i="1" l="1"/>
  <c r="X169" i="1" s="1"/>
  <c r="Y169" i="1" s="1"/>
  <c r="L170" i="1"/>
  <c r="E170" i="1"/>
  <c r="D170" i="1" s="1"/>
  <c r="G170" i="1"/>
  <c r="I170" i="1"/>
  <c r="J170" i="1" s="1"/>
  <c r="V169" i="1" l="1"/>
  <c r="H170" i="1"/>
  <c r="B171" i="1" s="1"/>
  <c r="F171" i="1" s="1"/>
  <c r="N170" i="1"/>
  <c r="M170" i="1"/>
  <c r="O170" i="1"/>
  <c r="T170" i="1"/>
  <c r="Q170" i="1"/>
  <c r="S170" i="1"/>
  <c r="U170" i="1" l="1"/>
  <c r="L171" i="1"/>
  <c r="G171" i="1"/>
  <c r="E171" i="1"/>
  <c r="D171" i="1" s="1"/>
  <c r="I171" i="1"/>
  <c r="J171" i="1" s="1"/>
  <c r="H171" i="1" l="1"/>
  <c r="B172" i="1" s="1"/>
  <c r="F172" i="1" s="1"/>
  <c r="M171" i="1"/>
  <c r="O171" i="1"/>
  <c r="Q171" i="1"/>
  <c r="T171" i="1"/>
  <c r="S171" i="1"/>
  <c r="N171" i="1"/>
  <c r="V170" i="1"/>
  <c r="X170" i="1"/>
  <c r="Y170" i="1" s="1"/>
  <c r="U171" i="1" l="1"/>
  <c r="E172" i="1"/>
  <c r="D172" i="1" s="1"/>
  <c r="G172" i="1"/>
  <c r="I172" i="1"/>
  <c r="J172" i="1" s="1"/>
  <c r="L172" i="1"/>
  <c r="S172" i="1" l="1"/>
  <c r="O172" i="1"/>
  <c r="M172" i="1"/>
  <c r="T172" i="1"/>
  <c r="Q172" i="1"/>
  <c r="N172" i="1"/>
  <c r="U172" i="1" s="1"/>
  <c r="H172" i="1"/>
  <c r="B173" i="1" s="1"/>
  <c r="F173" i="1" s="1"/>
  <c r="X171" i="1"/>
  <c r="Y171" i="1" s="1"/>
  <c r="V171" i="1"/>
  <c r="G173" i="1" l="1"/>
  <c r="I173" i="1"/>
  <c r="J173" i="1" s="1"/>
  <c r="E173" i="1"/>
  <c r="D173" i="1" s="1"/>
  <c r="H173" i="1" s="1"/>
  <c r="B174" i="1" s="1"/>
  <c r="F174" i="1" s="1"/>
  <c r="L173" i="1"/>
  <c r="V172" i="1"/>
  <c r="X172" i="1"/>
  <c r="Y172" i="1" s="1"/>
  <c r="E174" i="1" l="1"/>
  <c r="D174" i="1" s="1"/>
  <c r="G174" i="1"/>
  <c r="L174" i="1"/>
  <c r="I174" i="1"/>
  <c r="J174" i="1" s="1"/>
  <c r="Q173" i="1"/>
  <c r="N173" i="1"/>
  <c r="O173" i="1"/>
  <c r="S173" i="1"/>
  <c r="T173" i="1"/>
  <c r="M173" i="1"/>
  <c r="U173" i="1" l="1"/>
  <c r="V173" i="1" s="1"/>
  <c r="N174" i="1"/>
  <c r="S174" i="1"/>
  <c r="M174" i="1"/>
  <c r="Q174" i="1"/>
  <c r="O174" i="1"/>
  <c r="T174" i="1"/>
  <c r="H174" i="1"/>
  <c r="B175" i="1" s="1"/>
  <c r="F175" i="1" s="1"/>
  <c r="X173" i="1" l="1"/>
  <c r="Y173" i="1" s="1"/>
  <c r="L175" i="1"/>
  <c r="E175" i="1"/>
  <c r="D175" i="1" s="1"/>
  <c r="I175" i="1"/>
  <c r="J175" i="1" s="1"/>
  <c r="G175" i="1"/>
  <c r="H175" i="1"/>
  <c r="B176" i="1" s="1"/>
  <c r="F176" i="1" s="1"/>
  <c r="U174" i="1"/>
  <c r="V174" i="1" l="1"/>
  <c r="X174" i="1"/>
  <c r="Y174" i="1" s="1"/>
  <c r="E176" i="1"/>
  <c r="D176" i="1" s="1"/>
  <c r="I176" i="1"/>
  <c r="J176" i="1" s="1"/>
  <c r="G176" i="1"/>
  <c r="L176" i="1"/>
  <c r="N175" i="1"/>
  <c r="O175" i="1"/>
  <c r="S175" i="1"/>
  <c r="Q175" i="1"/>
  <c r="M175" i="1"/>
  <c r="T175" i="1"/>
  <c r="U175" i="1" l="1"/>
  <c r="X175" i="1" s="1"/>
  <c r="Y175" i="1" s="1"/>
  <c r="H176" i="1"/>
  <c r="B177" i="1" s="1"/>
  <c r="F177" i="1" s="1"/>
  <c r="V175" i="1"/>
  <c r="E177" i="1"/>
  <c r="D177" i="1" s="1"/>
  <c r="L177" i="1"/>
  <c r="O176" i="1"/>
  <c r="T176" i="1"/>
  <c r="N176" i="1"/>
  <c r="S176" i="1"/>
  <c r="Q176" i="1"/>
  <c r="M176" i="1"/>
  <c r="G177" i="1" l="1"/>
  <c r="U176" i="1"/>
  <c r="X176" i="1" s="1"/>
  <c r="Y176" i="1" s="1"/>
  <c r="O177" i="1"/>
  <c r="M177" i="1"/>
  <c r="T177" i="1"/>
  <c r="N177" i="1"/>
  <c r="S177" i="1"/>
  <c r="Q177" i="1"/>
  <c r="V176" i="1" l="1"/>
  <c r="I177" i="1"/>
  <c r="J177" i="1" s="1"/>
  <c r="H177" i="1"/>
  <c r="B178" i="1" s="1"/>
  <c r="F178" i="1" s="1"/>
  <c r="U177" i="1"/>
  <c r="V177" i="1" s="1"/>
  <c r="G178" i="1" l="1"/>
  <c r="E178" i="1"/>
  <c r="D178" i="1" s="1"/>
  <c r="H178" i="1" s="1"/>
  <c r="B179" i="1" s="1"/>
  <c r="F179" i="1" s="1"/>
  <c r="L178" i="1"/>
  <c r="X177" i="1"/>
  <c r="Y177" i="1" s="1"/>
  <c r="L179" i="1"/>
  <c r="E179" i="1" l="1"/>
  <c r="D179" i="1" s="1"/>
  <c r="G179" i="1"/>
  <c r="H179" i="1"/>
  <c r="B180" i="1" s="1"/>
  <c r="F180" i="1" s="1"/>
  <c r="M178" i="1"/>
  <c r="S178" i="1"/>
  <c r="Q178" i="1"/>
  <c r="O178" i="1"/>
  <c r="N178" i="1"/>
  <c r="T178" i="1"/>
  <c r="I178" i="1"/>
  <c r="J178" i="1" s="1"/>
  <c r="T179" i="1"/>
  <c r="N179" i="1"/>
  <c r="M179" i="1"/>
  <c r="O179" i="1"/>
  <c r="S179" i="1"/>
  <c r="Q179" i="1"/>
  <c r="I180" i="1" l="1"/>
  <c r="J180" i="1" s="1"/>
  <c r="G180" i="1"/>
  <c r="E180" i="1"/>
  <c r="D180" i="1" s="1"/>
  <c r="H180" i="1" s="1"/>
  <c r="B181" i="1" s="1"/>
  <c r="L180" i="1"/>
  <c r="O180" i="1" s="1"/>
  <c r="I179" i="1"/>
  <c r="J179" i="1" s="1"/>
  <c r="U178" i="1"/>
  <c r="V178" i="1" s="1"/>
  <c r="U179" i="1"/>
  <c r="V179" i="1" s="1"/>
  <c r="S180" i="1"/>
  <c r="Q180" i="1"/>
  <c r="T180" i="1"/>
  <c r="M180" i="1"/>
  <c r="F181" i="1" l="1"/>
  <c r="E181" i="1"/>
  <c r="I181" i="1"/>
  <c r="J181" i="1" s="1"/>
  <c r="D181" i="1"/>
  <c r="L181" i="1"/>
  <c r="X178" i="1"/>
  <c r="Y178" i="1" s="1"/>
  <c r="G181" i="1"/>
  <c r="N180" i="1"/>
  <c r="U180" i="1" s="1"/>
  <c r="X179" i="1"/>
  <c r="Y179" i="1" s="1"/>
  <c r="H181" i="1"/>
  <c r="B182" i="1" s="1"/>
  <c r="F182" i="1" s="1"/>
  <c r="Q181" i="1"/>
  <c r="N181" i="1"/>
  <c r="O181" i="1"/>
  <c r="S181" i="1"/>
  <c r="T181" i="1"/>
  <c r="M181" i="1"/>
  <c r="U181" i="1" l="1"/>
  <c r="X181" i="1" s="1"/>
  <c r="Y181" i="1" s="1"/>
  <c r="E182" i="1"/>
  <c r="D182" i="1" s="1"/>
  <c r="I182" i="1"/>
  <c r="J182" i="1" s="1"/>
  <c r="L182" i="1"/>
  <c r="G182" i="1"/>
  <c r="X180" i="1"/>
  <c r="Y180" i="1" s="1"/>
  <c r="V180" i="1"/>
  <c r="V181" i="1" l="1"/>
  <c r="O182" i="1"/>
  <c r="Q182" i="1"/>
  <c r="M182" i="1"/>
  <c r="S182" i="1"/>
  <c r="N182" i="1"/>
  <c r="T182" i="1"/>
  <c r="H182" i="1"/>
  <c r="B183" i="1" s="1"/>
  <c r="F183" i="1" s="1"/>
  <c r="U182" i="1" l="1"/>
  <c r="I183" i="1"/>
  <c r="J183" i="1" s="1"/>
  <c r="L183" i="1"/>
  <c r="E183" i="1"/>
  <c r="D183" i="1" s="1"/>
  <c r="H183" i="1" s="1"/>
  <c r="B184" i="1" s="1"/>
  <c r="F184" i="1" s="1"/>
  <c r="G183" i="1"/>
  <c r="X182" i="1"/>
  <c r="Y182" i="1" s="1"/>
  <c r="V182" i="1"/>
  <c r="G184" i="1" l="1"/>
  <c r="I184" i="1"/>
  <c r="J184" i="1" s="1"/>
  <c r="E184" i="1"/>
  <c r="D184" i="1" s="1"/>
  <c r="L184" i="1"/>
  <c r="Q183" i="1"/>
  <c r="S183" i="1"/>
  <c r="M183" i="1"/>
  <c r="O183" i="1"/>
  <c r="T183" i="1"/>
  <c r="N183" i="1"/>
  <c r="U183" i="1" l="1"/>
  <c r="V183" i="1" s="1"/>
  <c r="H184" i="1"/>
  <c r="B185" i="1" s="1"/>
  <c r="F185" i="1" s="1"/>
  <c r="X183" i="1"/>
  <c r="Y183" i="1" s="1"/>
  <c r="S184" i="1"/>
  <c r="N184" i="1"/>
  <c r="O184" i="1"/>
  <c r="T184" i="1"/>
  <c r="Q184" i="1"/>
  <c r="M184" i="1"/>
  <c r="I185" i="1" l="1"/>
  <c r="J185" i="1" s="1"/>
  <c r="L185" i="1"/>
  <c r="G185" i="1"/>
  <c r="E185" i="1"/>
  <c r="D185" i="1" s="1"/>
  <c r="U184" i="1"/>
  <c r="V184" i="1" s="1"/>
  <c r="H185" i="1"/>
  <c r="B186" i="1" s="1"/>
  <c r="F186" i="1" s="1"/>
  <c r="X184" i="1"/>
  <c r="Y184" i="1" s="1"/>
  <c r="T185" i="1"/>
  <c r="O185" i="1"/>
  <c r="N185" i="1"/>
  <c r="S185" i="1"/>
  <c r="Q185" i="1"/>
  <c r="M185" i="1"/>
  <c r="E186" i="1"/>
  <c r="D186" i="1" s="1"/>
  <c r="U185" i="1" l="1"/>
  <c r="G186" i="1"/>
  <c r="L186" i="1"/>
  <c r="I186" i="1"/>
  <c r="J186" i="1" s="1"/>
  <c r="V185" i="1"/>
  <c r="X185" i="1"/>
  <c r="Y185" i="1" s="1"/>
  <c r="O186" i="1"/>
  <c r="T186" i="1"/>
  <c r="N186" i="1"/>
  <c r="Q186" i="1"/>
  <c r="M186" i="1"/>
  <c r="S186" i="1"/>
  <c r="H186" i="1" l="1"/>
  <c r="B187" i="1" s="1"/>
  <c r="F187" i="1" s="1"/>
  <c r="U186" i="1"/>
  <c r="X186" i="1" s="1"/>
  <c r="Y186" i="1" s="1"/>
  <c r="V186" i="1" l="1"/>
  <c r="I187" i="1"/>
  <c r="J187" i="1" s="1"/>
  <c r="L187" i="1"/>
  <c r="E187" i="1"/>
  <c r="D187" i="1" s="1"/>
  <c r="H187" i="1" s="1"/>
  <c r="B188" i="1" s="1"/>
  <c r="F188" i="1" s="1"/>
  <c r="G187" i="1"/>
  <c r="I188" i="1" l="1"/>
  <c r="J188" i="1" s="1"/>
  <c r="L188" i="1"/>
  <c r="E188" i="1"/>
  <c r="D188" i="1" s="1"/>
  <c r="G188" i="1"/>
  <c r="H188" i="1"/>
  <c r="B189" i="1" s="1"/>
  <c r="F189" i="1" s="1"/>
  <c r="T187" i="1"/>
  <c r="N187" i="1"/>
  <c r="Q187" i="1"/>
  <c r="O187" i="1"/>
  <c r="M187" i="1"/>
  <c r="S187" i="1"/>
  <c r="G189" i="1"/>
  <c r="E189" i="1"/>
  <c r="D189" i="1" s="1"/>
  <c r="I189" i="1" l="1"/>
  <c r="J189" i="1" s="1"/>
  <c r="L189" i="1"/>
  <c r="O189" i="1" s="1"/>
  <c r="U187" i="1"/>
  <c r="V187" i="1" s="1"/>
  <c r="Q188" i="1"/>
  <c r="O188" i="1"/>
  <c r="N188" i="1"/>
  <c r="T188" i="1"/>
  <c r="M188" i="1"/>
  <c r="S188" i="1"/>
  <c r="H189" i="1"/>
  <c r="B190" i="1" s="1"/>
  <c r="F190" i="1" s="1"/>
  <c r="Q189" i="1"/>
  <c r="T189" i="1"/>
  <c r="S189" i="1"/>
  <c r="N189" i="1"/>
  <c r="M189" i="1"/>
  <c r="L190" i="1" l="1"/>
  <c r="X187" i="1"/>
  <c r="Y187" i="1" s="1"/>
  <c r="G190" i="1"/>
  <c r="I190" i="1"/>
  <c r="J190" i="1" s="1"/>
  <c r="U188" i="1"/>
  <c r="U189" i="1"/>
  <c r="X189" i="1" s="1"/>
  <c r="Y189" i="1" s="1"/>
  <c r="E190" i="1"/>
  <c r="D190" i="1" s="1"/>
  <c r="H190" i="1" s="1"/>
  <c r="B191" i="1" s="1"/>
  <c r="F191" i="1" s="1"/>
  <c r="M190" i="1"/>
  <c r="Q190" i="1"/>
  <c r="T190" i="1"/>
  <c r="O190" i="1"/>
  <c r="S190" i="1"/>
  <c r="N190" i="1" l="1"/>
  <c r="V189" i="1"/>
  <c r="X188" i="1"/>
  <c r="Y188" i="1" s="1"/>
  <c r="V188" i="1"/>
  <c r="U190" i="1"/>
  <c r="E191" i="1"/>
  <c r="D191" i="1" s="1"/>
  <c r="G191" i="1"/>
  <c r="I191" i="1"/>
  <c r="J191" i="1" s="1"/>
  <c r="L191" i="1"/>
  <c r="H191" i="1" l="1"/>
  <c r="B192" i="1" s="1"/>
  <c r="F192" i="1" s="1"/>
  <c r="S191" i="1"/>
  <c r="M191" i="1"/>
  <c r="Q191" i="1"/>
  <c r="T191" i="1"/>
  <c r="N191" i="1"/>
  <c r="O191" i="1"/>
  <c r="X190" i="1"/>
  <c r="Y190" i="1" s="1"/>
  <c r="V190" i="1"/>
  <c r="G192" i="1" l="1"/>
  <c r="L192" i="1"/>
  <c r="E192" i="1"/>
  <c r="D192" i="1" s="1"/>
  <c r="I192" i="1"/>
  <c r="J192" i="1" s="1"/>
  <c r="U191" i="1"/>
  <c r="X191" i="1" s="1"/>
  <c r="Y191" i="1" s="1"/>
  <c r="H192" i="1"/>
  <c r="B193" i="1" s="1"/>
  <c r="F193" i="1" s="1"/>
  <c r="T192" i="1"/>
  <c r="M192" i="1"/>
  <c r="Q192" i="1"/>
  <c r="N192" i="1"/>
  <c r="O192" i="1"/>
  <c r="S192" i="1"/>
  <c r="G193" i="1" l="1"/>
  <c r="V191" i="1"/>
  <c r="E193" i="1"/>
  <c r="D193" i="1" s="1"/>
  <c r="L193" i="1"/>
  <c r="I193" i="1"/>
  <c r="J193" i="1" s="1"/>
  <c r="H193" i="1"/>
  <c r="B194" i="1" s="1"/>
  <c r="F194" i="1" s="1"/>
  <c r="I194" i="1" s="1"/>
  <c r="J194" i="1" s="1"/>
  <c r="U192" i="1"/>
  <c r="X192" i="1" s="1"/>
  <c r="Y192" i="1" s="1"/>
  <c r="O193" i="1"/>
  <c r="M193" i="1"/>
  <c r="N193" i="1"/>
  <c r="T193" i="1"/>
  <c r="Q193" i="1"/>
  <c r="S193" i="1"/>
  <c r="G194" i="1"/>
  <c r="L194" i="1"/>
  <c r="E194" i="1"/>
  <c r="D194" i="1" s="1"/>
  <c r="U193" i="1" l="1"/>
  <c r="V192" i="1"/>
  <c r="N194" i="1"/>
  <c r="S194" i="1"/>
  <c r="T194" i="1"/>
  <c r="Q194" i="1"/>
  <c r="O194" i="1"/>
  <c r="M194" i="1"/>
  <c r="H194" i="1"/>
  <c r="B195" i="1" s="1"/>
  <c r="F195" i="1" s="1"/>
  <c r="V193" i="1"/>
  <c r="X193" i="1"/>
  <c r="Y193" i="1" s="1"/>
  <c r="U194" i="1" l="1"/>
  <c r="V194" i="1" s="1"/>
  <c r="I195" i="1"/>
  <c r="J195" i="1" s="1"/>
  <c r="L195" i="1"/>
  <c r="G195" i="1"/>
  <c r="E195" i="1"/>
  <c r="D195" i="1" s="1"/>
  <c r="H195" i="1" s="1"/>
  <c r="B196" i="1" s="1"/>
  <c r="F196" i="1" s="1"/>
  <c r="X194" i="1" l="1"/>
  <c r="Y194" i="1" s="1"/>
  <c r="I196" i="1"/>
  <c r="J196" i="1" s="1"/>
  <c r="E196" i="1"/>
  <c r="D196" i="1" s="1"/>
  <c r="G196" i="1"/>
  <c r="L196" i="1"/>
  <c r="H196" i="1"/>
  <c r="B197" i="1" s="1"/>
  <c r="F197" i="1" s="1"/>
  <c r="M195" i="1"/>
  <c r="S195" i="1"/>
  <c r="O195" i="1"/>
  <c r="N195" i="1"/>
  <c r="Q195" i="1"/>
  <c r="T195" i="1"/>
  <c r="U195" i="1" l="1"/>
  <c r="V195" i="1" s="1"/>
  <c r="S196" i="1"/>
  <c r="M196" i="1"/>
  <c r="T196" i="1"/>
  <c r="N196" i="1"/>
  <c r="Q196" i="1"/>
  <c r="O196" i="1"/>
  <c r="L197" i="1"/>
  <c r="I197" i="1"/>
  <c r="J197" i="1" s="1"/>
  <c r="G197" i="1"/>
  <c r="E197" i="1"/>
  <c r="D197" i="1" s="1"/>
  <c r="H197" i="1" s="1"/>
  <c r="B198" i="1" s="1"/>
  <c r="F198" i="1" s="1"/>
  <c r="X195" i="1" l="1"/>
  <c r="Y195" i="1" s="1"/>
  <c r="U196" i="1"/>
  <c r="I198" i="1"/>
  <c r="J198" i="1" s="1"/>
  <c r="G198" i="1"/>
  <c r="E198" i="1"/>
  <c r="D198" i="1" s="1"/>
  <c r="H198" i="1" s="1"/>
  <c r="B199" i="1" s="1"/>
  <c r="F199" i="1" s="1"/>
  <c r="L198" i="1"/>
  <c r="T197" i="1"/>
  <c r="M197" i="1"/>
  <c r="Q197" i="1"/>
  <c r="N197" i="1"/>
  <c r="S197" i="1"/>
  <c r="O197" i="1"/>
  <c r="X196" i="1"/>
  <c r="Y196" i="1" s="1"/>
  <c r="V196" i="1"/>
  <c r="U197" i="1" l="1"/>
  <c r="X197" i="1" s="1"/>
  <c r="Y197" i="1" s="1"/>
  <c r="L199" i="1"/>
  <c r="E199" i="1"/>
  <c r="D199" i="1" s="1"/>
  <c r="I199" i="1"/>
  <c r="J199" i="1" s="1"/>
  <c r="G199" i="1"/>
  <c r="T198" i="1"/>
  <c r="S198" i="1"/>
  <c r="Q198" i="1"/>
  <c r="M198" i="1"/>
  <c r="O198" i="1"/>
  <c r="N198" i="1"/>
  <c r="V197" i="1" l="1"/>
  <c r="U198" i="1"/>
  <c r="X198" i="1" s="1"/>
  <c r="Y198" i="1" s="1"/>
  <c r="H199" i="1"/>
  <c r="B200" i="1" s="1"/>
  <c r="F200" i="1" s="1"/>
  <c r="N199" i="1"/>
  <c r="M199" i="1"/>
  <c r="S199" i="1"/>
  <c r="T199" i="1"/>
  <c r="O199" i="1"/>
  <c r="Q199" i="1"/>
  <c r="V198" i="1" l="1"/>
  <c r="U199" i="1"/>
  <c r="E200" i="1"/>
  <c r="D200" i="1" s="1"/>
  <c r="L200" i="1"/>
  <c r="I200" i="1"/>
  <c r="J200" i="1" s="1"/>
  <c r="G200" i="1"/>
  <c r="H200" i="1"/>
  <c r="B201" i="1" s="1"/>
  <c r="F201" i="1" s="1"/>
  <c r="I201" i="1" l="1"/>
  <c r="J201" i="1" s="1"/>
  <c r="G201" i="1"/>
  <c r="E201" i="1"/>
  <c r="D201" i="1" s="1"/>
  <c r="H201" i="1" s="1"/>
  <c r="B202" i="1" s="1"/>
  <c r="F202" i="1" s="1"/>
  <c r="L201" i="1"/>
  <c r="M200" i="1"/>
  <c r="S200" i="1"/>
  <c r="N200" i="1"/>
  <c r="Q200" i="1"/>
  <c r="O200" i="1"/>
  <c r="T200" i="1"/>
  <c r="V199" i="1"/>
  <c r="X199" i="1"/>
  <c r="Y199" i="1" s="1"/>
  <c r="U200" i="1" l="1"/>
  <c r="I202" i="1"/>
  <c r="J202" i="1" s="1"/>
  <c r="G202" i="1"/>
  <c r="E202" i="1"/>
  <c r="D202" i="1" s="1"/>
  <c r="H202" i="1" s="1"/>
  <c r="B203" i="1" s="1"/>
  <c r="F203" i="1" s="1"/>
  <c r="L202" i="1"/>
  <c r="O201" i="1"/>
  <c r="T201" i="1"/>
  <c r="S201" i="1"/>
  <c r="Q201" i="1"/>
  <c r="M201" i="1"/>
  <c r="N201" i="1"/>
  <c r="X200" i="1"/>
  <c r="Y200" i="1" s="1"/>
  <c r="V200" i="1"/>
  <c r="U201" i="1" l="1"/>
  <c r="V201" i="1" s="1"/>
  <c r="I203" i="1"/>
  <c r="J203" i="1" s="1"/>
  <c r="E203" i="1"/>
  <c r="D203" i="1" s="1"/>
  <c r="G203" i="1"/>
  <c r="L203" i="1"/>
  <c r="N202" i="1"/>
  <c r="T202" i="1"/>
  <c r="S202" i="1"/>
  <c r="O202" i="1"/>
  <c r="M202" i="1"/>
  <c r="Q202" i="1"/>
  <c r="X201" i="1" l="1"/>
  <c r="Y201" i="1" s="1"/>
  <c r="U202" i="1"/>
  <c r="H203" i="1"/>
  <c r="B204" i="1" s="1"/>
  <c r="F204" i="1" s="1"/>
  <c r="Q203" i="1"/>
  <c r="O203" i="1"/>
  <c r="N203" i="1"/>
  <c r="M203" i="1"/>
  <c r="S203" i="1"/>
  <c r="T203" i="1"/>
  <c r="G204" i="1"/>
  <c r="L204" i="1"/>
  <c r="I204" i="1"/>
  <c r="J204" i="1" s="1"/>
  <c r="E204" i="1"/>
  <c r="D204" i="1" s="1"/>
  <c r="V202" i="1"/>
  <c r="X202" i="1"/>
  <c r="Y202" i="1" s="1"/>
  <c r="H204" i="1" l="1"/>
  <c r="B205" i="1" s="1"/>
  <c r="M204" i="1"/>
  <c r="N204" i="1"/>
  <c r="O204" i="1"/>
  <c r="Q204" i="1"/>
  <c r="T204" i="1"/>
  <c r="S204" i="1"/>
  <c r="L205" i="1"/>
  <c r="U203" i="1"/>
  <c r="F205" i="1" l="1"/>
  <c r="I205" i="1" s="1"/>
  <c r="J205" i="1" s="1"/>
  <c r="G205" i="1"/>
  <c r="E205" i="1"/>
  <c r="D205" i="1" s="1"/>
  <c r="U204" i="1"/>
  <c r="H205" i="1"/>
  <c r="B206" i="1" s="1"/>
  <c r="F206" i="1" s="1"/>
  <c r="X203" i="1"/>
  <c r="Y203" i="1" s="1"/>
  <c r="V203" i="1"/>
  <c r="T205" i="1"/>
  <c r="Q205" i="1"/>
  <c r="N205" i="1"/>
  <c r="M205" i="1"/>
  <c r="O205" i="1"/>
  <c r="S205" i="1"/>
  <c r="V204" i="1"/>
  <c r="X204" i="1"/>
  <c r="Y204" i="1" s="1"/>
  <c r="U205" i="1" l="1"/>
  <c r="V205" i="1" s="1"/>
  <c r="L206" i="1"/>
  <c r="E206" i="1"/>
  <c r="D206" i="1" s="1"/>
  <c r="G206" i="1"/>
  <c r="I206" i="1"/>
  <c r="J206" i="1" s="1"/>
  <c r="X205" i="1" l="1"/>
  <c r="Y205" i="1" s="1"/>
  <c r="S206" i="1"/>
  <c r="M206" i="1"/>
  <c r="Q206" i="1"/>
  <c r="O206" i="1"/>
  <c r="N206" i="1"/>
  <c r="T206" i="1"/>
  <c r="H206" i="1"/>
  <c r="B207" i="1" s="1"/>
  <c r="F207" i="1" s="1"/>
  <c r="I207" i="1" l="1"/>
  <c r="J207" i="1" s="1"/>
  <c r="E207" i="1"/>
  <c r="D207" i="1" s="1"/>
  <c r="L207" i="1"/>
  <c r="G207" i="1"/>
  <c r="H207" i="1"/>
  <c r="B208" i="1" s="1"/>
  <c r="F208" i="1" s="1"/>
  <c r="U206" i="1"/>
  <c r="G208" i="1" l="1"/>
  <c r="E208" i="1"/>
  <c r="D208" i="1" s="1"/>
  <c r="L208" i="1"/>
  <c r="I208" i="1"/>
  <c r="J208" i="1" s="1"/>
  <c r="X206" i="1"/>
  <c r="Y206" i="1" s="1"/>
  <c r="V206" i="1"/>
  <c r="N207" i="1"/>
  <c r="T207" i="1"/>
  <c r="S207" i="1"/>
  <c r="M207" i="1"/>
  <c r="O207" i="1"/>
  <c r="Q207" i="1"/>
  <c r="U207" i="1" l="1"/>
  <c r="X207" i="1" s="1"/>
  <c r="Y207" i="1" s="1"/>
  <c r="H208" i="1"/>
  <c r="B209" i="1" s="1"/>
  <c r="F209" i="1" s="1"/>
  <c r="Q208" i="1"/>
  <c r="T208" i="1"/>
  <c r="O208" i="1"/>
  <c r="S208" i="1"/>
  <c r="M208" i="1"/>
  <c r="N208" i="1"/>
  <c r="V207" i="1" l="1"/>
  <c r="U208" i="1"/>
  <c r="L209" i="1"/>
  <c r="E209" i="1"/>
  <c r="D209" i="1" s="1"/>
  <c r="I209" i="1"/>
  <c r="J209" i="1" s="1"/>
  <c r="G209" i="1"/>
  <c r="H209" i="1"/>
  <c r="B210" i="1" s="1"/>
  <c r="F210" i="1" s="1"/>
  <c r="E210" i="1" l="1"/>
  <c r="D210" i="1" s="1"/>
  <c r="L210" i="1"/>
  <c r="G210" i="1"/>
  <c r="I210" i="1"/>
  <c r="J210" i="1" s="1"/>
  <c r="N209" i="1"/>
  <c r="T209" i="1"/>
  <c r="Q209" i="1"/>
  <c r="M209" i="1"/>
  <c r="S209" i="1"/>
  <c r="O209" i="1"/>
  <c r="U209" i="1" s="1"/>
  <c r="X208" i="1"/>
  <c r="Y208" i="1" s="1"/>
  <c r="V208" i="1"/>
  <c r="X209" i="1" l="1"/>
  <c r="Y209" i="1" s="1"/>
  <c r="V209" i="1"/>
  <c r="H210" i="1"/>
  <c r="B211" i="1" s="1"/>
  <c r="F211" i="1" s="1"/>
  <c r="T210" i="1"/>
  <c r="O210" i="1"/>
  <c r="N210" i="1"/>
  <c r="M210" i="1"/>
  <c r="Q210" i="1"/>
  <c r="S210" i="1"/>
  <c r="U210" i="1" l="1"/>
  <c r="V210" i="1" s="1"/>
  <c r="E211" i="1"/>
  <c r="D211" i="1" s="1"/>
  <c r="L211" i="1"/>
  <c r="G211" i="1"/>
  <c r="I211" i="1"/>
  <c r="J211" i="1" s="1"/>
  <c r="X210" i="1" l="1"/>
  <c r="Y210" i="1" s="1"/>
  <c r="Q211" i="1"/>
  <c r="M211" i="1"/>
  <c r="S211" i="1"/>
  <c r="N211" i="1"/>
  <c r="O211" i="1"/>
  <c r="T211" i="1"/>
  <c r="H211" i="1"/>
  <c r="B212" i="1" s="1"/>
  <c r="F212" i="1" s="1"/>
  <c r="U211" i="1" l="1"/>
  <c r="V211" i="1" s="1"/>
  <c r="I212" i="1"/>
  <c r="J212" i="1" s="1"/>
  <c r="G212" i="1"/>
  <c r="E212" i="1"/>
  <c r="D212" i="1" s="1"/>
  <c r="H212" i="1" s="1"/>
  <c r="B213" i="1" s="1"/>
  <c r="F213" i="1" s="1"/>
  <c r="L212" i="1"/>
  <c r="X211" i="1" l="1"/>
  <c r="Y211" i="1" s="1"/>
  <c r="L213" i="1"/>
  <c r="G213" i="1"/>
  <c r="E213" i="1"/>
  <c r="D213" i="1" s="1"/>
  <c r="I213" i="1"/>
  <c r="J213" i="1" s="1"/>
  <c r="N212" i="1"/>
  <c r="M212" i="1"/>
  <c r="U212" i="1" s="1"/>
  <c r="O212" i="1"/>
  <c r="Q212" i="1"/>
  <c r="S212" i="1"/>
  <c r="T212" i="1"/>
  <c r="X212" i="1" l="1"/>
  <c r="Y212" i="1" s="1"/>
  <c r="H213" i="1"/>
  <c r="B214" i="1" s="1"/>
  <c r="F214" i="1" s="1"/>
  <c r="O213" i="1"/>
  <c r="S213" i="1"/>
  <c r="M213" i="1"/>
  <c r="N213" i="1"/>
  <c r="Q213" i="1"/>
  <c r="T213" i="1"/>
  <c r="G214" i="1" l="1"/>
  <c r="I214" i="1"/>
  <c r="J214" i="1" s="1"/>
  <c r="L214" i="1"/>
  <c r="Q214" i="1" s="1"/>
  <c r="E214" i="1"/>
  <c r="D214" i="1" s="1"/>
  <c r="H214" i="1" s="1"/>
  <c r="B215" i="1" s="1"/>
  <c r="F215" i="1" s="1"/>
  <c r="V212" i="1"/>
  <c r="U213" i="1"/>
  <c r="X213" i="1" s="1"/>
  <c r="Y213" i="1" s="1"/>
  <c r="S214" i="1" l="1"/>
  <c r="T214" i="1"/>
  <c r="O214" i="1"/>
  <c r="N214" i="1"/>
  <c r="M214" i="1"/>
  <c r="U214" i="1" s="1"/>
  <c r="X214" i="1" s="1"/>
  <c r="Y214" i="1" s="1"/>
  <c r="V213" i="1"/>
  <c r="I215" i="1"/>
  <c r="J215" i="1" s="1"/>
  <c r="E215" i="1"/>
  <c r="D215" i="1" s="1"/>
  <c r="G215" i="1"/>
  <c r="L215" i="1"/>
  <c r="N215" i="1" s="1"/>
  <c r="H215" i="1"/>
  <c r="B216" i="1" s="1"/>
  <c r="F216" i="1" s="1"/>
  <c r="T215" i="1" l="1"/>
  <c r="G216" i="1"/>
  <c r="Q215" i="1"/>
  <c r="S215" i="1"/>
  <c r="O215" i="1"/>
  <c r="E216" i="1"/>
  <c r="D216" i="1" s="1"/>
  <c r="L216" i="1"/>
  <c r="N216" i="1" s="1"/>
  <c r="M215" i="1"/>
  <c r="V214" i="1"/>
  <c r="U215" i="1"/>
  <c r="X215" i="1" s="1"/>
  <c r="Y215" i="1" s="1"/>
  <c r="H216" i="1"/>
  <c r="B217" i="1" s="1"/>
  <c r="F217" i="1" s="1"/>
  <c r="O216" i="1"/>
  <c r="Q216" i="1"/>
  <c r="M216" i="1"/>
  <c r="V215" i="1" l="1"/>
  <c r="S216" i="1"/>
  <c r="T216" i="1"/>
  <c r="I216" i="1"/>
  <c r="J216" i="1" s="1"/>
  <c r="L217" i="1"/>
  <c r="S217" i="1" s="1"/>
  <c r="E217" i="1"/>
  <c r="D217" i="1" s="1"/>
  <c r="H217" i="1" s="1"/>
  <c r="B218" i="1" s="1"/>
  <c r="F218" i="1" s="1"/>
  <c r="G217" i="1"/>
  <c r="U216" i="1"/>
  <c r="I217" i="1" l="1"/>
  <c r="J217" i="1" s="1"/>
  <c r="O217" i="1"/>
  <c r="M217" i="1"/>
  <c r="T217" i="1"/>
  <c r="Q217" i="1"/>
  <c r="N217" i="1"/>
  <c r="L218" i="1"/>
  <c r="S218" i="1" s="1"/>
  <c r="G218" i="1"/>
  <c r="E218" i="1"/>
  <c r="D218" i="1" s="1"/>
  <c r="H218" i="1" s="1"/>
  <c r="B219" i="1" s="1"/>
  <c r="F219" i="1" s="1"/>
  <c r="N218" i="1"/>
  <c r="O218" i="1"/>
  <c r="T218" i="1"/>
  <c r="M218" i="1"/>
  <c r="V216" i="1"/>
  <c r="X216" i="1"/>
  <c r="Y216" i="1" s="1"/>
  <c r="Q218" i="1" l="1"/>
  <c r="U218" i="1" s="1"/>
  <c r="I218" i="1"/>
  <c r="J218" i="1" s="1"/>
  <c r="U217" i="1"/>
  <c r="L219" i="1"/>
  <c r="E219" i="1"/>
  <c r="D219" i="1" s="1"/>
  <c r="G219" i="1"/>
  <c r="I219" i="1"/>
  <c r="J219" i="1" s="1"/>
  <c r="X218" i="1"/>
  <c r="Y218" i="1" s="1"/>
  <c r="V218" i="1"/>
  <c r="V217" i="1" l="1"/>
  <c r="X217" i="1"/>
  <c r="Y217" i="1" s="1"/>
  <c r="H219" i="1"/>
  <c r="B220" i="1" s="1"/>
  <c r="F220" i="1" s="1"/>
  <c r="O219" i="1"/>
  <c r="S219" i="1"/>
  <c r="N219" i="1"/>
  <c r="T219" i="1"/>
  <c r="M219" i="1"/>
  <c r="Q219" i="1"/>
  <c r="U219" i="1" l="1"/>
  <c r="X219" i="1" s="1"/>
  <c r="Y219" i="1" s="1"/>
  <c r="G220" i="1"/>
  <c r="I220" i="1"/>
  <c r="J220" i="1" s="1"/>
  <c r="L220" i="1"/>
  <c r="E220" i="1"/>
  <c r="D220" i="1" s="1"/>
  <c r="H220" i="1" s="1"/>
  <c r="B221" i="1" s="1"/>
  <c r="F221" i="1" s="1"/>
  <c r="V219" i="1" l="1"/>
  <c r="E221" i="1"/>
  <c r="D221" i="1" s="1"/>
  <c r="G221" i="1"/>
  <c r="L221" i="1"/>
  <c r="I221" i="1"/>
  <c r="J221" i="1" s="1"/>
  <c r="S220" i="1"/>
  <c r="M220" i="1"/>
  <c r="N220" i="1"/>
  <c r="O220" i="1"/>
  <c r="Q220" i="1"/>
  <c r="T220" i="1"/>
  <c r="U220" i="1" l="1"/>
  <c r="X220" i="1" s="1"/>
  <c r="Y220" i="1" s="1"/>
  <c r="S221" i="1"/>
  <c r="M221" i="1"/>
  <c r="Q221" i="1"/>
  <c r="N221" i="1"/>
  <c r="T221" i="1"/>
  <c r="O221" i="1"/>
  <c r="H221" i="1"/>
  <c r="B222" i="1" s="1"/>
  <c r="F222" i="1" s="1"/>
  <c r="V220" i="1" l="1"/>
  <c r="U221" i="1"/>
  <c r="V221" i="1" s="1"/>
  <c r="G222" i="1"/>
  <c r="I222" i="1"/>
  <c r="J222" i="1" s="1"/>
  <c r="L222" i="1"/>
  <c r="E222" i="1"/>
  <c r="D222" i="1" s="1"/>
  <c r="X221" i="1" l="1"/>
  <c r="Y221" i="1" s="1"/>
  <c r="H222" i="1"/>
  <c r="B223" i="1" s="1"/>
  <c r="F223" i="1" s="1"/>
  <c r="Q222" i="1"/>
  <c r="N222" i="1"/>
  <c r="S222" i="1"/>
  <c r="M222" i="1"/>
  <c r="O222" i="1"/>
  <c r="T222" i="1"/>
  <c r="E223" i="1" l="1"/>
  <c r="D223" i="1" s="1"/>
  <c r="I223" i="1"/>
  <c r="J223" i="1" s="1"/>
  <c r="L223" i="1"/>
  <c r="N223" i="1" s="1"/>
  <c r="G223" i="1"/>
  <c r="U222" i="1"/>
  <c r="V222" i="1" s="1"/>
  <c r="H223" i="1" l="1"/>
  <c r="B224" i="1" s="1"/>
  <c r="F224" i="1" s="1"/>
  <c r="L224" i="1"/>
  <c r="T224" i="1" s="1"/>
  <c r="E224" i="1"/>
  <c r="D224" i="1" s="1"/>
  <c r="M223" i="1"/>
  <c r="O223" i="1"/>
  <c r="T223" i="1"/>
  <c r="S223" i="1"/>
  <c r="Q223" i="1"/>
  <c r="X222" i="1"/>
  <c r="Y222" i="1" s="1"/>
  <c r="O224" i="1"/>
  <c r="N224" i="1"/>
  <c r="Q224" i="1"/>
  <c r="G224" i="1" l="1"/>
  <c r="H224" i="1"/>
  <c r="B225" i="1" s="1"/>
  <c r="F225" i="1" s="1"/>
  <c r="U223" i="1"/>
  <c r="V223" i="1" s="1"/>
  <c r="S224" i="1"/>
  <c r="M224" i="1"/>
  <c r="L225" i="1" l="1"/>
  <c r="M225" i="1" s="1"/>
  <c r="E225" i="1"/>
  <c r="D225" i="1" s="1"/>
  <c r="H225" i="1" s="1"/>
  <c r="B226" i="1" s="1"/>
  <c r="F226" i="1" s="1"/>
  <c r="G225" i="1"/>
  <c r="I224" i="1"/>
  <c r="J224" i="1" s="1"/>
  <c r="X223" i="1"/>
  <c r="Y223" i="1" s="1"/>
  <c r="I225" i="1"/>
  <c r="J225" i="1" s="1"/>
  <c r="U224" i="1"/>
  <c r="X224" i="1" s="1"/>
  <c r="Y224" i="1" s="1"/>
  <c r="E226" i="1"/>
  <c r="D226" i="1" s="1"/>
  <c r="I226" i="1"/>
  <c r="J226" i="1" s="1"/>
  <c r="T225" i="1"/>
  <c r="O225" i="1"/>
  <c r="N225" i="1"/>
  <c r="Q225" i="1"/>
  <c r="V224" i="1" l="1"/>
  <c r="L226" i="1"/>
  <c r="M226" i="1" s="1"/>
  <c r="G226" i="1"/>
  <c r="S225" i="1"/>
  <c r="O226" i="1"/>
  <c r="S226" i="1"/>
  <c r="T226" i="1"/>
  <c r="Q226" i="1"/>
  <c r="U225" i="1"/>
  <c r="V225" i="1" s="1"/>
  <c r="H226" i="1"/>
  <c r="B227" i="1" s="1"/>
  <c r="F227" i="1" s="1"/>
  <c r="N226" i="1"/>
  <c r="U226" i="1" s="1"/>
  <c r="X225" i="1"/>
  <c r="Y225" i="1" s="1"/>
  <c r="E227" i="1"/>
  <c r="D227" i="1" s="1"/>
  <c r="X226" i="1" l="1"/>
  <c r="Y226" i="1" s="1"/>
  <c r="V226" i="1"/>
  <c r="I227" i="1"/>
  <c r="J227" i="1" s="1"/>
  <c r="G227" i="1"/>
  <c r="L227" i="1"/>
  <c r="S227" i="1" s="1"/>
  <c r="H227" i="1"/>
  <c r="B228" i="1" s="1"/>
  <c r="F228" i="1" s="1"/>
  <c r="O227" i="1"/>
  <c r="T227" i="1"/>
  <c r="N227" i="1"/>
  <c r="Q227" i="1"/>
  <c r="M227" i="1"/>
  <c r="G228" i="1" l="1"/>
  <c r="I228" i="1"/>
  <c r="J228" i="1" s="1"/>
  <c r="L228" i="1"/>
  <c r="E228" i="1"/>
  <c r="D228" i="1" s="1"/>
  <c r="H228" i="1" s="1"/>
  <c r="B229" i="1" s="1"/>
  <c r="F229" i="1" s="1"/>
  <c r="U227" i="1"/>
  <c r="V227" i="1" s="1"/>
  <c r="T228" i="1"/>
  <c r="O228" i="1"/>
  <c r="Q228" i="1"/>
  <c r="M228" i="1"/>
  <c r="N228" i="1"/>
  <c r="S228" i="1"/>
  <c r="L229" i="1" l="1"/>
  <c r="S229" i="1" s="1"/>
  <c r="G229" i="1"/>
  <c r="E229" i="1"/>
  <c r="D229" i="1" s="1"/>
  <c r="I229" i="1"/>
  <c r="J229" i="1" s="1"/>
  <c r="X227" i="1"/>
  <c r="Y227" i="1" s="1"/>
  <c r="U228" i="1"/>
  <c r="V228" i="1" s="1"/>
  <c r="Q229" i="1" l="1"/>
  <c r="M229" i="1"/>
  <c r="O229" i="1"/>
  <c r="N229" i="1"/>
  <c r="T229" i="1"/>
  <c r="X228" i="1"/>
  <c r="Y228" i="1" s="1"/>
  <c r="H229" i="1"/>
  <c r="B230" i="1" s="1"/>
  <c r="F230" i="1" s="1"/>
  <c r="U229" i="1"/>
  <c r="X229" i="1" s="1"/>
  <c r="Y229" i="1" s="1"/>
  <c r="V229" i="1" l="1"/>
  <c r="E230" i="1"/>
  <c r="D230" i="1" s="1"/>
  <c r="L230" i="1"/>
  <c r="I230" i="1"/>
  <c r="J230" i="1" s="1"/>
  <c r="G230" i="1"/>
  <c r="T230" i="1" l="1"/>
  <c r="N230" i="1"/>
  <c r="Q230" i="1"/>
  <c r="S230" i="1"/>
  <c r="O230" i="1"/>
  <c r="M230" i="1"/>
  <c r="H230" i="1"/>
  <c r="B231" i="1" s="1"/>
  <c r="F231" i="1" s="1"/>
  <c r="U230" i="1" l="1"/>
  <c r="V230" i="1" s="1"/>
  <c r="I231" i="1"/>
  <c r="J231" i="1" s="1"/>
  <c r="E231" i="1"/>
  <c r="D231" i="1" s="1"/>
  <c r="L231" i="1"/>
  <c r="G231" i="1"/>
  <c r="X230" i="1" l="1"/>
  <c r="Y230" i="1" s="1"/>
  <c r="H231" i="1"/>
  <c r="B232" i="1" s="1"/>
  <c r="F232" i="1" s="1"/>
  <c r="T231" i="1"/>
  <c r="M231" i="1"/>
  <c r="S231" i="1"/>
  <c r="O231" i="1"/>
  <c r="N231" i="1"/>
  <c r="Q231" i="1"/>
  <c r="G232" i="1" l="1"/>
  <c r="E232" i="1"/>
  <c r="D232" i="1" s="1"/>
  <c r="H232" i="1" s="1"/>
  <c r="B233" i="1" s="1"/>
  <c r="F233" i="1" s="1"/>
  <c r="L232" i="1"/>
  <c r="N232" i="1" s="1"/>
  <c r="U231" i="1"/>
  <c r="V231" i="1" s="1"/>
  <c r="I232" i="1" l="1"/>
  <c r="J232" i="1" s="1"/>
  <c r="L233" i="1"/>
  <c r="I233" i="1"/>
  <c r="J233" i="1" s="1"/>
  <c r="S232" i="1"/>
  <c r="M232" i="1"/>
  <c r="Q232" i="1"/>
  <c r="T232" i="1"/>
  <c r="O232" i="1"/>
  <c r="X231" i="1"/>
  <c r="Y231" i="1" s="1"/>
  <c r="E233" i="1"/>
  <c r="D233" i="1" s="1"/>
  <c r="H233" i="1" s="1"/>
  <c r="B234" i="1" s="1"/>
  <c r="F234" i="1" s="1"/>
  <c r="G233" i="1"/>
  <c r="O233" i="1"/>
  <c r="S233" i="1"/>
  <c r="Q233" i="1"/>
  <c r="N233" i="1" l="1"/>
  <c r="M233" i="1"/>
  <c r="T233" i="1"/>
  <c r="U232" i="1"/>
  <c r="U233" i="1"/>
  <c r="E234" i="1"/>
  <c r="D234" i="1" s="1"/>
  <c r="H234" i="1" s="1"/>
  <c r="B235" i="1" s="1"/>
  <c r="F235" i="1" s="1"/>
  <c r="L234" i="1"/>
  <c r="S234" i="1" s="1"/>
  <c r="G234" i="1"/>
  <c r="X233" i="1"/>
  <c r="Y233" i="1" s="1"/>
  <c r="V233" i="1"/>
  <c r="V232" i="1"/>
  <c r="X232" i="1"/>
  <c r="Y232" i="1" s="1"/>
  <c r="I234" i="1" l="1"/>
  <c r="J234" i="1" s="1"/>
  <c r="N234" i="1"/>
  <c r="Q234" i="1"/>
  <c r="T234" i="1"/>
  <c r="M234" i="1"/>
  <c r="O234" i="1"/>
  <c r="L235" i="1"/>
  <c r="T235" i="1" s="1"/>
  <c r="E235" i="1"/>
  <c r="D235" i="1" s="1"/>
  <c r="H235" i="1" s="1"/>
  <c r="B236" i="1" s="1"/>
  <c r="F236" i="1" s="1"/>
  <c r="G235" i="1"/>
  <c r="O235" i="1"/>
  <c r="S235" i="1"/>
  <c r="Q235" i="1"/>
  <c r="N235" i="1"/>
  <c r="U234" i="1" l="1"/>
  <c r="M235" i="1"/>
  <c r="I236" i="1"/>
  <c r="J236" i="1" s="1"/>
  <c r="G236" i="1"/>
  <c r="I235" i="1"/>
  <c r="J235" i="1" s="1"/>
  <c r="L236" i="1"/>
  <c r="Q236" i="1" s="1"/>
  <c r="E236" i="1"/>
  <c r="D236" i="1" s="1"/>
  <c r="H236" i="1" s="1"/>
  <c r="B237" i="1" s="1"/>
  <c r="F237" i="1" s="1"/>
  <c r="V234" i="1"/>
  <c r="X234" i="1"/>
  <c r="Y234" i="1" s="1"/>
  <c r="U235" i="1"/>
  <c r="V235" i="1" s="1"/>
  <c r="L237" i="1"/>
  <c r="G237" i="1"/>
  <c r="I237" i="1"/>
  <c r="J237" i="1" s="1"/>
  <c r="E237" i="1"/>
  <c r="D237" i="1" s="1"/>
  <c r="N236" i="1"/>
  <c r="O236" i="1" l="1"/>
  <c r="T236" i="1"/>
  <c r="S236" i="1"/>
  <c r="M236" i="1"/>
  <c r="X235" i="1"/>
  <c r="Y235" i="1" s="1"/>
  <c r="H237" i="1"/>
  <c r="B238" i="1" s="1"/>
  <c r="F238" i="1" s="1"/>
  <c r="M237" i="1"/>
  <c r="Q237" i="1"/>
  <c r="O237" i="1"/>
  <c r="T237" i="1"/>
  <c r="N237" i="1"/>
  <c r="S237" i="1"/>
  <c r="U236" i="1" l="1"/>
  <c r="E238" i="1"/>
  <c r="D238" i="1" s="1"/>
  <c r="G238" i="1"/>
  <c r="L238" i="1"/>
  <c r="I238" i="1"/>
  <c r="J238" i="1" s="1"/>
  <c r="U237" i="1"/>
  <c r="V236" i="1" l="1"/>
  <c r="X236" i="1"/>
  <c r="Y236" i="1" s="1"/>
  <c r="S238" i="1"/>
  <c r="T238" i="1"/>
  <c r="O238" i="1"/>
  <c r="Q238" i="1"/>
  <c r="M238" i="1"/>
  <c r="N238" i="1"/>
  <c r="H238" i="1"/>
  <c r="B239" i="1" s="1"/>
  <c r="F239" i="1" s="1"/>
  <c r="X237" i="1"/>
  <c r="Y237" i="1" s="1"/>
  <c r="V237" i="1"/>
  <c r="G239" i="1" l="1"/>
  <c r="L239" i="1"/>
  <c r="E239" i="1"/>
  <c r="D239" i="1" s="1"/>
  <c r="I239" i="1"/>
  <c r="J239" i="1" s="1"/>
  <c r="U238" i="1"/>
  <c r="X238" i="1" l="1"/>
  <c r="Y238" i="1" s="1"/>
  <c r="V238" i="1"/>
  <c r="H239" i="1"/>
  <c r="B240" i="1" s="1"/>
  <c r="F240" i="1" s="1"/>
  <c r="M239" i="1"/>
  <c r="Q239" i="1"/>
  <c r="N239" i="1"/>
  <c r="O239" i="1"/>
  <c r="T239" i="1"/>
  <c r="S239" i="1"/>
  <c r="U239" i="1" l="1"/>
  <c r="V239" i="1" s="1"/>
  <c r="I240" i="1"/>
  <c r="J240" i="1" s="1"/>
  <c r="L240" i="1"/>
  <c r="E240" i="1"/>
  <c r="D240" i="1" s="1"/>
  <c r="G240" i="1"/>
  <c r="X239" i="1" l="1"/>
  <c r="Y239" i="1" s="1"/>
  <c r="H240" i="1"/>
  <c r="B241" i="1" s="1"/>
  <c r="F241" i="1" s="1"/>
  <c r="G241" i="1"/>
  <c r="M240" i="1"/>
  <c r="T240" i="1"/>
  <c r="Q240" i="1"/>
  <c r="S240" i="1"/>
  <c r="N240" i="1"/>
  <c r="O240" i="1"/>
  <c r="L241" i="1" l="1"/>
  <c r="E241" i="1"/>
  <c r="D241" i="1" s="1"/>
  <c r="H241" i="1" s="1"/>
  <c r="B242" i="1" s="1"/>
  <c r="F242" i="1" s="1"/>
  <c r="U240" i="1"/>
  <c r="V240" i="1" s="1"/>
  <c r="L242" i="1"/>
  <c r="E242" i="1"/>
  <c r="D242" i="1" s="1"/>
  <c r="G242" i="1"/>
  <c r="I242" i="1"/>
  <c r="J242" i="1" s="1"/>
  <c r="M241" i="1"/>
  <c r="S241" i="1"/>
  <c r="O241" i="1"/>
  <c r="Q241" i="1"/>
  <c r="N241" i="1"/>
  <c r="T241" i="1"/>
  <c r="I241" i="1" l="1"/>
  <c r="J241" i="1" s="1"/>
  <c r="X240" i="1"/>
  <c r="Y240" i="1" s="1"/>
  <c r="U241" i="1"/>
  <c r="H242" i="1"/>
  <c r="B243" i="1" s="1"/>
  <c r="F243" i="1" s="1"/>
  <c r="S242" i="1"/>
  <c r="T242" i="1"/>
  <c r="N242" i="1"/>
  <c r="Q242" i="1"/>
  <c r="O242" i="1"/>
  <c r="M242" i="1"/>
  <c r="U242" i="1" l="1"/>
  <c r="E243" i="1"/>
  <c r="D243" i="1" s="1"/>
  <c r="G243" i="1"/>
  <c r="L243" i="1"/>
  <c r="I243" i="1"/>
  <c r="J243" i="1" s="1"/>
  <c r="V241" i="1"/>
  <c r="X241" i="1"/>
  <c r="Y241" i="1" s="1"/>
  <c r="H243" i="1" l="1"/>
  <c r="B244" i="1" s="1"/>
  <c r="F244" i="1" s="1"/>
  <c r="Q243" i="1"/>
  <c r="T243" i="1"/>
  <c r="N243" i="1"/>
  <c r="S243" i="1"/>
  <c r="O243" i="1"/>
  <c r="M243" i="1"/>
  <c r="X242" i="1"/>
  <c r="Y242" i="1" s="1"/>
  <c r="V242" i="1"/>
  <c r="U243" i="1" l="1"/>
  <c r="X243" i="1" s="1"/>
  <c r="Y243" i="1" s="1"/>
  <c r="I244" i="1"/>
  <c r="J244" i="1" s="1"/>
  <c r="E244" i="1"/>
  <c r="D244" i="1" s="1"/>
  <c r="H244" i="1" s="1"/>
  <c r="B245" i="1" s="1"/>
  <c r="F245" i="1" s="1"/>
  <c r="L244" i="1"/>
  <c r="G244" i="1"/>
  <c r="V243" i="1" l="1"/>
  <c r="E245" i="1"/>
  <c r="D245" i="1" s="1"/>
  <c r="I245" i="1"/>
  <c r="J245" i="1" s="1"/>
  <c r="G245" i="1"/>
  <c r="L245" i="1"/>
  <c r="O244" i="1"/>
  <c r="N244" i="1"/>
  <c r="S244" i="1"/>
  <c r="M244" i="1"/>
  <c r="Q244" i="1"/>
  <c r="T244" i="1"/>
  <c r="U244" i="1" l="1"/>
  <c r="X244" i="1" s="1"/>
  <c r="Y244" i="1" s="1"/>
  <c r="M245" i="1"/>
  <c r="Q245" i="1"/>
  <c r="O245" i="1"/>
  <c r="T245" i="1"/>
  <c r="S245" i="1"/>
  <c r="N245" i="1"/>
  <c r="H245" i="1"/>
  <c r="B246" i="1" s="1"/>
  <c r="F246" i="1" s="1"/>
  <c r="U245" i="1" l="1"/>
  <c r="X245" i="1" s="1"/>
  <c r="Y245" i="1" s="1"/>
  <c r="V244" i="1"/>
  <c r="L246" i="1"/>
  <c r="E246" i="1"/>
  <c r="D246" i="1" s="1"/>
  <c r="G246" i="1"/>
  <c r="I246" i="1"/>
  <c r="J246" i="1" s="1"/>
  <c r="V245" i="1" l="1"/>
  <c r="H246" i="1"/>
  <c r="B247" i="1" s="1"/>
  <c r="F247" i="1" s="1"/>
  <c r="T246" i="1"/>
  <c r="Q246" i="1"/>
  <c r="S246" i="1"/>
  <c r="O246" i="1"/>
  <c r="N246" i="1"/>
  <c r="M246" i="1"/>
  <c r="G247" i="1" l="1"/>
  <c r="I247" i="1"/>
  <c r="J247" i="1" s="1"/>
  <c r="E247" i="1"/>
  <c r="D247" i="1" s="1"/>
  <c r="H247" i="1" s="1"/>
  <c r="B248" i="1" s="1"/>
  <c r="F248" i="1" s="1"/>
  <c r="L247" i="1"/>
  <c r="O247" i="1" s="1"/>
  <c r="U246" i="1"/>
  <c r="Q247" i="1" l="1"/>
  <c r="S247" i="1"/>
  <c r="M247" i="1"/>
  <c r="N247" i="1"/>
  <c r="T247" i="1"/>
  <c r="E248" i="1"/>
  <c r="D248" i="1" s="1"/>
  <c r="H248" i="1" s="1"/>
  <c r="B249" i="1" s="1"/>
  <c r="F249" i="1" s="1"/>
  <c r="L248" i="1"/>
  <c r="O248" i="1" s="1"/>
  <c r="G248" i="1"/>
  <c r="S248" i="1"/>
  <c r="T248" i="1"/>
  <c r="Q248" i="1"/>
  <c r="N248" i="1"/>
  <c r="M248" i="1"/>
  <c r="X246" i="1"/>
  <c r="Y246" i="1" s="1"/>
  <c r="V246" i="1"/>
  <c r="E249" i="1" l="1"/>
  <c r="D249" i="1" s="1"/>
  <c r="I249" i="1"/>
  <c r="J249" i="1" s="1"/>
  <c r="I248" i="1"/>
  <c r="J248" i="1" s="1"/>
  <c r="L249" i="1"/>
  <c r="G249" i="1"/>
  <c r="U247" i="1"/>
  <c r="H249" i="1"/>
  <c r="B250" i="1" s="1"/>
  <c r="F250" i="1" s="1"/>
  <c r="U248" i="1"/>
  <c r="V248" i="1" s="1"/>
  <c r="T249" i="1"/>
  <c r="Q249" i="1"/>
  <c r="N249" i="1"/>
  <c r="O249" i="1"/>
  <c r="S249" i="1"/>
  <c r="M249" i="1"/>
  <c r="V247" i="1" l="1"/>
  <c r="X247" i="1"/>
  <c r="Y247" i="1" s="1"/>
  <c r="E250" i="1"/>
  <c r="D250" i="1" s="1"/>
  <c r="H250" i="1" s="1"/>
  <c r="B251" i="1" s="1"/>
  <c r="F251" i="1" s="1"/>
  <c r="G250" i="1"/>
  <c r="L250" i="1"/>
  <c r="Q250" i="1" s="1"/>
  <c r="X248" i="1"/>
  <c r="Y248" i="1" s="1"/>
  <c r="U249" i="1"/>
  <c r="X249" i="1" s="1"/>
  <c r="Y249" i="1" s="1"/>
  <c r="V249" i="1" l="1"/>
  <c r="I250" i="1"/>
  <c r="J250" i="1" s="1"/>
  <c r="O250" i="1"/>
  <c r="T250" i="1"/>
  <c r="S250" i="1"/>
  <c r="M250" i="1"/>
  <c r="N250" i="1"/>
  <c r="L251" i="1"/>
  <c r="I251" i="1"/>
  <c r="J251" i="1" s="1"/>
  <c r="G251" i="1"/>
  <c r="E251" i="1"/>
  <c r="D251" i="1" s="1"/>
  <c r="H251" i="1" s="1"/>
  <c r="B252" i="1" s="1"/>
  <c r="F252" i="1" s="1"/>
  <c r="U250" i="1" l="1"/>
  <c r="L252" i="1"/>
  <c r="E252" i="1"/>
  <c r="D252" i="1" s="1"/>
  <c r="G252" i="1"/>
  <c r="I252" i="1"/>
  <c r="J252" i="1" s="1"/>
  <c r="S251" i="1"/>
  <c r="T251" i="1"/>
  <c r="Q251" i="1"/>
  <c r="O251" i="1"/>
  <c r="N251" i="1"/>
  <c r="M251" i="1"/>
  <c r="V250" i="1" l="1"/>
  <c r="X250" i="1"/>
  <c r="Y250" i="1" s="1"/>
  <c r="U251" i="1"/>
  <c r="X251" i="1" s="1"/>
  <c r="Y251" i="1" s="1"/>
  <c r="H252" i="1"/>
  <c r="B253" i="1" s="1"/>
  <c r="F253" i="1" s="1"/>
  <c r="V251" i="1"/>
  <c r="Q252" i="1"/>
  <c r="N252" i="1"/>
  <c r="S252" i="1"/>
  <c r="T252" i="1"/>
  <c r="M252" i="1"/>
  <c r="O252" i="1"/>
  <c r="E253" i="1" l="1"/>
  <c r="D253" i="1" s="1"/>
  <c r="H253" i="1" s="1"/>
  <c r="B254" i="1" s="1"/>
  <c r="F254" i="1" s="1"/>
  <c r="L253" i="1"/>
  <c r="O253" i="1" s="1"/>
  <c r="G253" i="1"/>
  <c r="U252" i="1"/>
  <c r="V252" i="1" s="1"/>
  <c r="G254" i="1"/>
  <c r="I253" i="1" l="1"/>
  <c r="J253" i="1" s="1"/>
  <c r="N253" i="1"/>
  <c r="Q253" i="1"/>
  <c r="T253" i="1"/>
  <c r="S253" i="1"/>
  <c r="M253" i="1"/>
  <c r="L254" i="1"/>
  <c r="Q254" i="1" s="1"/>
  <c r="E254" i="1"/>
  <c r="D254" i="1" s="1"/>
  <c r="X252" i="1"/>
  <c r="Y252" i="1" s="1"/>
  <c r="H254" i="1"/>
  <c r="B255" i="1" s="1"/>
  <c r="F255" i="1" s="1"/>
  <c r="G255" i="1" l="1"/>
  <c r="L255" i="1"/>
  <c r="O255" i="1" s="1"/>
  <c r="E255" i="1"/>
  <c r="D255" i="1" s="1"/>
  <c r="H255" i="1" s="1"/>
  <c r="B256" i="1" s="1"/>
  <c r="F256" i="1" s="1"/>
  <c r="S254" i="1"/>
  <c r="O254" i="1"/>
  <c r="T254" i="1"/>
  <c r="I255" i="1"/>
  <c r="J255" i="1" s="1"/>
  <c r="I254" i="1"/>
  <c r="J254" i="1" s="1"/>
  <c r="M254" i="1"/>
  <c r="N254" i="1"/>
  <c r="U254" i="1" s="1"/>
  <c r="X254" i="1" s="1"/>
  <c r="Y254" i="1" s="1"/>
  <c r="U253" i="1"/>
  <c r="N255" i="1"/>
  <c r="Q255" i="1"/>
  <c r="T255" i="1"/>
  <c r="M255" i="1"/>
  <c r="S255" i="1"/>
  <c r="V253" i="1" l="1"/>
  <c r="X253" i="1"/>
  <c r="Y253" i="1" s="1"/>
  <c r="V254" i="1"/>
  <c r="U255" i="1"/>
  <c r="X255" i="1" s="1"/>
  <c r="Y255" i="1" s="1"/>
  <c r="G256" i="1"/>
  <c r="L256" i="1"/>
  <c r="E256" i="1"/>
  <c r="D256" i="1" s="1"/>
  <c r="I256" i="1"/>
  <c r="J256" i="1" s="1"/>
  <c r="V255" i="1" l="1"/>
  <c r="H256" i="1"/>
  <c r="B257" i="1" s="1"/>
  <c r="F257" i="1" s="1"/>
  <c r="O256" i="1"/>
  <c r="N256" i="1"/>
  <c r="Q256" i="1"/>
  <c r="S256" i="1"/>
  <c r="T256" i="1"/>
  <c r="M256" i="1"/>
  <c r="U256" i="1" l="1"/>
  <c r="X256" i="1"/>
  <c r="Y256" i="1" s="1"/>
  <c r="V256" i="1"/>
  <c r="L257" i="1"/>
  <c r="I257" i="1"/>
  <c r="J257" i="1" s="1"/>
  <c r="G257" i="1"/>
  <c r="E257" i="1"/>
  <c r="D257" i="1" s="1"/>
  <c r="H257" i="1" s="1"/>
  <c r="B258" i="1" s="1"/>
  <c r="F258" i="1" s="1"/>
  <c r="E258" i="1" l="1"/>
  <c r="D258" i="1" s="1"/>
  <c r="G258" i="1"/>
  <c r="L258" i="1"/>
  <c r="I258" i="1"/>
  <c r="J258" i="1" s="1"/>
  <c r="T257" i="1"/>
  <c r="S257" i="1"/>
  <c r="Q257" i="1"/>
  <c r="N257" i="1"/>
  <c r="M257" i="1"/>
  <c r="O257" i="1"/>
  <c r="U257" i="1" l="1"/>
  <c r="V257" i="1" s="1"/>
  <c r="H258" i="1"/>
  <c r="B259" i="1" s="1"/>
  <c r="F259" i="1" s="1"/>
  <c r="M258" i="1"/>
  <c r="Q258" i="1"/>
  <c r="O258" i="1"/>
  <c r="S258" i="1"/>
  <c r="N258" i="1"/>
  <c r="T258" i="1"/>
  <c r="X257" i="1" l="1"/>
  <c r="Y257" i="1" s="1"/>
  <c r="U258" i="1"/>
  <c r="V258" i="1" s="1"/>
  <c r="L259" i="1"/>
  <c r="I259" i="1"/>
  <c r="J259" i="1" s="1"/>
  <c r="E259" i="1"/>
  <c r="D259" i="1" s="1"/>
  <c r="H259" i="1" s="1"/>
  <c r="B260" i="1" s="1"/>
  <c r="F260" i="1" s="1"/>
  <c r="G259" i="1"/>
  <c r="X258" i="1" l="1"/>
  <c r="Y258" i="1" s="1"/>
  <c r="G260" i="1"/>
  <c r="I260" i="1"/>
  <c r="J260" i="1" s="1"/>
  <c r="E260" i="1"/>
  <c r="D260" i="1" s="1"/>
  <c r="L260" i="1"/>
  <c r="S259" i="1"/>
  <c r="M259" i="1"/>
  <c r="N259" i="1"/>
  <c r="Q259" i="1"/>
  <c r="O259" i="1"/>
  <c r="T259" i="1"/>
  <c r="U259" i="1" l="1"/>
  <c r="H260" i="1"/>
  <c r="B261" i="1" s="1"/>
  <c r="F261" i="1" s="1"/>
  <c r="X259" i="1"/>
  <c r="Y259" i="1" s="1"/>
  <c r="V259" i="1"/>
  <c r="M260" i="1"/>
  <c r="Q260" i="1"/>
  <c r="O260" i="1"/>
  <c r="S260" i="1"/>
  <c r="N260" i="1"/>
  <c r="T260" i="1"/>
  <c r="G261" i="1" l="1"/>
  <c r="L261" i="1"/>
  <c r="E261" i="1"/>
  <c r="D261" i="1" s="1"/>
  <c r="I261" i="1"/>
  <c r="J261" i="1" s="1"/>
  <c r="U260" i="1"/>
  <c r="V260" i="1" s="1"/>
  <c r="T261" i="1"/>
  <c r="M261" i="1"/>
  <c r="N261" i="1"/>
  <c r="Q261" i="1"/>
  <c r="O261" i="1"/>
  <c r="S261" i="1"/>
  <c r="H261" i="1" l="1"/>
  <c r="B262" i="1" s="1"/>
  <c r="F262" i="1" s="1"/>
  <c r="U261" i="1"/>
  <c r="X260" i="1"/>
  <c r="Y260" i="1" s="1"/>
  <c r="X261" i="1"/>
  <c r="Y261" i="1" s="1"/>
  <c r="V261" i="1"/>
  <c r="G262" i="1" l="1"/>
  <c r="L262" i="1"/>
  <c r="I262" i="1"/>
  <c r="J262" i="1" s="1"/>
  <c r="E262" i="1"/>
  <c r="D262" i="1" s="1"/>
  <c r="H262" i="1" s="1"/>
  <c r="B263" i="1" s="1"/>
  <c r="F263" i="1" s="1"/>
  <c r="E263" i="1" l="1"/>
  <c r="D263" i="1" s="1"/>
  <c r="H263" i="1" s="1"/>
  <c r="B264" i="1" s="1"/>
  <c r="T262" i="1"/>
  <c r="S262" i="1"/>
  <c r="N262" i="1"/>
  <c r="Q262" i="1"/>
  <c r="M262" i="1"/>
  <c r="O262" i="1"/>
  <c r="L263" i="1"/>
  <c r="N263" i="1" s="1"/>
  <c r="G263" i="1"/>
  <c r="I263" i="1"/>
  <c r="J263" i="1" s="1"/>
  <c r="S263" i="1"/>
  <c r="M263" i="1"/>
  <c r="T263" i="1"/>
  <c r="Q263" i="1"/>
  <c r="O263" i="1"/>
  <c r="F264" i="1" l="1"/>
  <c r="I264" i="1" s="1"/>
  <c r="J264" i="1" s="1"/>
  <c r="U262" i="1"/>
  <c r="E264" i="1"/>
  <c r="D264" i="1" s="1"/>
  <c r="H264" i="1" s="1"/>
  <c r="B265" i="1" s="1"/>
  <c r="F265" i="1" s="1"/>
  <c r="G264" i="1"/>
  <c r="L264" i="1"/>
  <c r="S264" i="1" s="1"/>
  <c r="U263" i="1"/>
  <c r="V263" i="1" s="1"/>
  <c r="M264" i="1"/>
  <c r="E265" i="1" l="1"/>
  <c r="D265" i="1" s="1"/>
  <c r="H265" i="1" s="1"/>
  <c r="B266" i="1" s="1"/>
  <c r="F266" i="1" s="1"/>
  <c r="G265" i="1"/>
  <c r="L265" i="1"/>
  <c r="N265" i="1"/>
  <c r="O264" i="1"/>
  <c r="Q264" i="1"/>
  <c r="T264" i="1"/>
  <c r="N264" i="1"/>
  <c r="U264" i="1" s="1"/>
  <c r="X264" i="1" s="1"/>
  <c r="Y264" i="1" s="1"/>
  <c r="S265" i="1"/>
  <c r="X262" i="1"/>
  <c r="Y262" i="1" s="1"/>
  <c r="V262" i="1"/>
  <c r="X263" i="1"/>
  <c r="Y263" i="1" s="1"/>
  <c r="I265" i="1"/>
  <c r="J265" i="1" s="1"/>
  <c r="L266" i="1"/>
  <c r="S266" i="1" s="1"/>
  <c r="I266" i="1"/>
  <c r="J266" i="1" s="1"/>
  <c r="V264" i="1"/>
  <c r="E266" i="1"/>
  <c r="D266" i="1" s="1"/>
  <c r="H266" i="1" s="1"/>
  <c r="B267" i="1" s="1"/>
  <c r="F267" i="1" s="1"/>
  <c r="G266" i="1"/>
  <c r="Q265" i="1" l="1"/>
  <c r="M265" i="1"/>
  <c r="O265" i="1"/>
  <c r="T265" i="1"/>
  <c r="M266" i="1"/>
  <c r="N266" i="1"/>
  <c r="O266" i="1"/>
  <c r="Q266" i="1"/>
  <c r="T266" i="1"/>
  <c r="L267" i="1"/>
  <c r="Q267" i="1" s="1"/>
  <c r="E267" i="1"/>
  <c r="D267" i="1" s="1"/>
  <c r="H267" i="1" s="1"/>
  <c r="B268" i="1" s="1"/>
  <c r="F268" i="1" s="1"/>
  <c r="G267" i="1"/>
  <c r="U265" i="1" l="1"/>
  <c r="G268" i="1"/>
  <c r="E268" i="1"/>
  <c r="D268" i="1" s="1"/>
  <c r="L268" i="1"/>
  <c r="I267" i="1"/>
  <c r="J267" i="1" s="1"/>
  <c r="U266" i="1"/>
  <c r="V266" i="1" s="1"/>
  <c r="T267" i="1"/>
  <c r="O267" i="1"/>
  <c r="N267" i="1"/>
  <c r="M267" i="1"/>
  <c r="S267" i="1"/>
  <c r="H268" i="1"/>
  <c r="B269" i="1" s="1"/>
  <c r="F269" i="1" s="1"/>
  <c r="O268" i="1"/>
  <c r="M268" i="1"/>
  <c r="T268" i="1"/>
  <c r="Q268" i="1"/>
  <c r="V265" i="1" l="1"/>
  <c r="X265" i="1"/>
  <c r="Y265" i="1" s="1"/>
  <c r="N268" i="1"/>
  <c r="X266" i="1"/>
  <c r="Y266" i="1" s="1"/>
  <c r="L269" i="1"/>
  <c r="Q269" i="1" s="1"/>
  <c r="S268" i="1"/>
  <c r="E269" i="1"/>
  <c r="D269" i="1" s="1"/>
  <c r="H269" i="1" s="1"/>
  <c r="B270" i="1" s="1"/>
  <c r="F270" i="1" s="1"/>
  <c r="I270" i="1" s="1"/>
  <c r="J270" i="1" s="1"/>
  <c r="I268" i="1"/>
  <c r="J268" i="1" s="1"/>
  <c r="G269" i="1"/>
  <c r="U267" i="1"/>
  <c r="X267" i="1" s="1"/>
  <c r="Y267" i="1" s="1"/>
  <c r="L270" i="1"/>
  <c r="E270" i="1"/>
  <c r="D270" i="1" s="1"/>
  <c r="H270" i="1" s="1"/>
  <c r="B271" i="1" s="1"/>
  <c r="F271" i="1" s="1"/>
  <c r="G270" i="1"/>
  <c r="U268" i="1"/>
  <c r="N269" i="1"/>
  <c r="S269" i="1" l="1"/>
  <c r="O269" i="1"/>
  <c r="T269" i="1"/>
  <c r="M269" i="1"/>
  <c r="V267" i="1"/>
  <c r="I269" i="1"/>
  <c r="J269" i="1" s="1"/>
  <c r="U269" i="1"/>
  <c r="X269" i="1" s="1"/>
  <c r="Y269" i="1" s="1"/>
  <c r="X268" i="1"/>
  <c r="Y268" i="1" s="1"/>
  <c r="V268" i="1"/>
  <c r="L271" i="1"/>
  <c r="E271" i="1"/>
  <c r="D271" i="1" s="1"/>
  <c r="G271" i="1"/>
  <c r="I271" i="1"/>
  <c r="J271" i="1" s="1"/>
  <c r="O270" i="1"/>
  <c r="S270" i="1"/>
  <c r="T270" i="1"/>
  <c r="N270" i="1"/>
  <c r="Q270" i="1"/>
  <c r="M270" i="1"/>
  <c r="V269" i="1" l="1"/>
  <c r="U270" i="1"/>
  <c r="V270" i="1" s="1"/>
  <c r="H271" i="1"/>
  <c r="B272" i="1" s="1"/>
  <c r="F272" i="1" s="1"/>
  <c r="N271" i="1"/>
  <c r="M271" i="1"/>
  <c r="T271" i="1"/>
  <c r="Q271" i="1"/>
  <c r="O271" i="1"/>
  <c r="S271" i="1"/>
  <c r="X270" i="1" l="1"/>
  <c r="Y270" i="1" s="1"/>
  <c r="U271" i="1"/>
  <c r="X271" i="1" s="1"/>
  <c r="Y271" i="1" s="1"/>
  <c r="G272" i="1"/>
  <c r="E272" i="1"/>
  <c r="D272" i="1" s="1"/>
  <c r="L272" i="1"/>
  <c r="I272" i="1"/>
  <c r="J272" i="1" s="1"/>
  <c r="V271" i="1" l="1"/>
  <c r="H272" i="1"/>
  <c r="B273" i="1" s="1"/>
  <c r="F273" i="1" s="1"/>
  <c r="Q272" i="1"/>
  <c r="S272" i="1"/>
  <c r="T272" i="1"/>
  <c r="M272" i="1"/>
  <c r="N272" i="1"/>
  <c r="O272" i="1"/>
  <c r="L273" i="1" l="1"/>
  <c r="G273" i="1"/>
  <c r="E273" i="1"/>
  <c r="D273" i="1" s="1"/>
  <c r="U272" i="1"/>
  <c r="V272" i="1" s="1"/>
  <c r="I273" i="1"/>
  <c r="J273" i="1" s="1"/>
  <c r="O273" i="1"/>
  <c r="M273" i="1"/>
  <c r="N273" i="1"/>
  <c r="T273" i="1"/>
  <c r="Q273" i="1"/>
  <c r="S273" i="1"/>
  <c r="X272" i="1" l="1"/>
  <c r="Y272" i="1" s="1"/>
  <c r="H273" i="1"/>
  <c r="B274" i="1" s="1"/>
  <c r="F274" i="1" s="1"/>
  <c r="U273" i="1"/>
  <c r="X273" i="1" s="1"/>
  <c r="Y273" i="1" s="1"/>
  <c r="V273" i="1" l="1"/>
  <c r="I274" i="1"/>
  <c r="J274" i="1" s="1"/>
  <c r="L274" i="1"/>
  <c r="G274" i="1"/>
  <c r="E274" i="1"/>
  <c r="D274" i="1" s="1"/>
  <c r="H274" i="1" s="1"/>
  <c r="B275" i="1" s="1"/>
  <c r="F275" i="1" s="1"/>
  <c r="G275" i="1" l="1"/>
  <c r="I275" i="1"/>
  <c r="J275" i="1" s="1"/>
  <c r="E275" i="1"/>
  <c r="D275" i="1" s="1"/>
  <c r="L275" i="1"/>
  <c r="T274" i="1"/>
  <c r="S274" i="1"/>
  <c r="M274" i="1"/>
  <c r="O274" i="1"/>
  <c r="Q274" i="1"/>
  <c r="N274" i="1"/>
  <c r="H275" i="1" l="1"/>
  <c r="B276" i="1" s="1"/>
  <c r="F276" i="1" s="1"/>
  <c r="S275" i="1"/>
  <c r="O275" i="1"/>
  <c r="T275" i="1"/>
  <c r="M275" i="1"/>
  <c r="Q275" i="1"/>
  <c r="N275" i="1"/>
  <c r="U274" i="1"/>
  <c r="L276" i="1" l="1"/>
  <c r="G276" i="1"/>
  <c r="I276" i="1"/>
  <c r="J276" i="1" s="1"/>
  <c r="E276" i="1"/>
  <c r="D276" i="1" s="1"/>
  <c r="H276" i="1" s="1"/>
  <c r="B277" i="1" s="1"/>
  <c r="F277" i="1" s="1"/>
  <c r="X274" i="1"/>
  <c r="Y274" i="1" s="1"/>
  <c r="V274" i="1"/>
  <c r="U275" i="1"/>
  <c r="G277" i="1" l="1"/>
  <c r="E277" i="1"/>
  <c r="D277" i="1" s="1"/>
  <c r="L277" i="1"/>
  <c r="I277" i="1"/>
  <c r="J277" i="1" s="1"/>
  <c r="S276" i="1"/>
  <c r="Q276" i="1"/>
  <c r="M276" i="1"/>
  <c r="T276" i="1"/>
  <c r="O276" i="1"/>
  <c r="N276" i="1"/>
  <c r="V275" i="1"/>
  <c r="X275" i="1"/>
  <c r="Y275" i="1" s="1"/>
  <c r="O277" i="1" l="1"/>
  <c r="M277" i="1"/>
  <c r="N277" i="1"/>
  <c r="Q277" i="1"/>
  <c r="T277" i="1"/>
  <c r="S277" i="1"/>
  <c r="H277" i="1"/>
  <c r="B278" i="1" s="1"/>
  <c r="F278" i="1" s="1"/>
  <c r="U276" i="1"/>
  <c r="U277" i="1" l="1"/>
  <c r="X277" i="1" s="1"/>
  <c r="Y277" i="1" s="1"/>
  <c r="I278" i="1"/>
  <c r="J278" i="1" s="1"/>
  <c r="E278" i="1"/>
  <c r="D278" i="1" s="1"/>
  <c r="H278" i="1" s="1"/>
  <c r="B279" i="1" s="1"/>
  <c r="F279" i="1" s="1"/>
  <c r="L278" i="1"/>
  <c r="G278" i="1"/>
  <c r="V276" i="1"/>
  <c r="X276" i="1"/>
  <c r="Y276" i="1" s="1"/>
  <c r="V277" i="1"/>
  <c r="I279" i="1" l="1"/>
  <c r="J279" i="1" s="1"/>
  <c r="G279" i="1"/>
  <c r="E279" i="1"/>
  <c r="D279" i="1" s="1"/>
  <c r="H279" i="1" s="1"/>
  <c r="B280" i="1" s="1"/>
  <c r="F280" i="1" s="1"/>
  <c r="L279" i="1"/>
  <c r="Q278" i="1"/>
  <c r="N278" i="1"/>
  <c r="T278" i="1"/>
  <c r="M278" i="1"/>
  <c r="O278" i="1"/>
  <c r="S278" i="1"/>
  <c r="U278" i="1" l="1"/>
  <c r="V278" i="1" s="1"/>
  <c r="L280" i="1"/>
  <c r="G280" i="1"/>
  <c r="I280" i="1"/>
  <c r="J280" i="1" s="1"/>
  <c r="E280" i="1"/>
  <c r="D280" i="1" s="1"/>
  <c r="S279" i="1"/>
  <c r="O279" i="1"/>
  <c r="T279" i="1"/>
  <c r="Q279" i="1"/>
  <c r="M279" i="1"/>
  <c r="N279" i="1"/>
  <c r="U279" i="1" s="1"/>
  <c r="X278" i="1" l="1"/>
  <c r="Y278" i="1" s="1"/>
  <c r="H280" i="1"/>
  <c r="B281" i="1" s="1"/>
  <c r="F281" i="1" s="1"/>
  <c r="X279" i="1"/>
  <c r="Y279" i="1" s="1"/>
  <c r="V279" i="1"/>
  <c r="G281" i="1"/>
  <c r="Q280" i="1"/>
  <c r="N280" i="1"/>
  <c r="M280" i="1"/>
  <c r="O280" i="1"/>
  <c r="S280" i="1"/>
  <c r="T280" i="1"/>
  <c r="L281" i="1" l="1"/>
  <c r="S281" i="1" s="1"/>
  <c r="E281" i="1"/>
  <c r="D281" i="1" s="1"/>
  <c r="H281" i="1" s="1"/>
  <c r="B282" i="1" s="1"/>
  <c r="F282" i="1" s="1"/>
  <c r="U280" i="1"/>
  <c r="O281" i="1"/>
  <c r="Q281" i="1"/>
  <c r="I281" i="1" l="1"/>
  <c r="J281" i="1" s="1"/>
  <c r="T281" i="1"/>
  <c r="M281" i="1"/>
  <c r="N281" i="1"/>
  <c r="L282" i="1"/>
  <c r="E282" i="1"/>
  <c r="D282" i="1" s="1"/>
  <c r="I282" i="1"/>
  <c r="J282" i="1" s="1"/>
  <c r="G282" i="1"/>
  <c r="V280" i="1"/>
  <c r="X280" i="1"/>
  <c r="Y280" i="1" s="1"/>
  <c r="U281" i="1" l="1"/>
  <c r="X281" i="1" s="1"/>
  <c r="Y281" i="1" s="1"/>
  <c r="H282" i="1"/>
  <c r="B283" i="1" s="1"/>
  <c r="F283" i="1" s="1"/>
  <c r="T282" i="1"/>
  <c r="S282" i="1"/>
  <c r="O282" i="1"/>
  <c r="Q282" i="1"/>
  <c r="N282" i="1"/>
  <c r="M282" i="1"/>
  <c r="V281" i="1" l="1"/>
  <c r="U282" i="1"/>
  <c r="X282" i="1" s="1"/>
  <c r="Y282" i="1" s="1"/>
  <c r="G283" i="1"/>
  <c r="L283" i="1"/>
  <c r="I283" i="1"/>
  <c r="J283" i="1" s="1"/>
  <c r="E283" i="1"/>
  <c r="D283" i="1" s="1"/>
  <c r="V282" i="1" l="1"/>
  <c r="H283" i="1"/>
  <c r="B284" i="1" s="1"/>
  <c r="F284" i="1" s="1"/>
  <c r="I284" i="1" s="1"/>
  <c r="J284" i="1" s="1"/>
  <c r="L284" i="1"/>
  <c r="T283" i="1"/>
  <c r="O283" i="1"/>
  <c r="S283" i="1"/>
  <c r="M283" i="1"/>
  <c r="N283" i="1"/>
  <c r="Q283" i="1"/>
  <c r="G284" i="1" l="1"/>
  <c r="E284" i="1"/>
  <c r="D284" i="1" s="1"/>
  <c r="U283" i="1"/>
  <c r="X283" i="1" s="1"/>
  <c r="Y283" i="1" s="1"/>
  <c r="H284" i="1"/>
  <c r="B285" i="1" s="1"/>
  <c r="F285" i="1" s="1"/>
  <c r="T284" i="1"/>
  <c r="S284" i="1"/>
  <c r="Q284" i="1"/>
  <c r="M284" i="1"/>
  <c r="O284" i="1"/>
  <c r="N284" i="1"/>
  <c r="V283" i="1" l="1"/>
  <c r="U284" i="1"/>
  <c r="V284" i="1" s="1"/>
  <c r="G285" i="1"/>
  <c r="I285" i="1"/>
  <c r="J285" i="1" s="1"/>
  <c r="E285" i="1"/>
  <c r="D285" i="1" s="1"/>
  <c r="L285" i="1"/>
  <c r="X284" i="1" l="1"/>
  <c r="Y284" i="1" s="1"/>
  <c r="O285" i="1"/>
  <c r="S285" i="1"/>
  <c r="N285" i="1"/>
  <c r="T285" i="1"/>
  <c r="Q285" i="1"/>
  <c r="M285" i="1"/>
  <c r="H285" i="1"/>
  <c r="B286" i="1" s="1"/>
  <c r="F286" i="1" s="1"/>
  <c r="U285" i="1" l="1"/>
  <c r="X285" i="1" s="1"/>
  <c r="Y285" i="1" s="1"/>
  <c r="L286" i="1"/>
  <c r="G286" i="1"/>
  <c r="E286" i="1"/>
  <c r="D286" i="1" s="1"/>
  <c r="H286" i="1" s="1"/>
  <c r="B287" i="1" s="1"/>
  <c r="F287" i="1" s="1"/>
  <c r="I286" i="1"/>
  <c r="J286" i="1" s="1"/>
  <c r="V285" i="1" l="1"/>
  <c r="I287" i="1"/>
  <c r="J287" i="1" s="1"/>
  <c r="G287" i="1"/>
  <c r="L287" i="1"/>
  <c r="E287" i="1"/>
  <c r="D287" i="1" s="1"/>
  <c r="H287" i="1" s="1"/>
  <c r="B288" i="1" s="1"/>
  <c r="F288" i="1" s="1"/>
  <c r="O286" i="1"/>
  <c r="M286" i="1"/>
  <c r="S286" i="1"/>
  <c r="Q286" i="1"/>
  <c r="T286" i="1"/>
  <c r="N286" i="1"/>
  <c r="U286" i="1" s="1"/>
  <c r="V286" i="1" l="1"/>
  <c r="X286" i="1"/>
  <c r="Y286" i="1" s="1"/>
  <c r="O287" i="1"/>
  <c r="N287" i="1"/>
  <c r="S287" i="1"/>
  <c r="M287" i="1"/>
  <c r="Q287" i="1"/>
  <c r="T287" i="1"/>
  <c r="I288" i="1"/>
  <c r="J288" i="1" s="1"/>
  <c r="E288" i="1"/>
  <c r="D288" i="1" s="1"/>
  <c r="H288" i="1" s="1"/>
  <c r="B289" i="1" s="1"/>
  <c r="F289" i="1" s="1"/>
  <c r="L288" i="1"/>
  <c r="G288" i="1"/>
  <c r="U287" i="1" l="1"/>
  <c r="V287" i="1"/>
  <c r="X287" i="1"/>
  <c r="Y287" i="1" s="1"/>
  <c r="E289" i="1"/>
  <c r="D289" i="1" s="1"/>
  <c r="H289" i="1" s="1"/>
  <c r="B290" i="1" s="1"/>
  <c r="F290" i="1" s="1"/>
  <c r="G289" i="1"/>
  <c r="I289" i="1"/>
  <c r="J289" i="1" s="1"/>
  <c r="L289" i="1"/>
  <c r="S288" i="1"/>
  <c r="M288" i="1"/>
  <c r="Q288" i="1"/>
  <c r="T288" i="1"/>
  <c r="O288" i="1"/>
  <c r="N288" i="1"/>
  <c r="U288" i="1" l="1"/>
  <c r="V288" i="1" s="1"/>
  <c r="L290" i="1"/>
  <c r="I290" i="1"/>
  <c r="J290" i="1" s="1"/>
  <c r="G290" i="1"/>
  <c r="E290" i="1"/>
  <c r="D290" i="1" s="1"/>
  <c r="H290" i="1" s="1"/>
  <c r="B291" i="1" s="1"/>
  <c r="F291" i="1" s="1"/>
  <c r="O289" i="1"/>
  <c r="T289" i="1"/>
  <c r="M289" i="1"/>
  <c r="Q289" i="1"/>
  <c r="N289" i="1"/>
  <c r="S289" i="1"/>
  <c r="U289" i="1" l="1"/>
  <c r="X288" i="1"/>
  <c r="Y288" i="1" s="1"/>
  <c r="X289" i="1"/>
  <c r="Y289" i="1" s="1"/>
  <c r="V289" i="1"/>
  <c r="G291" i="1"/>
  <c r="I291" i="1"/>
  <c r="J291" i="1" s="1"/>
  <c r="E291" i="1"/>
  <c r="D291" i="1" s="1"/>
  <c r="L291" i="1"/>
  <c r="T290" i="1"/>
  <c r="N290" i="1"/>
  <c r="M290" i="1"/>
  <c r="Q290" i="1"/>
  <c r="S290" i="1"/>
  <c r="O290" i="1"/>
  <c r="U290" i="1" l="1"/>
  <c r="H291" i="1"/>
  <c r="B292" i="1" s="1"/>
  <c r="F292" i="1" s="1"/>
  <c r="X290" i="1"/>
  <c r="Y290" i="1" s="1"/>
  <c r="V290" i="1"/>
  <c r="T291" i="1"/>
  <c r="Q291" i="1"/>
  <c r="N291" i="1"/>
  <c r="S291" i="1"/>
  <c r="O291" i="1"/>
  <c r="M291" i="1"/>
  <c r="I292" i="1" l="1"/>
  <c r="J292" i="1" s="1"/>
  <c r="U291" i="1"/>
  <c r="X291" i="1" s="1"/>
  <c r="Y291" i="1" s="1"/>
  <c r="E292" i="1"/>
  <c r="D292" i="1" s="1"/>
  <c r="H292" i="1" s="1"/>
  <c r="B293" i="1" s="1"/>
  <c r="F293" i="1" s="1"/>
  <c r="L292" i="1"/>
  <c r="N292" i="1" s="1"/>
  <c r="G292" i="1"/>
  <c r="T292" i="1" l="1"/>
  <c r="M292" i="1"/>
  <c r="S292" i="1"/>
  <c r="Q292" i="1"/>
  <c r="O292" i="1"/>
  <c r="L293" i="1"/>
  <c r="T293" i="1" s="1"/>
  <c r="G293" i="1"/>
  <c r="E293" i="1"/>
  <c r="D293" i="1" s="1"/>
  <c r="H293" i="1" s="1"/>
  <c r="B294" i="1" s="1"/>
  <c r="F294" i="1" s="1"/>
  <c r="V291" i="1"/>
  <c r="N293" i="1"/>
  <c r="M293" i="1"/>
  <c r="O293" i="1"/>
  <c r="S293" i="1"/>
  <c r="Q293" i="1"/>
  <c r="I293" i="1" l="1"/>
  <c r="J293" i="1" s="1"/>
  <c r="U292" i="1"/>
  <c r="U293" i="1"/>
  <c r="X293" i="1" s="1"/>
  <c r="Y293" i="1" s="1"/>
  <c r="E294" i="1"/>
  <c r="D294" i="1" s="1"/>
  <c r="H294" i="1" s="1"/>
  <c r="B295" i="1" s="1"/>
  <c r="F295" i="1" s="1"/>
  <c r="I294" i="1"/>
  <c r="J294" i="1" s="1"/>
  <c r="L294" i="1"/>
  <c r="G294" i="1"/>
  <c r="V293" i="1" l="1"/>
  <c r="V292" i="1"/>
  <c r="X292" i="1"/>
  <c r="Y292" i="1" s="1"/>
  <c r="I295" i="1"/>
  <c r="J295" i="1" s="1"/>
  <c r="E295" i="1"/>
  <c r="D295" i="1" s="1"/>
  <c r="H295" i="1" s="1"/>
  <c r="B296" i="1" s="1"/>
  <c r="F296" i="1" s="1"/>
  <c r="G295" i="1"/>
  <c r="L295" i="1"/>
  <c r="M294" i="1"/>
  <c r="O294" i="1"/>
  <c r="T294" i="1"/>
  <c r="Q294" i="1"/>
  <c r="N294" i="1"/>
  <c r="S294" i="1"/>
  <c r="U294" i="1" l="1"/>
  <c r="L296" i="1"/>
  <c r="M296" i="1" s="1"/>
  <c r="G296" i="1"/>
  <c r="E296" i="1"/>
  <c r="D296" i="1" s="1"/>
  <c r="H296" i="1" s="1"/>
  <c r="B297" i="1" s="1"/>
  <c r="F297" i="1" s="1"/>
  <c r="X294" i="1"/>
  <c r="Y294" i="1" s="1"/>
  <c r="V294" i="1"/>
  <c r="N295" i="1"/>
  <c r="T295" i="1"/>
  <c r="O295" i="1"/>
  <c r="M295" i="1"/>
  <c r="Q295" i="1"/>
  <c r="S295" i="1"/>
  <c r="S296" i="1"/>
  <c r="T296" i="1"/>
  <c r="I296" i="1" l="1"/>
  <c r="J296" i="1" s="1"/>
  <c r="G297" i="1"/>
  <c r="I297" i="1"/>
  <c r="J297" i="1" s="1"/>
  <c r="N296" i="1"/>
  <c r="Q296" i="1"/>
  <c r="O296" i="1"/>
  <c r="U295" i="1"/>
  <c r="L297" i="1"/>
  <c r="E297" i="1"/>
  <c r="D297" i="1" s="1"/>
  <c r="U296" i="1" l="1"/>
  <c r="X296" i="1" s="1"/>
  <c r="Y296" i="1" s="1"/>
  <c r="X295" i="1"/>
  <c r="Y295" i="1" s="1"/>
  <c r="V295" i="1"/>
  <c r="V296" i="1"/>
  <c r="H297" i="1"/>
  <c r="B298" i="1" s="1"/>
  <c r="F298" i="1" s="1"/>
  <c r="S297" i="1"/>
  <c r="N297" i="1"/>
  <c r="T297" i="1"/>
  <c r="Q297" i="1"/>
  <c r="M297" i="1"/>
  <c r="O297" i="1"/>
  <c r="E298" i="1" l="1"/>
  <c r="D298" i="1" s="1"/>
  <c r="I298" i="1"/>
  <c r="J298" i="1" s="1"/>
  <c r="G298" i="1"/>
  <c r="L298" i="1"/>
  <c r="T298" i="1" s="1"/>
  <c r="U297" i="1"/>
  <c r="X297" i="1" s="1"/>
  <c r="Y297" i="1" s="1"/>
  <c r="V297" i="1" l="1"/>
  <c r="H298" i="1"/>
  <c r="B299" i="1" s="1"/>
  <c r="F299" i="1" s="1"/>
  <c r="M298" i="1"/>
  <c r="N298" i="1"/>
  <c r="Q298" i="1"/>
  <c r="O298" i="1"/>
  <c r="S298" i="1"/>
  <c r="L299" i="1" l="1"/>
  <c r="G299" i="1"/>
  <c r="E299" i="1"/>
  <c r="D299" i="1" s="1"/>
  <c r="H299" i="1" s="1"/>
  <c r="B300" i="1" s="1"/>
  <c r="F300" i="1" s="1"/>
  <c r="U298" i="1"/>
  <c r="V298" i="1" s="1"/>
  <c r="M299" i="1"/>
  <c r="T299" i="1"/>
  <c r="S299" i="1"/>
  <c r="Q299" i="1"/>
  <c r="O299" i="1"/>
  <c r="X298" i="1" l="1"/>
  <c r="Y298" i="1" s="1"/>
  <c r="N299" i="1"/>
  <c r="U299" i="1" s="1"/>
  <c r="V299" i="1" s="1"/>
  <c r="I300" i="1"/>
  <c r="J300" i="1" s="1"/>
  <c r="E300" i="1"/>
  <c r="D300" i="1" s="1"/>
  <c r="L300" i="1"/>
  <c r="G300" i="1"/>
  <c r="I299" i="1"/>
  <c r="J299" i="1" s="1"/>
  <c r="H300" i="1"/>
  <c r="B301" i="1" s="1"/>
  <c r="F301" i="1" s="1"/>
  <c r="O300" i="1"/>
  <c r="N300" i="1"/>
  <c r="M300" i="1"/>
  <c r="Q300" i="1"/>
  <c r="S300" i="1"/>
  <c r="T300" i="1"/>
  <c r="X299" i="1" l="1"/>
  <c r="Y299" i="1" s="1"/>
  <c r="L301" i="1"/>
  <c r="O301" i="1" s="1"/>
  <c r="I301" i="1"/>
  <c r="J301" i="1" s="1"/>
  <c r="U300" i="1"/>
  <c r="X300" i="1" s="1"/>
  <c r="Y300" i="1" s="1"/>
  <c r="G301" i="1"/>
  <c r="E301" i="1"/>
  <c r="D301" i="1" s="1"/>
  <c r="S301" i="1" l="1"/>
  <c r="N301" i="1"/>
  <c r="M301" i="1"/>
  <c r="Q301" i="1"/>
  <c r="T301" i="1"/>
  <c r="V300" i="1"/>
  <c r="H301" i="1"/>
  <c r="B302" i="1" s="1"/>
  <c r="F302" i="1" s="1"/>
  <c r="U301" i="1" l="1"/>
  <c r="X301" i="1" s="1"/>
  <c r="Y301" i="1" s="1"/>
  <c r="V301" i="1"/>
  <c r="I302" i="1"/>
  <c r="J302" i="1" s="1"/>
  <c r="E302" i="1"/>
  <c r="D302" i="1" s="1"/>
  <c r="H302" i="1" s="1"/>
  <c r="B303" i="1" s="1"/>
  <c r="F303" i="1" s="1"/>
  <c r="G302" i="1"/>
  <c r="L302" i="1"/>
  <c r="T302" i="1" s="1"/>
  <c r="L303" i="1" l="1"/>
  <c r="O303" i="1" s="1"/>
  <c r="I303" i="1"/>
  <c r="J303" i="1" s="1"/>
  <c r="G303" i="1"/>
  <c r="E303" i="1"/>
  <c r="D303" i="1" s="1"/>
  <c r="N302" i="1"/>
  <c r="Q302" i="1"/>
  <c r="S302" i="1"/>
  <c r="O302" i="1"/>
  <c r="M302" i="1"/>
  <c r="Q303" i="1" l="1"/>
  <c r="T303" i="1"/>
  <c r="N303" i="1"/>
  <c r="M303" i="1"/>
  <c r="S303" i="1"/>
  <c r="U302" i="1"/>
  <c r="X302" i="1" s="1"/>
  <c r="Y302" i="1" s="1"/>
  <c r="H303" i="1"/>
  <c r="B304" i="1" s="1"/>
  <c r="F304" i="1" s="1"/>
  <c r="G304" i="1" l="1"/>
  <c r="U303" i="1"/>
  <c r="E304" i="1"/>
  <c r="D304" i="1" s="1"/>
  <c r="H304" i="1" s="1"/>
  <c r="B305" i="1" s="1"/>
  <c r="F305" i="1" s="1"/>
  <c r="I304" i="1"/>
  <c r="J304" i="1" s="1"/>
  <c r="V302" i="1"/>
  <c r="L304" i="1"/>
  <c r="M304" i="1" s="1"/>
  <c r="Q304" i="1"/>
  <c r="S304" i="1"/>
  <c r="N304" i="1" l="1"/>
  <c r="T304" i="1"/>
  <c r="O304" i="1"/>
  <c r="E305" i="1"/>
  <c r="D305" i="1" s="1"/>
  <c r="H305" i="1" s="1"/>
  <c r="B306" i="1" s="1"/>
  <c r="F306" i="1" s="1"/>
  <c r="I305" i="1"/>
  <c r="J305" i="1" s="1"/>
  <c r="G305" i="1"/>
  <c r="L305" i="1"/>
  <c r="Q305" i="1" s="1"/>
  <c r="V303" i="1"/>
  <c r="X303" i="1"/>
  <c r="Y303" i="1" s="1"/>
  <c r="U304" i="1"/>
  <c r="X304" i="1" s="1"/>
  <c r="Y304" i="1" s="1"/>
  <c r="V304" i="1" l="1"/>
  <c r="I306" i="1"/>
  <c r="J306" i="1" s="1"/>
  <c r="E306" i="1"/>
  <c r="D306" i="1" s="1"/>
  <c r="H306" i="1" s="1"/>
  <c r="B307" i="1" s="1"/>
  <c r="F307" i="1" s="1"/>
  <c r="G306" i="1"/>
  <c r="L306" i="1"/>
  <c r="O306" i="1" s="1"/>
  <c r="T305" i="1"/>
  <c r="S305" i="1"/>
  <c r="N305" i="1"/>
  <c r="O305" i="1"/>
  <c r="M305" i="1"/>
  <c r="U305" i="1" l="1"/>
  <c r="X305" i="1" s="1"/>
  <c r="Y305" i="1" s="1"/>
  <c r="L307" i="1"/>
  <c r="S307" i="1" s="1"/>
  <c r="I307" i="1"/>
  <c r="J307" i="1" s="1"/>
  <c r="Q306" i="1"/>
  <c r="T306" i="1"/>
  <c r="S306" i="1"/>
  <c r="N306" i="1"/>
  <c r="M306" i="1"/>
  <c r="G307" i="1"/>
  <c r="E307" i="1"/>
  <c r="D307" i="1" s="1"/>
  <c r="N307" i="1" s="1"/>
  <c r="Q307" i="1"/>
  <c r="M307" i="1"/>
  <c r="V305" i="1" l="1"/>
  <c r="U306" i="1"/>
  <c r="O307" i="1"/>
  <c r="T307" i="1"/>
  <c r="H307" i="1"/>
  <c r="B308" i="1" s="1"/>
  <c r="F308" i="1" s="1"/>
  <c r="U307" i="1"/>
  <c r="X307" i="1" s="1"/>
  <c r="Y307" i="1" s="1"/>
  <c r="V306" i="1"/>
  <c r="X306" i="1"/>
  <c r="Y306" i="1" s="1"/>
  <c r="E308" i="1" l="1"/>
  <c r="D308" i="1" s="1"/>
  <c r="H308" i="1" s="1"/>
  <c r="B309" i="1" s="1"/>
  <c r="F309" i="1" s="1"/>
  <c r="I308" i="1"/>
  <c r="J308" i="1" s="1"/>
  <c r="V307" i="1"/>
  <c r="G308" i="1"/>
  <c r="L308" i="1"/>
  <c r="M308" i="1" s="1"/>
  <c r="T308" i="1"/>
  <c r="N308" i="1" l="1"/>
  <c r="S308" i="1"/>
  <c r="Q308" i="1"/>
  <c r="O308" i="1"/>
  <c r="E309" i="1"/>
  <c r="D309" i="1" s="1"/>
  <c r="G309" i="1"/>
  <c r="L309" i="1"/>
  <c r="N309" i="1" s="1"/>
  <c r="U308" i="1"/>
  <c r="X308" i="1" s="1"/>
  <c r="Y308" i="1" s="1"/>
  <c r="H309" i="1"/>
  <c r="B310" i="1" s="1"/>
  <c r="F310" i="1" s="1"/>
  <c r="I309" i="1" l="1"/>
  <c r="J309" i="1" s="1"/>
  <c r="T309" i="1"/>
  <c r="S309" i="1"/>
  <c r="O309" i="1"/>
  <c r="Q309" i="1"/>
  <c r="M309" i="1"/>
  <c r="U309" i="1" s="1"/>
  <c r="X309" i="1" s="1"/>
  <c r="Y309" i="1" s="1"/>
  <c r="V308" i="1"/>
  <c r="I310" i="1"/>
  <c r="J310" i="1" s="1"/>
  <c r="E310" i="1"/>
  <c r="D310" i="1" s="1"/>
  <c r="L310" i="1"/>
  <c r="G310" i="1"/>
  <c r="V309" i="1" l="1"/>
  <c r="H310" i="1"/>
  <c r="B311" i="1" s="1"/>
  <c r="F311" i="1" s="1"/>
  <c r="M310" i="1"/>
  <c r="Q310" i="1"/>
  <c r="N310" i="1"/>
  <c r="T310" i="1"/>
  <c r="S310" i="1"/>
  <c r="O310" i="1"/>
  <c r="U310" i="1" l="1"/>
  <c r="L311" i="1"/>
  <c r="E311" i="1"/>
  <c r="D311" i="1" s="1"/>
  <c r="G311" i="1"/>
  <c r="V310" i="1" l="1"/>
  <c r="X310" i="1"/>
  <c r="Y310" i="1" s="1"/>
  <c r="H311" i="1"/>
  <c r="B312" i="1" s="1"/>
  <c r="F312" i="1" s="1"/>
  <c r="I311" i="1"/>
  <c r="J311" i="1" s="1"/>
  <c r="S311" i="1"/>
  <c r="N311" i="1"/>
  <c r="Q311" i="1"/>
  <c r="O311" i="1"/>
  <c r="M311" i="1"/>
  <c r="T311" i="1"/>
  <c r="L312" i="1" l="1"/>
  <c r="S312" i="1" s="1"/>
  <c r="I312" i="1"/>
  <c r="J312" i="1" s="1"/>
  <c r="G312" i="1"/>
  <c r="E312" i="1"/>
  <c r="D312" i="1" s="1"/>
  <c r="H312" i="1" s="1"/>
  <c r="B313" i="1" s="1"/>
  <c r="F313" i="1" s="1"/>
  <c r="U311" i="1"/>
  <c r="X311" i="1" s="1"/>
  <c r="Y311" i="1" s="1"/>
  <c r="N312" i="1" l="1"/>
  <c r="T312" i="1"/>
  <c r="O312" i="1"/>
  <c r="M312" i="1"/>
  <c r="Q312" i="1"/>
  <c r="E313" i="1"/>
  <c r="D313" i="1" s="1"/>
  <c r="G313" i="1"/>
  <c r="I313" i="1"/>
  <c r="J313" i="1" s="1"/>
  <c r="V311" i="1"/>
  <c r="L313" i="1"/>
  <c r="T313" i="1" s="1"/>
  <c r="Q313" i="1"/>
  <c r="N313" i="1"/>
  <c r="S313" i="1"/>
  <c r="M313" i="1"/>
  <c r="O313" i="1" l="1"/>
  <c r="U312" i="1"/>
  <c r="X312" i="1" s="1"/>
  <c r="Y312" i="1" s="1"/>
  <c r="H313" i="1"/>
  <c r="B314" i="1" s="1"/>
  <c r="F314" i="1" s="1"/>
  <c r="U313" i="1"/>
  <c r="X313" i="1" s="1"/>
  <c r="Y313" i="1" s="1"/>
  <c r="V312" i="1"/>
  <c r="E314" i="1"/>
  <c r="D314" i="1" s="1"/>
  <c r="G314" i="1"/>
  <c r="L314" i="1"/>
  <c r="V313" i="1"/>
  <c r="H314" i="1" l="1"/>
  <c r="B315" i="1" s="1"/>
  <c r="F315" i="1" s="1"/>
  <c r="T314" i="1"/>
  <c r="Q314" i="1"/>
  <c r="S314" i="1"/>
  <c r="O314" i="1"/>
  <c r="N314" i="1"/>
  <c r="M314" i="1"/>
  <c r="I315" i="1" l="1"/>
  <c r="J315" i="1" s="1"/>
  <c r="L315" i="1"/>
  <c r="S315" i="1" s="1"/>
  <c r="E315" i="1"/>
  <c r="D315" i="1" s="1"/>
  <c r="H315" i="1" s="1"/>
  <c r="B316" i="1" s="1"/>
  <c r="F316" i="1" s="1"/>
  <c r="G315" i="1"/>
  <c r="I314" i="1"/>
  <c r="J314" i="1" s="1"/>
  <c r="U314" i="1"/>
  <c r="T315" i="1" l="1"/>
  <c r="Q315" i="1"/>
  <c r="O315" i="1"/>
  <c r="N315" i="1"/>
  <c r="M315" i="1"/>
  <c r="U315" i="1" s="1"/>
  <c r="X315" i="1" s="1"/>
  <c r="Y315" i="1" s="1"/>
  <c r="X314" i="1"/>
  <c r="Y314" i="1" s="1"/>
  <c r="V314" i="1"/>
  <c r="G316" i="1"/>
  <c r="I316" i="1"/>
  <c r="J316" i="1" s="1"/>
  <c r="L316" i="1"/>
  <c r="E316" i="1"/>
  <c r="D316" i="1" s="1"/>
  <c r="V315" i="1" l="1"/>
  <c r="H316" i="1"/>
  <c r="B317" i="1" s="1"/>
  <c r="F317" i="1" s="1"/>
  <c r="M316" i="1"/>
  <c r="Q316" i="1"/>
  <c r="O316" i="1"/>
  <c r="T316" i="1"/>
  <c r="S316" i="1"/>
  <c r="N316" i="1"/>
  <c r="L317" i="1" l="1"/>
  <c r="O317" i="1" s="1"/>
  <c r="I317" i="1"/>
  <c r="J317" i="1" s="1"/>
  <c r="U316" i="1"/>
  <c r="X316" i="1" s="1"/>
  <c r="Y316" i="1" s="1"/>
  <c r="E317" i="1"/>
  <c r="D317" i="1" s="1"/>
  <c r="G317" i="1"/>
  <c r="M317" i="1" l="1"/>
  <c r="Q317" i="1"/>
  <c r="S317" i="1"/>
  <c r="T317" i="1"/>
  <c r="N317" i="1"/>
  <c r="V316" i="1"/>
  <c r="H317" i="1"/>
  <c r="B318" i="1" s="1"/>
  <c r="F318" i="1" s="1"/>
  <c r="L318" i="1" l="1"/>
  <c r="Q318" i="1" s="1"/>
  <c r="E318" i="1"/>
  <c r="D318" i="1" s="1"/>
  <c r="U317" i="1"/>
  <c r="X317" i="1" s="1"/>
  <c r="Y317" i="1" s="1"/>
  <c r="H318" i="1"/>
  <c r="B319" i="1" s="1"/>
  <c r="F319" i="1" s="1"/>
  <c r="G318" i="1"/>
  <c r="S318" i="1"/>
  <c r="N318" i="1"/>
  <c r="O318" i="1"/>
  <c r="T318" i="1"/>
  <c r="V317" i="1" l="1"/>
  <c r="M318" i="1"/>
  <c r="I319" i="1"/>
  <c r="J319" i="1" s="1"/>
  <c r="E319" i="1"/>
  <c r="D319" i="1" s="1"/>
  <c r="H319" i="1" s="1"/>
  <c r="B320" i="1" s="1"/>
  <c r="F320" i="1" s="1"/>
  <c r="L319" i="1"/>
  <c r="M319" i="1" s="1"/>
  <c r="G319" i="1"/>
  <c r="I318" i="1"/>
  <c r="J318" i="1" s="1"/>
  <c r="U318" i="1"/>
  <c r="T319" i="1" l="1"/>
  <c r="N319" i="1"/>
  <c r="O319" i="1"/>
  <c r="S319" i="1"/>
  <c r="Q319" i="1"/>
  <c r="V318" i="1"/>
  <c r="X318" i="1"/>
  <c r="Y318" i="1" s="1"/>
  <c r="I320" i="1"/>
  <c r="J320" i="1" s="1"/>
  <c r="L320" i="1"/>
  <c r="E320" i="1"/>
  <c r="D320" i="1" s="1"/>
  <c r="G320" i="1"/>
  <c r="U319" i="1" l="1"/>
  <c r="X319" i="1"/>
  <c r="Y319" i="1" s="1"/>
  <c r="V319" i="1"/>
  <c r="T320" i="1"/>
  <c r="S320" i="1"/>
  <c r="M320" i="1"/>
  <c r="N320" i="1"/>
  <c r="Q320" i="1"/>
  <c r="O320" i="1"/>
  <c r="H320" i="1"/>
  <c r="B321" i="1" s="1"/>
  <c r="F321" i="1" s="1"/>
  <c r="U320" i="1" l="1"/>
  <c r="X320" i="1" s="1"/>
  <c r="Y320" i="1" s="1"/>
  <c r="E321" i="1"/>
  <c r="D321" i="1" s="1"/>
  <c r="L321" i="1"/>
  <c r="G321" i="1"/>
  <c r="I321" i="1"/>
  <c r="J321" i="1" s="1"/>
  <c r="V320" i="1" l="1"/>
  <c r="M321" i="1"/>
  <c r="S321" i="1"/>
  <c r="T321" i="1"/>
  <c r="N321" i="1"/>
  <c r="Q321" i="1"/>
  <c r="O321" i="1"/>
  <c r="H321" i="1"/>
  <c r="B322" i="1" s="1"/>
  <c r="F322" i="1" s="1"/>
  <c r="U321" i="1" l="1"/>
  <c r="X321" i="1" s="1"/>
  <c r="Y321" i="1" s="1"/>
  <c r="E322" i="1"/>
  <c r="D322" i="1" s="1"/>
  <c r="I322" i="1"/>
  <c r="J322" i="1" s="1"/>
  <c r="G322" i="1"/>
  <c r="L322" i="1"/>
  <c r="V321" i="1" l="1"/>
  <c r="H322" i="1"/>
  <c r="B323" i="1" s="1"/>
  <c r="F323" i="1" s="1"/>
  <c r="Q322" i="1"/>
  <c r="S322" i="1"/>
  <c r="M322" i="1"/>
  <c r="N322" i="1"/>
  <c r="O322" i="1"/>
  <c r="T322" i="1"/>
  <c r="I323" i="1" l="1"/>
  <c r="J323" i="1" s="1"/>
  <c r="U322" i="1"/>
  <c r="X322" i="1" s="1"/>
  <c r="Y322" i="1" s="1"/>
  <c r="L323" i="1"/>
  <c r="E323" i="1"/>
  <c r="G323" i="1"/>
  <c r="V322" i="1" l="1"/>
  <c r="D323" i="1"/>
  <c r="H323" i="1" s="1"/>
  <c r="B324" i="1" s="1"/>
  <c r="F324" i="1" s="1"/>
  <c r="M323" i="1"/>
  <c r="T323" i="1"/>
  <c r="Q323" i="1"/>
  <c r="O323" i="1"/>
  <c r="S323" i="1"/>
  <c r="N323" i="1" l="1"/>
  <c r="U323" i="1" s="1"/>
  <c r="X323" i="1" s="1"/>
  <c r="Y323" i="1" s="1"/>
  <c r="G324" i="1"/>
  <c r="E324" i="1"/>
  <c r="D324" i="1" s="1"/>
  <c r="L324" i="1"/>
  <c r="V323" i="1" l="1"/>
  <c r="H324" i="1"/>
  <c r="B325" i="1" s="1"/>
  <c r="F325" i="1" s="1"/>
  <c r="I324" i="1"/>
  <c r="J324" i="1" s="1"/>
  <c r="L325" i="1"/>
  <c r="E325" i="1"/>
  <c r="D325" i="1" s="1"/>
  <c r="G325" i="1"/>
  <c r="S324" i="1"/>
  <c r="O324" i="1"/>
  <c r="N324" i="1"/>
  <c r="M324" i="1"/>
  <c r="Q324" i="1"/>
  <c r="T324" i="1"/>
  <c r="I325" i="1" l="1"/>
  <c r="J325" i="1" s="1"/>
  <c r="H325" i="1"/>
  <c r="B326" i="1" s="1"/>
  <c r="F326" i="1" s="1"/>
  <c r="U324" i="1"/>
  <c r="X324" i="1" s="1"/>
  <c r="Y324" i="1" s="1"/>
  <c r="Q325" i="1"/>
  <c r="S325" i="1"/>
  <c r="T325" i="1"/>
  <c r="N325" i="1"/>
  <c r="M325" i="1"/>
  <c r="O325" i="1"/>
  <c r="I326" i="1" l="1"/>
  <c r="J326" i="1" s="1"/>
  <c r="V324" i="1"/>
  <c r="E326" i="1"/>
  <c r="D326" i="1" s="1"/>
  <c r="H326" i="1" s="1"/>
  <c r="B327" i="1" s="1"/>
  <c r="F327" i="1" s="1"/>
  <c r="L326" i="1"/>
  <c r="T326" i="1" s="1"/>
  <c r="G326" i="1"/>
  <c r="U325" i="1"/>
  <c r="X325" i="1" s="1"/>
  <c r="Y325" i="1" s="1"/>
  <c r="S326" i="1"/>
  <c r="M326" i="1"/>
  <c r="Q326" i="1"/>
  <c r="N326" i="1"/>
  <c r="O326" i="1"/>
  <c r="E327" i="1"/>
  <c r="D327" i="1" s="1"/>
  <c r="L327" i="1"/>
  <c r="G327" i="1"/>
  <c r="I327" i="1"/>
  <c r="J327" i="1" s="1"/>
  <c r="V325" i="1" l="1"/>
  <c r="U326" i="1"/>
  <c r="X326" i="1" s="1"/>
  <c r="Y326" i="1" s="1"/>
  <c r="H327" i="1"/>
  <c r="B328" i="1" s="1"/>
  <c r="F328" i="1" s="1"/>
  <c r="N327" i="1"/>
  <c r="M327" i="1"/>
  <c r="Q327" i="1"/>
  <c r="O327" i="1"/>
  <c r="S327" i="1"/>
  <c r="T327" i="1"/>
  <c r="E328" i="1" l="1"/>
  <c r="D328" i="1" s="1"/>
  <c r="V326" i="1"/>
  <c r="U327" i="1"/>
  <c r="X327" i="1" s="1"/>
  <c r="Y327" i="1" s="1"/>
  <c r="L328" i="1"/>
  <c r="G328" i="1"/>
  <c r="I328" i="1"/>
  <c r="J328" i="1" s="1"/>
  <c r="V327" i="1"/>
  <c r="S328" i="1"/>
  <c r="M328" i="1"/>
  <c r="Q328" i="1"/>
  <c r="O328" i="1"/>
  <c r="N328" i="1"/>
  <c r="T328" i="1" l="1"/>
  <c r="H328" i="1"/>
  <c r="B329" i="1" s="1"/>
  <c r="F329" i="1" s="1"/>
  <c r="U328" i="1"/>
  <c r="X328" i="1" s="1"/>
  <c r="Y328" i="1" s="1"/>
  <c r="E329" i="1"/>
  <c r="D329" i="1" s="1"/>
  <c r="I329" i="1"/>
  <c r="J329" i="1" s="1"/>
  <c r="L329" i="1"/>
  <c r="G329" i="1"/>
  <c r="V328" i="1" l="1"/>
  <c r="H329" i="1"/>
  <c r="B330" i="1" s="1"/>
  <c r="F330" i="1" s="1"/>
  <c r="T329" i="1"/>
  <c r="M329" i="1"/>
  <c r="O329" i="1"/>
  <c r="N329" i="1"/>
  <c r="Q329" i="1"/>
  <c r="S329" i="1"/>
  <c r="U329" i="1" l="1"/>
  <c r="X329" i="1" s="1"/>
  <c r="Y329" i="1" s="1"/>
  <c r="I330" i="1"/>
  <c r="J330" i="1" s="1"/>
  <c r="G330" i="1"/>
  <c r="E330" i="1"/>
  <c r="D330" i="1" s="1"/>
  <c r="L330" i="1"/>
  <c r="V329" i="1" l="1"/>
  <c r="H330" i="1"/>
  <c r="B331" i="1" s="1"/>
  <c r="F331" i="1" s="1"/>
  <c r="Q330" i="1"/>
  <c r="T330" i="1"/>
  <c r="M330" i="1"/>
  <c r="S330" i="1"/>
  <c r="N330" i="1"/>
  <c r="O330" i="1"/>
  <c r="U330" i="1" l="1"/>
  <c r="X330" i="1" s="1"/>
  <c r="Y330" i="1" s="1"/>
  <c r="G331" i="1"/>
  <c r="L331" i="1"/>
  <c r="I331" i="1"/>
  <c r="J331" i="1" s="1"/>
  <c r="E331" i="1"/>
  <c r="D331" i="1" s="1"/>
  <c r="V330" i="1" l="1"/>
  <c r="H331" i="1"/>
  <c r="B332" i="1" s="1"/>
  <c r="F332" i="1" s="1"/>
  <c r="O331" i="1"/>
  <c r="Q331" i="1"/>
  <c r="S331" i="1"/>
  <c r="T331" i="1"/>
  <c r="M331" i="1"/>
  <c r="N331" i="1"/>
  <c r="U331" i="1" l="1"/>
  <c r="X331" i="1" s="1"/>
  <c r="Y331" i="1" s="1"/>
  <c r="G332" i="1"/>
  <c r="L332" i="1"/>
  <c r="E332" i="1"/>
  <c r="D332" i="1" s="1"/>
  <c r="I332" i="1"/>
  <c r="J332" i="1" s="1"/>
  <c r="V331" i="1" l="1"/>
  <c r="H332" i="1"/>
  <c r="B333" i="1" s="1"/>
  <c r="F333" i="1" s="1"/>
  <c r="M332" i="1"/>
  <c r="O332" i="1"/>
  <c r="N332" i="1"/>
  <c r="S332" i="1"/>
  <c r="Q332" i="1"/>
  <c r="T332" i="1"/>
  <c r="E333" i="1" l="1"/>
  <c r="D333" i="1" s="1"/>
  <c r="I333" i="1"/>
  <c r="J333" i="1" s="1"/>
  <c r="U332" i="1"/>
  <c r="X332" i="1" s="1"/>
  <c r="Y332" i="1" s="1"/>
  <c r="L333" i="1"/>
  <c r="G333" i="1"/>
  <c r="H333" i="1" l="1"/>
  <c r="B334" i="1" s="1"/>
  <c r="F334" i="1" s="1"/>
  <c r="V332" i="1"/>
  <c r="T333" i="1"/>
  <c r="N333" i="1"/>
  <c r="S333" i="1"/>
  <c r="Q333" i="1"/>
  <c r="O333" i="1"/>
  <c r="M333" i="1"/>
  <c r="G334" i="1"/>
  <c r="L334" i="1"/>
  <c r="E334" i="1"/>
  <c r="D334" i="1" s="1"/>
  <c r="I334" i="1" l="1"/>
  <c r="J334" i="1" s="1"/>
  <c r="U333" i="1"/>
  <c r="V333" i="1" s="1"/>
  <c r="O334" i="1"/>
  <c r="S334" i="1"/>
  <c r="T334" i="1"/>
  <c r="N334" i="1"/>
  <c r="M334" i="1"/>
  <c r="Q334" i="1"/>
  <c r="H334" i="1" l="1"/>
  <c r="B335" i="1" s="1"/>
  <c r="F335" i="1" s="1"/>
  <c r="L335" i="1"/>
  <c r="M335" i="1" s="1"/>
  <c r="E335" i="1"/>
  <c r="D335" i="1" s="1"/>
  <c r="H335" i="1" s="1"/>
  <c r="B336" i="1" s="1"/>
  <c r="F336" i="1" s="1"/>
  <c r="X333" i="1"/>
  <c r="Y333" i="1" s="1"/>
  <c r="U334" i="1"/>
  <c r="X334" i="1" s="1"/>
  <c r="Y334" i="1" s="1"/>
  <c r="G335" i="1" l="1"/>
  <c r="I335" i="1"/>
  <c r="J335" i="1" s="1"/>
  <c r="T335" i="1"/>
  <c r="S335" i="1"/>
  <c r="O335" i="1"/>
  <c r="N335" i="1"/>
  <c r="Q335" i="1"/>
  <c r="V334" i="1"/>
  <c r="U335" i="1"/>
  <c r="E336" i="1"/>
  <c r="D336" i="1" s="1"/>
  <c r="L336" i="1"/>
  <c r="G336" i="1"/>
  <c r="I336" i="1"/>
  <c r="J336" i="1" s="1"/>
  <c r="V335" i="1" l="1"/>
  <c r="X335" i="1"/>
  <c r="Y335" i="1" s="1"/>
  <c r="H336" i="1"/>
  <c r="B337" i="1" s="1"/>
  <c r="F337" i="1" s="1"/>
  <c r="M336" i="1"/>
  <c r="Q336" i="1"/>
  <c r="S336" i="1"/>
  <c r="O336" i="1"/>
  <c r="N336" i="1"/>
  <c r="T336" i="1"/>
  <c r="G337" i="1" l="1"/>
  <c r="U336" i="1"/>
  <c r="X336" i="1" s="1"/>
  <c r="Y336" i="1" s="1"/>
  <c r="I337" i="1"/>
  <c r="J337" i="1" s="1"/>
  <c r="L337" i="1"/>
  <c r="Q337" i="1" s="1"/>
  <c r="E337" i="1"/>
  <c r="D337" i="1" s="1"/>
  <c r="V336" i="1" l="1"/>
  <c r="O337" i="1"/>
  <c r="M337" i="1"/>
  <c r="T337" i="1"/>
  <c r="N337" i="1"/>
  <c r="S337" i="1"/>
  <c r="H337" i="1"/>
  <c r="B338" i="1" s="1"/>
  <c r="F338" i="1" s="1"/>
  <c r="L338" i="1" l="1"/>
  <c r="M338" i="1" s="1"/>
  <c r="U337" i="1"/>
  <c r="X337" i="1" s="1"/>
  <c r="Y337" i="1" s="1"/>
  <c r="I338" i="1"/>
  <c r="J338" i="1" s="1"/>
  <c r="G338" i="1"/>
  <c r="E338" i="1"/>
  <c r="D338" i="1" s="1"/>
  <c r="Q338" i="1" l="1"/>
  <c r="T338" i="1"/>
  <c r="O338" i="1"/>
  <c r="S338" i="1"/>
  <c r="V337" i="1"/>
  <c r="H338" i="1"/>
  <c r="B339" i="1" s="1"/>
  <c r="F339" i="1" s="1"/>
  <c r="N338" i="1"/>
  <c r="G339" i="1" l="1"/>
  <c r="L339" i="1"/>
  <c r="M339" i="1" s="1"/>
  <c r="I339" i="1"/>
  <c r="J339" i="1" s="1"/>
  <c r="E339" i="1"/>
  <c r="D339" i="1" s="1"/>
  <c r="H339" i="1" s="1"/>
  <c r="B340" i="1" s="1"/>
  <c r="F340" i="1" s="1"/>
  <c r="U338" i="1"/>
  <c r="T339" i="1"/>
  <c r="I340" i="1" l="1"/>
  <c r="J340" i="1" s="1"/>
  <c r="S339" i="1"/>
  <c r="Q339" i="1"/>
  <c r="O339" i="1"/>
  <c r="N339" i="1"/>
  <c r="V338" i="1"/>
  <c r="X338" i="1"/>
  <c r="Y338" i="1" s="1"/>
  <c r="G340" i="1"/>
  <c r="L340" i="1"/>
  <c r="E340" i="1"/>
  <c r="D340" i="1" s="1"/>
  <c r="U339" i="1" l="1"/>
  <c r="X339" i="1" s="1"/>
  <c r="Y339" i="1" s="1"/>
  <c r="V339" i="1"/>
  <c r="H340" i="1"/>
  <c r="B341" i="1" s="1"/>
  <c r="F341" i="1" s="1"/>
  <c r="T340" i="1"/>
  <c r="M340" i="1"/>
  <c r="N340" i="1"/>
  <c r="Q340" i="1"/>
  <c r="S340" i="1"/>
  <c r="O340" i="1"/>
  <c r="E341" i="1"/>
  <c r="D341" i="1" s="1"/>
  <c r="I341" i="1"/>
  <c r="J341" i="1" s="1"/>
  <c r="G341" i="1"/>
  <c r="L341" i="1"/>
  <c r="U340" i="1" l="1"/>
  <c r="X340" i="1" s="1"/>
  <c r="Y340" i="1" s="1"/>
  <c r="H341" i="1"/>
  <c r="B342" i="1" s="1"/>
  <c r="F342" i="1" s="1"/>
  <c r="Q341" i="1"/>
  <c r="S341" i="1"/>
  <c r="N341" i="1"/>
  <c r="M341" i="1"/>
  <c r="O341" i="1"/>
  <c r="T341" i="1"/>
  <c r="V340" i="1" l="1"/>
  <c r="U341" i="1"/>
  <c r="X341" i="1" s="1"/>
  <c r="Y341" i="1" s="1"/>
  <c r="L342" i="1"/>
  <c r="G342" i="1"/>
  <c r="I342" i="1"/>
  <c r="J342" i="1" s="1"/>
  <c r="E342" i="1"/>
  <c r="D342" i="1" s="1"/>
  <c r="V341" i="1" l="1"/>
  <c r="H342" i="1"/>
  <c r="B343" i="1" s="1"/>
  <c r="F343" i="1" s="1"/>
  <c r="S342" i="1"/>
  <c r="N342" i="1"/>
  <c r="Q342" i="1"/>
  <c r="M342" i="1"/>
  <c r="T342" i="1"/>
  <c r="O342" i="1"/>
  <c r="U342" i="1" l="1"/>
  <c r="X342" i="1" s="1"/>
  <c r="Y342" i="1" s="1"/>
  <c r="E343" i="1"/>
  <c r="D343" i="1" s="1"/>
  <c r="I343" i="1"/>
  <c r="J343" i="1" s="1"/>
  <c r="L343" i="1"/>
  <c r="G343" i="1"/>
  <c r="V342" i="1" l="1"/>
  <c r="H343" i="1"/>
  <c r="B344" i="1" s="1"/>
  <c r="F344" i="1" s="1"/>
  <c r="N343" i="1"/>
  <c r="Q343" i="1"/>
  <c r="M343" i="1"/>
  <c r="T343" i="1"/>
  <c r="S343" i="1"/>
  <c r="O343" i="1"/>
  <c r="U343" i="1" l="1"/>
  <c r="X343" i="1" s="1"/>
  <c r="Y343" i="1" s="1"/>
  <c r="E344" i="1"/>
  <c r="D344" i="1" s="1"/>
  <c r="G344" i="1"/>
  <c r="L344" i="1"/>
  <c r="I344" i="1"/>
  <c r="J344" i="1" s="1"/>
  <c r="B7" i="1"/>
  <c r="V343" i="1" l="1"/>
  <c r="H344" i="1"/>
  <c r="B345" i="1" s="1"/>
  <c r="F345" i="1" s="1"/>
  <c r="T344" i="1"/>
  <c r="Q344" i="1"/>
  <c r="S344" i="1"/>
  <c r="N344" i="1"/>
  <c r="M344" i="1"/>
  <c r="O344" i="1"/>
  <c r="G345" i="1" l="1"/>
  <c r="U344" i="1"/>
  <c r="X344" i="1" s="1"/>
  <c r="Y344" i="1" s="1"/>
  <c r="I345" i="1"/>
  <c r="J345" i="1" s="1"/>
  <c r="E345" i="1"/>
  <c r="D345" i="1" s="1"/>
  <c r="L345" i="1"/>
  <c r="V344" i="1" l="1"/>
  <c r="H345" i="1"/>
  <c r="B346" i="1" s="1"/>
  <c r="F346" i="1" s="1"/>
  <c r="T345" i="1"/>
  <c r="M345" i="1"/>
  <c r="Q345" i="1"/>
  <c r="O345" i="1"/>
  <c r="S345" i="1"/>
  <c r="N345" i="1"/>
  <c r="L346" i="1" l="1"/>
  <c r="S346" i="1" s="1"/>
  <c r="G346" i="1"/>
  <c r="E346" i="1"/>
  <c r="D346" i="1" s="1"/>
  <c r="U345" i="1"/>
  <c r="X345" i="1" s="1"/>
  <c r="Y345" i="1" s="1"/>
  <c r="H346" i="1"/>
  <c r="B347" i="1" s="1"/>
  <c r="F347" i="1" s="1"/>
  <c r="I346" i="1" l="1"/>
  <c r="J346" i="1" s="1"/>
  <c r="G347" i="1"/>
  <c r="I347" i="1"/>
  <c r="J347" i="1" s="1"/>
  <c r="N346" i="1"/>
  <c r="T346" i="1"/>
  <c r="O346" i="1"/>
  <c r="M346" i="1"/>
  <c r="Q346" i="1"/>
  <c r="V345" i="1"/>
  <c r="E347" i="1"/>
  <c r="D347" i="1" s="1"/>
  <c r="L347" i="1"/>
  <c r="O347" i="1" s="1"/>
  <c r="U346" i="1" l="1"/>
  <c r="X346" i="1" s="1"/>
  <c r="Y346" i="1" s="1"/>
  <c r="N347" i="1"/>
  <c r="H347" i="1"/>
  <c r="B348" i="1" s="1"/>
  <c r="F348" i="1" s="1"/>
  <c r="T347" i="1"/>
  <c r="M347" i="1"/>
  <c r="S347" i="1"/>
  <c r="Q347" i="1"/>
  <c r="V346" i="1" l="1"/>
  <c r="I348" i="1"/>
  <c r="J348" i="1" s="1"/>
  <c r="E348" i="1"/>
  <c r="D348" i="1" s="1"/>
  <c r="H348" i="1" s="1"/>
  <c r="B349" i="1" s="1"/>
  <c r="F349" i="1" s="1"/>
  <c r="L348" i="1"/>
  <c r="S348" i="1" s="1"/>
  <c r="G348" i="1"/>
  <c r="U347" i="1"/>
  <c r="X347" i="1" s="1"/>
  <c r="Y347" i="1" s="1"/>
  <c r="G349" i="1" l="1"/>
  <c r="L349" i="1"/>
  <c r="E349" i="1"/>
  <c r="D349" i="1" s="1"/>
  <c r="H349" i="1" s="1"/>
  <c r="B350" i="1" s="1"/>
  <c r="F350" i="1" s="1"/>
  <c r="Q348" i="1"/>
  <c r="O348" i="1"/>
  <c r="N348" i="1"/>
  <c r="M348" i="1"/>
  <c r="T348" i="1"/>
  <c r="V347" i="1"/>
  <c r="N349" i="1" l="1"/>
  <c r="I349" i="1"/>
  <c r="J349" i="1" s="1"/>
  <c r="U348" i="1"/>
  <c r="X348" i="1" s="1"/>
  <c r="Y348" i="1" s="1"/>
  <c r="E350" i="1"/>
  <c r="D350" i="1" s="1"/>
  <c r="I350" i="1"/>
  <c r="J350" i="1" s="1"/>
  <c r="S349" i="1"/>
  <c r="Q349" i="1"/>
  <c r="M349" i="1"/>
  <c r="O349" i="1"/>
  <c r="T349" i="1"/>
  <c r="V348" i="1"/>
  <c r="L350" i="1"/>
  <c r="G350" i="1"/>
  <c r="S350" i="1"/>
  <c r="U349" i="1" l="1"/>
  <c r="H350" i="1"/>
  <c r="B351" i="1" s="1"/>
  <c r="F351" i="1" s="1"/>
  <c r="X349" i="1"/>
  <c r="Y349" i="1" s="1"/>
  <c r="V349" i="1"/>
  <c r="M350" i="1"/>
  <c r="T350" i="1"/>
  <c r="O350" i="1"/>
  <c r="Q350" i="1"/>
  <c r="N350" i="1"/>
  <c r="G351" i="1"/>
  <c r="L351" i="1"/>
  <c r="I351" i="1"/>
  <c r="J351" i="1" s="1"/>
  <c r="E351" i="1"/>
  <c r="D351" i="1" s="1"/>
  <c r="U350" i="1" l="1"/>
  <c r="X350" i="1" s="1"/>
  <c r="Y350" i="1" s="1"/>
  <c r="H351" i="1"/>
  <c r="B352" i="1" s="1"/>
  <c r="F352" i="1" s="1"/>
  <c r="T351" i="1"/>
  <c r="O351" i="1"/>
  <c r="N351" i="1"/>
  <c r="S351" i="1"/>
  <c r="Q351" i="1"/>
  <c r="M351" i="1"/>
  <c r="U351" i="1" l="1"/>
  <c r="X351" i="1" s="1"/>
  <c r="Y351" i="1" s="1"/>
  <c r="V350" i="1"/>
  <c r="L352" i="1"/>
  <c r="E352" i="1"/>
  <c r="D352" i="1" s="1"/>
  <c r="G352" i="1"/>
  <c r="I352" i="1"/>
  <c r="J352" i="1" s="1"/>
  <c r="V351" i="1" l="1"/>
  <c r="H352" i="1"/>
  <c r="B353" i="1" s="1"/>
  <c r="F353" i="1" s="1"/>
  <c r="Q352" i="1"/>
  <c r="O352" i="1"/>
  <c r="M352" i="1"/>
  <c r="N352" i="1"/>
  <c r="T352" i="1"/>
  <c r="S352" i="1"/>
  <c r="E353" i="1" l="1"/>
  <c r="D353" i="1" s="1"/>
  <c r="U352" i="1"/>
  <c r="X352" i="1" s="1"/>
  <c r="Y352" i="1" s="1"/>
  <c r="G353" i="1"/>
  <c r="L353" i="1"/>
  <c r="V352" i="1" l="1"/>
  <c r="H353" i="1"/>
  <c r="B354" i="1" s="1"/>
  <c r="F354" i="1" s="1"/>
  <c r="I353" i="1"/>
  <c r="J353" i="1" s="1"/>
  <c r="T353" i="1"/>
  <c r="S353" i="1"/>
  <c r="N353" i="1"/>
  <c r="O353" i="1"/>
  <c r="M353" i="1"/>
  <c r="Q353" i="1"/>
  <c r="G354" i="1" l="1"/>
  <c r="L354" i="1"/>
  <c r="T354" i="1" s="1"/>
  <c r="E354" i="1"/>
  <c r="D354" i="1" s="1"/>
  <c r="H354" i="1" s="1"/>
  <c r="B355" i="1" s="1"/>
  <c r="F355" i="1" s="1"/>
  <c r="I354" i="1"/>
  <c r="J354" i="1" s="1"/>
  <c r="U353" i="1"/>
  <c r="X353" i="1" s="1"/>
  <c r="Y353" i="1" s="1"/>
  <c r="V353" i="1" l="1"/>
  <c r="L355" i="1"/>
  <c r="I355" i="1"/>
  <c r="J355" i="1" s="1"/>
  <c r="Q354" i="1"/>
  <c r="N354" i="1"/>
  <c r="O354" i="1"/>
  <c r="S354" i="1"/>
  <c r="M354" i="1"/>
  <c r="E355" i="1"/>
  <c r="D355" i="1" s="1"/>
  <c r="G355" i="1"/>
  <c r="T355" i="1"/>
  <c r="M355" i="1"/>
  <c r="N355" i="1" l="1"/>
  <c r="U354" i="1"/>
  <c r="X354" i="1" s="1"/>
  <c r="Y354" i="1" s="1"/>
  <c r="O355" i="1"/>
  <c r="S355" i="1"/>
  <c r="Q355" i="1"/>
  <c r="H355" i="1"/>
  <c r="B356" i="1" s="1"/>
  <c r="F356" i="1" s="1"/>
  <c r="V354" i="1" l="1"/>
  <c r="G356" i="1"/>
  <c r="U355" i="1"/>
  <c r="X355" i="1" s="1"/>
  <c r="Y355" i="1" s="1"/>
  <c r="L356" i="1"/>
  <c r="E356" i="1"/>
  <c r="D356" i="1" s="1"/>
  <c r="V355" i="1" l="1"/>
  <c r="O356" i="1"/>
  <c r="M356" i="1"/>
  <c r="Q356" i="1"/>
  <c r="S356" i="1"/>
  <c r="N356" i="1"/>
  <c r="I356" i="1"/>
  <c r="J356" i="1" s="1"/>
  <c r="T356" i="1"/>
  <c r="H356" i="1"/>
  <c r="B357" i="1" s="1"/>
  <c r="F357" i="1" s="1"/>
  <c r="U356" i="1" l="1"/>
  <c r="V356" i="1" s="1"/>
  <c r="E357" i="1"/>
  <c r="D357" i="1" s="1"/>
  <c r="I357" i="1"/>
  <c r="J357" i="1" s="1"/>
  <c r="G357" i="1"/>
  <c r="L357" i="1"/>
  <c r="X356" i="1" l="1"/>
  <c r="Y356" i="1" s="1"/>
  <c r="Q357" i="1"/>
  <c r="M357" i="1"/>
  <c r="O357" i="1"/>
  <c r="T357" i="1"/>
  <c r="S357" i="1"/>
  <c r="N357" i="1"/>
  <c r="H357" i="1"/>
  <c r="B358" i="1" s="1"/>
  <c r="F358" i="1" s="1"/>
  <c r="U357" i="1" l="1"/>
  <c r="V357" i="1" s="1"/>
  <c r="G358" i="1"/>
  <c r="E358" i="1"/>
  <c r="D358" i="1" s="1"/>
  <c r="I358" i="1"/>
  <c r="J358" i="1" s="1"/>
  <c r="L358" i="1"/>
  <c r="X357" i="1" l="1"/>
  <c r="Y357" i="1" s="1"/>
  <c r="H358" i="1"/>
  <c r="B359" i="1" s="1"/>
  <c r="F359" i="1" s="1"/>
  <c r="N358" i="1"/>
  <c r="M358" i="1"/>
  <c r="Q358" i="1"/>
  <c r="S358" i="1"/>
  <c r="O358" i="1"/>
  <c r="T358" i="1"/>
  <c r="L359" i="1" l="1"/>
  <c r="M359" i="1" s="1"/>
  <c r="U358" i="1"/>
  <c r="X358" i="1" s="1"/>
  <c r="Y358" i="1" s="1"/>
  <c r="I359" i="1"/>
  <c r="J359" i="1" s="1"/>
  <c r="G359" i="1"/>
  <c r="E359" i="1"/>
  <c r="D359" i="1" s="1"/>
  <c r="T359" i="1" l="1"/>
  <c r="N359" i="1"/>
  <c r="S359" i="1"/>
  <c r="O359" i="1"/>
  <c r="Q359" i="1"/>
  <c r="V358" i="1"/>
  <c r="H359" i="1"/>
  <c r="B360" i="1" s="1"/>
  <c r="F360" i="1" s="1"/>
  <c r="E360" i="1" l="1"/>
  <c r="D360" i="1" s="1"/>
  <c r="L360" i="1"/>
  <c r="G360" i="1"/>
  <c r="U359" i="1"/>
  <c r="X359" i="1" s="1"/>
  <c r="Y359" i="1" s="1"/>
  <c r="I360" i="1"/>
  <c r="J360" i="1" s="1"/>
  <c r="N360" i="1"/>
  <c r="S360" i="1"/>
  <c r="T360" i="1"/>
  <c r="O360" i="1"/>
  <c r="M360" i="1"/>
  <c r="Q360" i="1"/>
  <c r="V359" i="1" l="1"/>
  <c r="H360" i="1"/>
  <c r="B361" i="1" s="1"/>
  <c r="F361" i="1" s="1"/>
  <c r="G361" i="1"/>
  <c r="L361" i="1"/>
  <c r="M361" i="1" s="1"/>
  <c r="E361" i="1"/>
  <c r="D361" i="1" s="1"/>
  <c r="U360" i="1"/>
  <c r="H361" i="1" l="1"/>
  <c r="B362" i="1" s="1"/>
  <c r="F362" i="1" s="1"/>
  <c r="T361" i="1"/>
  <c r="Q361" i="1"/>
  <c r="N361" i="1"/>
  <c r="O361" i="1"/>
  <c r="S361" i="1"/>
  <c r="X360" i="1"/>
  <c r="Y360" i="1" s="1"/>
  <c r="V360" i="1"/>
  <c r="I362" i="1" l="1"/>
  <c r="J362" i="1" s="1"/>
  <c r="E362" i="1"/>
  <c r="D362" i="1" s="1"/>
  <c r="G362" i="1"/>
  <c r="L362" i="1"/>
  <c r="I361" i="1"/>
  <c r="J361" i="1" s="1"/>
  <c r="U361" i="1"/>
  <c r="X361" i="1" s="1"/>
  <c r="Y361" i="1" s="1"/>
  <c r="O362" i="1"/>
  <c r="N362" i="1"/>
  <c r="Q362" i="1"/>
  <c r="S362" i="1"/>
  <c r="M362" i="1"/>
  <c r="T362" i="1"/>
  <c r="H362" i="1"/>
  <c r="B363" i="1" s="1"/>
  <c r="F363" i="1" s="1"/>
  <c r="V361" i="1" l="1"/>
  <c r="U362" i="1"/>
  <c r="X362" i="1" s="1"/>
  <c r="Y362" i="1" s="1"/>
  <c r="L363" i="1"/>
  <c r="G363" i="1"/>
  <c r="I363" i="1"/>
  <c r="J363" i="1" s="1"/>
  <c r="E363" i="1"/>
  <c r="D363" i="1" s="1"/>
  <c r="V362" i="1" l="1"/>
  <c r="H363" i="1"/>
  <c r="B364" i="1" s="1"/>
  <c r="F364" i="1" s="1"/>
  <c r="M363" i="1"/>
  <c r="T363" i="1"/>
  <c r="S363" i="1"/>
  <c r="O363" i="1"/>
  <c r="Q363" i="1"/>
  <c r="N363" i="1"/>
  <c r="I364" i="1" l="1"/>
  <c r="J364" i="1" s="1"/>
  <c r="G364" i="1"/>
  <c r="L364" i="1"/>
  <c r="M364" i="1" s="1"/>
  <c r="U363" i="1"/>
  <c r="V363" i="1" s="1"/>
  <c r="E364" i="1"/>
  <c r="D364" i="1" s="1"/>
  <c r="N364" i="1" l="1"/>
  <c r="O364" i="1"/>
  <c r="T364" i="1"/>
  <c r="S364" i="1"/>
  <c r="Q364" i="1"/>
  <c r="X363" i="1"/>
  <c r="Y363" i="1" s="1"/>
  <c r="H364" i="1"/>
  <c r="B365" i="1" s="1"/>
  <c r="F365" i="1" s="1"/>
  <c r="E365" i="1" l="1"/>
  <c r="D365" i="1" s="1"/>
  <c r="I365" i="1"/>
  <c r="J365" i="1" s="1"/>
  <c r="G365" i="1"/>
  <c r="L365" i="1"/>
  <c r="U364" i="1"/>
  <c r="V364" i="1" s="1"/>
  <c r="H365" i="1"/>
  <c r="B366" i="1" s="1"/>
  <c r="F366" i="1" s="1"/>
  <c r="X364" i="1" l="1"/>
  <c r="Y364" i="1" s="1"/>
  <c r="S365" i="1"/>
  <c r="O365" i="1"/>
  <c r="Q365" i="1"/>
  <c r="M365" i="1"/>
  <c r="N365" i="1"/>
  <c r="T365" i="1"/>
  <c r="E366" i="1"/>
  <c r="D366" i="1" s="1"/>
  <c r="L366" i="1"/>
  <c r="G366" i="1"/>
  <c r="I366" i="1"/>
  <c r="J366" i="1" s="1"/>
  <c r="U365" i="1" l="1"/>
  <c r="S366" i="1"/>
  <c r="Q366" i="1"/>
  <c r="O366" i="1"/>
  <c r="N366" i="1"/>
  <c r="T366" i="1"/>
  <c r="M366" i="1"/>
  <c r="H366" i="1"/>
  <c r="B367" i="1" s="1"/>
  <c r="F367" i="1" s="1"/>
  <c r="X365" i="1" l="1"/>
  <c r="Y365" i="1" s="1"/>
  <c r="V365" i="1"/>
  <c r="L367" i="1"/>
  <c r="E367" i="1"/>
  <c r="D367" i="1" s="1"/>
  <c r="G367" i="1"/>
  <c r="I367" i="1"/>
  <c r="J367" i="1" s="1"/>
  <c r="U366" i="1"/>
  <c r="X366" i="1" l="1"/>
  <c r="Y366" i="1" s="1"/>
  <c r="V366" i="1"/>
  <c r="H367" i="1"/>
  <c r="B368" i="1" s="1"/>
  <c r="F368" i="1" s="1"/>
  <c r="O367" i="1"/>
  <c r="M367" i="1"/>
  <c r="S367" i="1"/>
  <c r="T367" i="1"/>
  <c r="N367" i="1"/>
  <c r="Q367" i="1"/>
  <c r="U367" i="1" l="1"/>
  <c r="V367" i="1"/>
  <c r="X367" i="1"/>
  <c r="Y367" i="1" s="1"/>
  <c r="E368" i="1"/>
  <c r="D368" i="1" s="1"/>
  <c r="G368" i="1"/>
  <c r="I368" i="1"/>
  <c r="J368" i="1" s="1"/>
  <c r="L368" i="1"/>
  <c r="H368" i="1" l="1"/>
  <c r="B369" i="1" s="1"/>
  <c r="F369" i="1" s="1"/>
  <c r="T368" i="1"/>
  <c r="O368" i="1"/>
  <c r="S368" i="1"/>
  <c r="Q368" i="1"/>
  <c r="M368" i="1"/>
  <c r="N368" i="1"/>
  <c r="I369" i="1" l="1"/>
  <c r="J369" i="1" s="1"/>
  <c r="G369" i="1"/>
  <c r="L369" i="1"/>
  <c r="Q369" i="1" s="1"/>
  <c r="E369" i="1"/>
  <c r="D369" i="1" s="1"/>
  <c r="H369" i="1" s="1"/>
  <c r="B370" i="1" s="1"/>
  <c r="F370" i="1" s="1"/>
  <c r="U368" i="1"/>
  <c r="V368" i="1" s="1"/>
  <c r="M369" i="1"/>
  <c r="O369" i="1"/>
  <c r="S369" i="1"/>
  <c r="N369" i="1"/>
  <c r="T369" i="1"/>
  <c r="X368" i="1" l="1"/>
  <c r="Y368" i="1" s="1"/>
  <c r="U369" i="1"/>
  <c r="I370" i="1"/>
  <c r="J370" i="1" s="1"/>
  <c r="L370" i="1"/>
  <c r="G370" i="1"/>
  <c r="E370" i="1"/>
  <c r="D370" i="1" s="1"/>
  <c r="X369" i="1"/>
  <c r="Y369" i="1" s="1"/>
  <c r="V369" i="1"/>
  <c r="H370" i="1"/>
  <c r="B371" i="1" s="1"/>
  <c r="F371" i="1" s="1"/>
  <c r="O370" i="1"/>
  <c r="M370" i="1"/>
  <c r="T370" i="1"/>
  <c r="Q370" i="1"/>
  <c r="S370" i="1"/>
  <c r="N370" i="1"/>
  <c r="U370" i="1" l="1"/>
  <c r="X370" i="1" s="1"/>
  <c r="Y370" i="1" s="1"/>
  <c r="I371" i="1"/>
  <c r="J371" i="1" s="1"/>
  <c r="E371" i="1"/>
  <c r="D371" i="1" s="1"/>
  <c r="H371" i="1" s="1"/>
  <c r="B372" i="1" s="1"/>
  <c r="F372" i="1" s="1"/>
  <c r="G371" i="1"/>
  <c r="L371" i="1"/>
  <c r="V370" i="1" l="1"/>
  <c r="O371" i="1"/>
  <c r="N371" i="1"/>
  <c r="T371" i="1"/>
  <c r="M371" i="1"/>
  <c r="Q371" i="1"/>
  <c r="S371" i="1"/>
  <c r="L372" i="1"/>
  <c r="G372" i="1"/>
  <c r="I372" i="1"/>
  <c r="J372" i="1" s="1"/>
  <c r="E372" i="1"/>
  <c r="D372" i="1" s="1"/>
  <c r="U371" i="1" l="1"/>
  <c r="X371" i="1" s="1"/>
  <c r="Y371" i="1" s="1"/>
  <c r="H372" i="1"/>
  <c r="B373" i="1" s="1"/>
  <c r="F373" i="1" s="1"/>
  <c r="I373" i="1" s="1"/>
  <c r="J373" i="1" s="1"/>
  <c r="N372" i="1"/>
  <c r="M372" i="1"/>
  <c r="O372" i="1"/>
  <c r="Q372" i="1"/>
  <c r="S372" i="1"/>
  <c r="T372" i="1"/>
  <c r="E373" i="1" l="1"/>
  <c r="D373" i="1" s="1"/>
  <c r="G373" i="1"/>
  <c r="V371" i="1"/>
  <c r="L373" i="1"/>
  <c r="S373" i="1" s="1"/>
  <c r="U372" i="1"/>
  <c r="V372" i="1" s="1"/>
  <c r="H373" i="1"/>
  <c r="B374" i="1" s="1"/>
  <c r="F374" i="1" s="1"/>
  <c r="M373" i="1"/>
  <c r="O373" i="1" l="1"/>
  <c r="Q373" i="1"/>
  <c r="T373" i="1"/>
  <c r="N373" i="1"/>
  <c r="U373" i="1" s="1"/>
  <c r="X372" i="1"/>
  <c r="Y372" i="1" s="1"/>
  <c r="L374" i="1"/>
  <c r="G374" i="1"/>
  <c r="I374" i="1"/>
  <c r="J374" i="1" s="1"/>
  <c r="E374" i="1"/>
  <c r="D374" i="1" s="1"/>
  <c r="V373" i="1" l="1"/>
  <c r="X373" i="1"/>
  <c r="Y373" i="1" s="1"/>
  <c r="H374" i="1"/>
  <c r="B375" i="1" s="1"/>
  <c r="F375" i="1" s="1"/>
  <c r="S374" i="1"/>
  <c r="N374" i="1"/>
  <c r="Q374" i="1"/>
  <c r="M374" i="1"/>
  <c r="O374" i="1"/>
  <c r="T374" i="1"/>
  <c r="E375" i="1" l="1"/>
  <c r="D375" i="1" s="1"/>
  <c r="I375" i="1"/>
  <c r="J375" i="1" s="1"/>
  <c r="L375" i="1"/>
  <c r="G375" i="1"/>
  <c r="U374" i="1"/>
  <c r="S375" i="1" l="1"/>
  <c r="Q375" i="1"/>
  <c r="T375" i="1"/>
  <c r="M375" i="1"/>
  <c r="O375" i="1"/>
  <c r="N375" i="1"/>
  <c r="H375" i="1"/>
  <c r="B376" i="1" s="1"/>
  <c r="F376" i="1" s="1"/>
  <c r="X374" i="1"/>
  <c r="Y374" i="1" s="1"/>
  <c r="V374" i="1"/>
  <c r="U375" i="1" l="1"/>
  <c r="I376" i="1"/>
  <c r="J376" i="1" s="1"/>
  <c r="L376" i="1"/>
  <c r="G376" i="1"/>
  <c r="E376" i="1"/>
  <c r="D376" i="1" s="1"/>
  <c r="H376" i="1" s="1"/>
  <c r="S376" i="1" l="1"/>
  <c r="S13" i="1" s="1"/>
  <c r="S12" i="1" s="1"/>
  <c r="M376" i="1"/>
  <c r="O376" i="1"/>
  <c r="O13" i="1" s="1"/>
  <c r="O12" i="1" s="1"/>
  <c r="Q376" i="1"/>
  <c r="Q13" i="1" s="1"/>
  <c r="Q12" i="1" s="1"/>
  <c r="T376" i="1"/>
  <c r="L13" i="1"/>
  <c r="L12" i="1" s="1"/>
  <c r="N376" i="1"/>
  <c r="N13" i="1" s="1"/>
  <c r="N12" i="1" s="1"/>
  <c r="X375" i="1"/>
  <c r="Y375" i="1" s="1"/>
  <c r="V375" i="1"/>
  <c r="M13" i="1" l="1"/>
  <c r="U376" i="1"/>
  <c r="Q7" i="1" s="1"/>
  <c r="T10" i="1" l="1"/>
  <c r="M12" i="1"/>
  <c r="T11" i="1" s="1"/>
  <c r="W3" i="1" s="1"/>
  <c r="V3" i="1"/>
  <c r="X3" i="1" s="1"/>
  <c r="X376" i="1"/>
  <c r="V376" i="1"/>
  <c r="V13" i="1" s="1"/>
  <c r="W5" i="1"/>
  <c r="W8" i="1"/>
  <c r="W10" i="1"/>
  <c r="W9" i="1"/>
  <c r="W4" i="1"/>
  <c r="W6" i="1"/>
  <c r="W7" i="1"/>
  <c r="W2" i="1" l="1"/>
  <c r="W305" i="1"/>
  <c r="W20" i="1"/>
  <c r="W37" i="1"/>
  <c r="W199" i="1"/>
  <c r="W227" i="1"/>
  <c r="W152" i="1"/>
  <c r="W88" i="1"/>
  <c r="W42" i="1"/>
  <c r="W191" i="1"/>
  <c r="W93" i="1"/>
  <c r="W72" i="1"/>
  <c r="W215" i="1"/>
  <c r="W261" i="1"/>
  <c r="W19" i="1"/>
  <c r="W339" i="1"/>
  <c r="W124" i="1"/>
  <c r="W326" i="1"/>
  <c r="W119" i="1"/>
  <c r="W350" i="1"/>
  <c r="W263" i="1"/>
  <c r="W137" i="1"/>
  <c r="W341" i="1"/>
  <c r="W374" i="1"/>
  <c r="W196" i="1"/>
  <c r="W310" i="1"/>
  <c r="W218" i="1"/>
  <c r="W376" i="1"/>
  <c r="W323" i="1"/>
  <c r="W153" i="1"/>
  <c r="W238" i="1"/>
  <c r="W86" i="1"/>
  <c r="W70" i="1"/>
  <c r="W104" i="1"/>
  <c r="W84" i="1"/>
  <c r="W241" i="1"/>
  <c r="W288" i="1"/>
  <c r="W117" i="1"/>
  <c r="W173" i="1"/>
  <c r="W105" i="1"/>
  <c r="W201" i="1"/>
  <c r="W78" i="1"/>
  <c r="W287" i="1"/>
  <c r="W210" i="1"/>
  <c r="W143" i="1"/>
  <c r="W279" i="1"/>
  <c r="W118" i="1"/>
  <c r="W52" i="1"/>
  <c r="W138" i="1"/>
  <c r="W111" i="1"/>
  <c r="W269" i="1"/>
  <c r="W235" i="1"/>
  <c r="W89" i="1"/>
  <c r="W337" i="1"/>
  <c r="W270" i="1"/>
  <c r="W224" i="1"/>
  <c r="W369" i="1"/>
  <c r="W343" i="1"/>
  <c r="W28" i="1"/>
  <c r="W365" i="1"/>
  <c r="W334" i="1"/>
  <c r="W234" i="1"/>
  <c r="W316" i="1"/>
  <c r="W301" i="1"/>
  <c r="W128" i="1"/>
  <c r="W46" i="1"/>
  <c r="W267" i="1"/>
  <c r="W135" i="1"/>
  <c r="W166" i="1"/>
  <c r="W214" i="1"/>
  <c r="W355" i="1"/>
  <c r="W367" i="1"/>
  <c r="W44" i="1"/>
  <c r="W43" i="1"/>
  <c r="W202" i="1"/>
  <c r="W250" i="1"/>
  <c r="W354" i="1"/>
  <c r="W186" i="1"/>
  <c r="W38" i="1"/>
  <c r="W351" i="1"/>
  <c r="W94" i="1"/>
  <c r="W136" i="1"/>
  <c r="W75" i="1"/>
  <c r="W308" i="1"/>
  <c r="W332" i="1"/>
  <c r="W133" i="1"/>
  <c r="W211" i="1"/>
  <c r="W123" i="1"/>
  <c r="W132" i="1"/>
  <c r="W222" i="1"/>
  <c r="W242" i="1"/>
  <c r="W372" i="1"/>
  <c r="W298" i="1"/>
  <c r="W231" i="1"/>
  <c r="W160" i="1"/>
  <c r="W356" i="1"/>
  <c r="W212" i="1"/>
  <c r="W290" i="1"/>
  <c r="W134" i="1"/>
  <c r="W126" i="1"/>
  <c r="W106" i="1"/>
  <c r="W36" i="1"/>
  <c r="W260" i="1"/>
  <c r="W319" i="1"/>
  <c r="W45" i="1"/>
  <c r="W85" i="1"/>
  <c r="W159" i="1"/>
  <c r="W53" i="1"/>
  <c r="W245" i="1"/>
  <c r="W273" i="1"/>
  <c r="W340" i="1"/>
  <c r="W110" i="1"/>
  <c r="W275" i="1"/>
  <c r="W284" i="1"/>
  <c r="W154" i="1"/>
  <c r="W54" i="1"/>
  <c r="W276" i="1"/>
  <c r="W182" i="1"/>
  <c r="W264" i="1"/>
  <c r="W27" i="1"/>
  <c r="W257" i="1"/>
  <c r="W243" i="1"/>
  <c r="W320" i="1"/>
  <c r="W255" i="1"/>
  <c r="W259" i="1"/>
  <c r="W112" i="1"/>
  <c r="W373" i="1"/>
  <c r="W254" i="1"/>
  <c r="W203" i="1"/>
  <c r="W151" i="1"/>
  <c r="W24" i="1"/>
  <c r="W272" i="1"/>
  <c r="W31" i="1"/>
  <c r="W248" i="1"/>
  <c r="W103" i="1"/>
  <c r="W92" i="1"/>
  <c r="W328" i="1"/>
  <c r="W236" i="1"/>
  <c r="W187" i="1"/>
  <c r="W294" i="1"/>
  <c r="W345" i="1"/>
  <c r="W114" i="1"/>
  <c r="W185" i="1"/>
  <c r="W172" i="1"/>
  <c r="W321" i="1"/>
  <c r="W291" i="1"/>
  <c r="W213" i="1"/>
  <c r="W330" i="1"/>
  <c r="W158" i="1"/>
  <c r="W357" i="1"/>
  <c r="W371" i="1"/>
  <c r="W309" i="1"/>
  <c r="W76" i="1"/>
  <c r="W195" i="1"/>
  <c r="W91" i="1"/>
  <c r="W61" i="1"/>
  <c r="W35" i="1"/>
  <c r="W229" i="1"/>
  <c r="W353" i="1"/>
  <c r="W184" i="1"/>
  <c r="W317" i="1"/>
  <c r="W200" i="1"/>
  <c r="W23" i="1"/>
  <c r="W130" i="1"/>
  <c r="W162" i="1"/>
  <c r="W55" i="1"/>
  <c r="W62" i="1"/>
  <c r="W18" i="1"/>
  <c r="W325" i="1"/>
  <c r="W299" i="1"/>
  <c r="W108" i="1"/>
  <c r="W63" i="1"/>
  <c r="W113" i="1"/>
  <c r="W59" i="1"/>
  <c r="W100" i="1"/>
  <c r="W144" i="1"/>
  <c r="W127" i="1"/>
  <c r="W216" i="1"/>
  <c r="W297" i="1"/>
  <c r="W265" i="1"/>
  <c r="W96" i="1"/>
  <c r="W209" i="1"/>
  <c r="W120" i="1"/>
  <c r="W324" i="1"/>
  <c r="W156" i="1"/>
  <c r="W125" i="1"/>
  <c r="W304" i="1"/>
  <c r="W225" i="1"/>
  <c r="W312" i="1"/>
  <c r="W48" i="1"/>
  <c r="W33" i="1"/>
  <c r="W247" i="1"/>
  <c r="W26" i="1"/>
  <c r="W253" i="1"/>
  <c r="W122" i="1"/>
  <c r="W25" i="1"/>
  <c r="W252" i="1"/>
  <c r="W361" i="1"/>
  <c r="W57" i="1"/>
  <c r="W366" i="1"/>
  <c r="W97" i="1"/>
  <c r="W82" i="1"/>
  <c r="W249" i="1"/>
  <c r="W375" i="1"/>
  <c r="W280" i="1"/>
  <c r="W176" i="1"/>
  <c r="W183" i="1"/>
  <c r="W21" i="1"/>
  <c r="W333" i="1"/>
  <c r="W303" i="1"/>
  <c r="W102" i="1"/>
  <c r="W145" i="1"/>
  <c r="W34" i="1"/>
  <c r="W60" i="1"/>
  <c r="W300" i="1"/>
  <c r="W348" i="1"/>
  <c r="W360" i="1"/>
  <c r="W256" i="1"/>
  <c r="W129" i="1"/>
  <c r="W40" i="1"/>
  <c r="W346" i="1"/>
  <c r="W311" i="1"/>
  <c r="W140" i="1"/>
  <c r="W73" i="1"/>
  <c r="W121" i="1"/>
  <c r="W226" i="1"/>
  <c r="W116" i="1"/>
  <c r="W90" i="1"/>
  <c r="W29" i="1"/>
  <c r="W171" i="1"/>
  <c r="W41" i="1"/>
  <c r="W281" i="1"/>
  <c r="W266" i="1"/>
  <c r="W168" i="1"/>
  <c r="W98" i="1"/>
  <c r="W220" i="1"/>
  <c r="W181" i="1"/>
  <c r="W22" i="1"/>
  <c r="W306" i="1"/>
  <c r="W161" i="1"/>
  <c r="W232" i="1"/>
  <c r="W347" i="1"/>
  <c r="W208" i="1"/>
  <c r="W219" i="1"/>
  <c r="W244" i="1"/>
  <c r="W193" i="1"/>
  <c r="W77" i="1"/>
  <c r="W262" i="1"/>
  <c r="W50" i="1"/>
  <c r="W204" i="1"/>
  <c r="W155" i="1"/>
  <c r="W313" i="1"/>
  <c r="W205" i="1"/>
  <c r="W327" i="1"/>
  <c r="W197" i="1"/>
  <c r="W289" i="1"/>
  <c r="W66" i="1"/>
  <c r="W79" i="1"/>
  <c r="W81" i="1"/>
  <c r="W147" i="1"/>
  <c r="W146" i="1"/>
  <c r="W362" i="1"/>
  <c r="W56" i="1"/>
  <c r="W51" i="1"/>
  <c r="W192" i="1"/>
  <c r="W251" i="1"/>
  <c r="W49" i="1"/>
  <c r="W363" i="1"/>
  <c r="W178" i="1"/>
  <c r="W336" i="1"/>
  <c r="W131" i="1"/>
  <c r="W194" i="1"/>
  <c r="W207" i="1"/>
  <c r="W30" i="1"/>
  <c r="W71" i="1"/>
  <c r="W80" i="1"/>
  <c r="W307" i="1"/>
  <c r="W167" i="1"/>
  <c r="W342" i="1"/>
  <c r="W107" i="1"/>
  <c r="W292" i="1"/>
  <c r="W293" i="1"/>
  <c r="W69" i="1"/>
  <c r="W278" i="1"/>
  <c r="W277" i="1"/>
  <c r="W318" i="1"/>
  <c r="W99" i="1"/>
  <c r="W233" i="1"/>
  <c r="W149" i="1"/>
  <c r="W83" i="1"/>
  <c r="W74" i="1"/>
  <c r="W101" i="1"/>
  <c r="W223" i="1"/>
  <c r="W364" i="1"/>
  <c r="W169" i="1"/>
  <c r="W315" i="1"/>
  <c r="W189" i="1"/>
  <c r="W174" i="1"/>
  <c r="W95" i="1"/>
  <c r="W295" i="1"/>
  <c r="W32" i="1"/>
  <c r="W258" i="1"/>
  <c r="W87" i="1"/>
  <c r="W228" i="1"/>
  <c r="W302" i="1"/>
  <c r="W335" i="1"/>
  <c r="W109" i="1"/>
  <c r="W221" i="1"/>
  <c r="W286" i="1"/>
  <c r="W65" i="1"/>
  <c r="W217" i="1"/>
  <c r="W150" i="1"/>
  <c r="W170" i="1"/>
  <c r="W165" i="1"/>
  <c r="W344" i="1"/>
  <c r="W188" i="1"/>
  <c r="W314" i="1"/>
  <c r="W139" i="1"/>
  <c r="W64" i="1"/>
  <c r="W68" i="1"/>
  <c r="W296" i="1"/>
  <c r="W274" i="1"/>
  <c r="W370" i="1"/>
  <c r="W47" i="1"/>
  <c r="W39" i="1"/>
  <c r="W271" i="1"/>
  <c r="W198" i="1"/>
  <c r="W179" i="1"/>
  <c r="W282" i="1"/>
  <c r="W164" i="1"/>
  <c r="W230" i="1"/>
  <c r="W58" i="1"/>
  <c r="W180" i="1"/>
  <c r="W338" i="1"/>
  <c r="W190" i="1"/>
  <c r="W268" i="1"/>
  <c r="W115" i="1"/>
  <c r="W349" i="1"/>
  <c r="W358" i="1"/>
  <c r="W368" i="1"/>
  <c r="W331" i="1"/>
  <c r="W237" i="1"/>
  <c r="W239" i="1"/>
  <c r="W177" i="1"/>
  <c r="W142" i="1"/>
  <c r="W322" i="1"/>
  <c r="W246" i="1"/>
  <c r="W175" i="1"/>
  <c r="W67" i="1"/>
  <c r="W352" i="1"/>
  <c r="W240" i="1"/>
  <c r="W163" i="1"/>
  <c r="W206" i="1"/>
  <c r="W141" i="1"/>
  <c r="W283" i="1"/>
  <c r="W157" i="1"/>
  <c r="W359" i="1"/>
  <c r="W285" i="1"/>
  <c r="W148" i="1"/>
  <c r="W329" i="1"/>
  <c r="Y376" i="1"/>
  <c r="Y13" i="1" s="1"/>
  <c r="V6" i="1"/>
  <c r="X6" i="1" s="1"/>
  <c r="V7" i="1"/>
  <c r="X7" i="1" s="1"/>
  <c r="V8" i="1"/>
  <c r="X8" i="1" s="1"/>
  <c r="V12" i="1"/>
  <c r="V5" i="1"/>
  <c r="X5" i="1" s="1"/>
  <c r="V2" i="1"/>
  <c r="V10" i="1"/>
  <c r="X10" i="1" s="1"/>
  <c r="V4" i="1"/>
  <c r="X4" i="1" s="1"/>
  <c r="V9" i="1"/>
  <c r="X9" i="1" s="1"/>
  <c r="W11" i="1"/>
  <c r="X2" i="1" l="1"/>
  <c r="X11" i="1" s="1"/>
  <c r="V11" i="1"/>
</calcChain>
</file>

<file path=xl/sharedStrings.xml><?xml version="1.0" encoding="utf-8"?>
<sst xmlns="http://schemas.openxmlformats.org/spreadsheetml/2006/main" count="166" uniqueCount="160">
  <si>
    <t>WAC</t>
  </si>
  <si>
    <t>UPB</t>
  </si>
  <si>
    <t>SOFR</t>
  </si>
  <si>
    <t>Serv Fee</t>
  </si>
  <si>
    <t>Prepay</t>
  </si>
  <si>
    <t>Default</t>
  </si>
  <si>
    <t>Age</t>
  </si>
  <si>
    <t>Index</t>
  </si>
  <si>
    <t>Oterm</t>
  </si>
  <si>
    <t>Amort Term</t>
  </si>
  <si>
    <t>Prepayment</t>
  </si>
  <si>
    <t>Begin Balance</t>
  </si>
  <si>
    <t>Ending Balance</t>
  </si>
  <si>
    <t>Sched Prin</t>
  </si>
  <si>
    <t>Sched Interest</t>
  </si>
  <si>
    <t>Severity</t>
  </si>
  <si>
    <t>Servicing Fee</t>
  </si>
  <si>
    <t>Ancillary</t>
  </si>
  <si>
    <t>PandI Float</t>
  </si>
  <si>
    <t>CTS</t>
  </si>
  <si>
    <t>Additonal CTS</t>
  </si>
  <si>
    <t>PandI Float Days</t>
  </si>
  <si>
    <t>Int Lost</t>
  </si>
  <si>
    <t>Setup Costs</t>
  </si>
  <si>
    <t>Int Escrow</t>
  </si>
  <si>
    <t>Add CTS</t>
  </si>
  <si>
    <t>Disc</t>
  </si>
  <si>
    <t>Mult</t>
  </si>
  <si>
    <t>Price</t>
  </si>
  <si>
    <t>Flt Earn Rate</t>
  </si>
  <si>
    <t>Hedge Costs</t>
  </si>
  <si>
    <t>Discounted CF</t>
  </si>
  <si>
    <t>Total Servicing CF</t>
  </si>
  <si>
    <t>Base Cash Flows</t>
  </si>
  <si>
    <t>Assumptions</t>
  </si>
  <si>
    <t>Escrow Float Bal</t>
  </si>
  <si>
    <t>Mgn Call Reserve</t>
  </si>
  <si>
    <t>MV</t>
  </si>
  <si>
    <t>Loan Count</t>
  </si>
  <si>
    <t>Total Spend</t>
  </si>
  <si>
    <t>ROA</t>
  </si>
  <si>
    <t>ALB</t>
  </si>
  <si>
    <t>Px Decomposition</t>
  </si>
  <si>
    <t>Begin Bal</t>
  </si>
  <si>
    <t>Total Px</t>
  </si>
  <si>
    <t>Px %</t>
  </si>
  <si>
    <t>Pool varchar(25) DEFAULT NULL,</t>
  </si>
  <si>
    <t>LoanID varchar(50) DEFAULT NULL,</t>
  </si>
  <si>
    <t>Period varchar(25)  DEFAULT NULL,</t>
  </si>
  <si>
    <t>Channel varchar(2) DEFAULT NULL,</t>
  </si>
  <si>
    <t>Seller varchar(100) DEFAULT NULL,</t>
  </si>
  <si>
    <t>Servicer varchar(100) DEFAULT NULL,</t>
  </si>
  <si>
    <t>MasterServicer varchar(100) DEFAULT NULL,</t>
  </si>
  <si>
    <t>OrigRate decimal(8,4) DEFAULT NULL,</t>
  </si>
  <si>
    <t>CurRate decimal(8,4)  DEFAULT NULL,</t>
  </si>
  <si>
    <t>OrigUPB decimal(10,2) DEFAULT NULL,</t>
  </si>
  <si>
    <t>UPBIssue decimal(10,2) DEFAULT NULL,</t>
  </si>
  <si>
    <t>CurUPB decimal(10,2) DEFAULT NULL,</t>
  </si>
  <si>
    <t>OrigTerm int DEFAULT NULL,</t>
  </si>
  <si>
    <t>OrigDate int DEFAULT NULL,</t>
  </si>
  <si>
    <t>FstPayDt int DEFAULT NULL,</t>
  </si>
  <si>
    <t>Age int DEFAULT NULL,</t>
  </si>
  <si>
    <t>RemLegalTerm int DEFAULT NULL,</t>
  </si>
  <si>
    <t>RemTerm int DEFAULT NULL,</t>
  </si>
  <si>
    <t>MatDate int DEFAULT NULL,</t>
  </si>
  <si>
    <t>OrigLTV decimal(8,4)   DEFAULT NULL,</t>
  </si>
  <si>
    <t>OrigCLTV decimal(8,4)  DEFAULT NULL,</t>
  </si>
  <si>
    <t>Borrowers int DEFAULT NULL,</t>
  </si>
  <si>
    <t>DTI decimal(8,4)  DEFAULT NULL,</t>
  </si>
  <si>
    <t>CreditScoreOrig int DEFAULT NULL,</t>
  </si>
  <si>
    <t>CoCreditScoreOrig int DEFAULT NULL,</t>
  </si>
  <si>
    <t>FstTimeHomeBuy varchar(5) DEFAULT NULL,</t>
  </si>
  <si>
    <t>Purpose varchar(2) DEFAULT NULL,</t>
  </si>
  <si>
    <t>PropType varchar(2) DEFAULT NULL,</t>
  </si>
  <si>
    <t>Units int DEFAULT NULL,</t>
  </si>
  <si>
    <t>Occupancy varchar(3) DEFAULT NULL,</t>
  </si>
  <si>
    <t>State varchar(2) DEFAULT NULL,</t>
  </si>
  <si>
    <t>MSA varchar(5) DEFAULT NULL,</t>
  </si>
  <si>
    <t>Zip int DEFAULT NULL,</t>
  </si>
  <si>
    <t>MiIns float DEFAULT NULL,</t>
  </si>
  <si>
    <t>AmortType varchar(3) DEFAULT NULL,</t>
  </si>
  <si>
    <t>PrepayPen varchar(1) DEFAULT NULL,</t>
  </si>
  <si>
    <t>IO varchar(1) DEFAULT NULL,</t>
  </si>
  <si>
    <t>IOPrinDT int DEFAULT NULL,</t>
  </si>
  <si>
    <t>IOAmortTerm int DEFAULT NULL,</t>
  </si>
  <si>
    <t>DlqStatus varchar(2) DEFAULT NULL,</t>
  </si>
  <si>
    <t>Paystring varchar(48) DEFAULT NULL,</t>
  </si>
  <si>
    <t>ModFlag varchar(3) DEFAULT NULL,</t>
  </si>
  <si>
    <t>MtgencCaclInsur varchar(2) DEFAULT NULL,</t>
  </si>
  <si>
    <t>ZeroBalCode varchar(3) DEFAULT NULL,</t>
  </si>
  <si>
    <t>ZeroBalDt int DEFAULT NULL,</t>
  </si>
  <si>
    <t>UPBLiq decimal(10,2) DEFAULT NULL,</t>
  </si>
  <si>
    <t>RepurchDt int DEFAULT NULL,</t>
  </si>
  <si>
    <t>SchedPrinCur decimal(10,2) DEFAULT NULL,</t>
  </si>
  <si>
    <t>TotPrinCur decimal(10,2) DEFAULT NULL,</t>
  </si>
  <si>
    <t>UnschedPrinCur int DEFAULT NULL,</t>
  </si>
  <si>
    <t>LastPaidInstalDt int DEFAULT NULL,</t>
  </si>
  <si>
    <t>FC_Date int DEFAULT NULL,</t>
  </si>
  <si>
    <t>DispDt int DEFAULT NULL,</t>
  </si>
  <si>
    <t>FC_Costs decimal(10,2) DEFAULT NULL,</t>
  </si>
  <si>
    <t>PropPrevCost decimal(10,2) DEFAULT NULL,</t>
  </si>
  <si>
    <t>AssetRecovCost decimal(10,2) DEFAULT NULL,</t>
  </si>
  <si>
    <t>MiscHoldingExpCredit decimal(10,2) DEFAULT NULL,</t>
  </si>
  <si>
    <t>TaxesHoldProp decimal(10,2) DEFAULT NULL,</t>
  </si>
  <si>
    <t>NetSalesProceed decimal(10,2) DEFAULT NULL,</t>
  </si>
  <si>
    <t>CreditEnhanceProceeds decimal(10,2) DEFAULT NULL,</t>
  </si>
  <si>
    <t>RepurchWholeProceed decimal(10,2) DEFAULT NULL,</t>
  </si>
  <si>
    <t>OtherFCProceeds decimal(10,2) DEFAULT NULL,</t>
  </si>
  <si>
    <t>ModNonIntUPB decimal(10,2) DEFAULT NULL,</t>
  </si>
  <si>
    <t>PrincForgiveAmt decimal(10,2) DEFAULT NULL,</t>
  </si>
  <si>
    <t>OrigListStartDt int DEFAULT NULL,</t>
  </si>
  <si>
    <t>OrigListPx decimal(10,2) DEFAULT NULL,</t>
  </si>
  <si>
    <t>CurListStartDt int DEFAULT NULL,</t>
  </si>
  <si>
    <t>CurListPx int DEFAULT NULL,</t>
  </si>
  <si>
    <t>CreditScoreIss int DEFAULT NULL,</t>
  </si>
  <si>
    <t>CoCreditScoreIss int DEFAULT NULL,</t>
  </si>
  <si>
    <t>CreditScoreCur int DEFAULT NULL,</t>
  </si>
  <si>
    <t>CoCreditScoreCur int DEFAULT NULL,</t>
  </si>
  <si>
    <t>MtgeInsureType varchar(45) DEFAULT NULL,</t>
  </si>
  <si>
    <t>ServActivity varchar(45) DEFAULT NULL,</t>
  </si>
  <si>
    <t>CurPerModLoss decimal(10,2) DEFAULT NULL,</t>
  </si>
  <si>
    <t>CumPerModLoss decimal(10,2) DEFAULT NULL,</t>
  </si>
  <si>
    <t>CurCreditEventLoss decimal(10,2) DEFAULT NULL,</t>
  </si>
  <si>
    <t>CumCreditEventLoss decimal(10,2) DEFAULT NULL,</t>
  </si>
  <si>
    <t>SpeciaEligProgram varchar(45) DEFAULT NULL,</t>
  </si>
  <si>
    <t>FCPrinWriteOff decimal(10,2) DEFAULT NULL,</t>
  </si>
  <si>
    <t>ReloMtge varchar(1) DEFAULT NULL,</t>
  </si>
  <si>
    <t>ZeroBalChgDt int DEFAULT NULL,</t>
  </si>
  <si>
    <t>LoanHoldback varchar(1) DEFAULT NULL,</t>
  </si>
  <si>
    <t>LoanHoldbackDT int DEFAULT NULL,</t>
  </si>
  <si>
    <t>DlqAccurInt int DEFAULT NULL,</t>
  </si>
  <si>
    <t>PropvalMethod varchar(1) DEFAULT NULL,</t>
  </si>
  <si>
    <t>HighBal varchar(1) DEFAULT NULL,</t>
  </si>
  <si>
    <t>ARMPeriod varchar(1) DEFAULT NULL,</t>
  </si>
  <si>
    <t>ArmProduct varchar(100) DEFAULT NULL,</t>
  </si>
  <si>
    <t>FstPerCap int DEFAULT NULL,</t>
  </si>
  <si>
    <t>PerCapAdjFreq int DEFAULT NULL,</t>
  </si>
  <si>
    <t>PerCap int DEFAULT NULL,</t>
  </si>
  <si>
    <t>NextPayChngDt int DEFAULT NULL,</t>
  </si>
  <si>
    <t>Index varchar(100) DEFAULT NULL,</t>
  </si>
  <si>
    <t>ArmCapStrct varchar(10) DEFAULT NULL,</t>
  </si>
  <si>
    <t>FstIntRateCapPerc float DEFAULT NULL,</t>
  </si>
  <si>
    <t>PerIntRateCapPerc float DEFAULT NULL,</t>
  </si>
  <si>
    <t>LifeCap float DEFAULT NULL,</t>
  </si>
  <si>
    <t>MtgeMargin float DEFAULT NULL,</t>
  </si>
  <si>
    <t>BalloonInd varchar(1) DEFAULT NULL,</t>
  </si>
  <si>
    <t>ARMPlan varchar(4) DEFAULT NULL,</t>
  </si>
  <si>
    <t>BorrowerAsstPlan varchar(1) DEFAULT NULL,</t>
  </si>
  <si>
    <t>HLTVRefiOption varchar(1) DEFAULT NULL,</t>
  </si>
  <si>
    <t>DealName varchar(200) DEFAULT NULL,</t>
  </si>
  <si>
    <t>RepurchMakeWhole varchar(1) DEFAULT NULL,</t>
  </si>
  <si>
    <t>AltDelResol varchar(1) DEFAULT NULL,</t>
  </si>
  <si>
    <t>AltDelResCnt varchar(1) DEFAULT NULL,</t>
  </si>
  <si>
    <t>DeferralAmt decimal(10,2) DEFAULT NULL</t>
  </si>
  <si>
    <t>Absolute PX % Decomp</t>
  </si>
  <si>
    <t>Payment</t>
  </si>
  <si>
    <t>Esc Float</t>
  </si>
  <si>
    <t>Recap Rate</t>
  </si>
  <si>
    <t>Total Servicing CF Recapture</t>
  </si>
  <si>
    <t>Discounted CF (recpature)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</si>
</sst>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&quot;$&quot;* #,##0.0_);_(&quot;$&quot;* \(#,##0.0\);_(&quot;$&quot;* &quot;-&quot;?_);_(@_)"/>
    <numFmt numFmtId="167" formatCode="_(* #,##0_);_(* \(#,##0\);_(* &quot;-&quot;??_);_(@_)"/>
    <numFmt numFmtId="168" formatCode="_(&quot;$&quot;* #,##0.0_);_(&quot;$&quot;* \(#,##0.0\);_(&quot;$&quot;* &quot;-&quot;??_);_(@_)"/>
    <numFmt numFmtId="169" formatCode="0.000%"/>
    <numFmt numFmtId="170" formatCode="_(* #,##0.0_);_(* \(#,##0.0\);_(* &quot;-&quot;??_);_(@_)"/>
    <numFmt numFmtId="171" formatCode="_(* #,##0.000_);_(* \(#,##0.000\);_(* &quot;-&quot;??_);_(@_)"/>
    <numFmt numFmtId="172" formatCode="0_);\(0\)"/>
    <numFmt numFmtId="173" formatCode="_(&quot;$&quot;* #,##0.000_);_(&quot;$&quot;* \(#,##0.000\);_(&quot;$&quot;* &quot;-&quot;??_);_(@_)"/>
    <numFmt numFmtId="174" formatCode="_(&quot;$&quot;* #,##0.0000_);_(&quot;$&quot;* \(#,##0.00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.8000000000000007"/>
      <color rgb="FF64D1A9"/>
      <name val="Courier New"/>
      <family val="3"/>
    </font>
    <font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C1E2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0" fontId="0" fillId="0" borderId="0" xfId="2" applyNumberFormat="1" applyFont="1"/>
    <xf numFmtId="8" fontId="0" fillId="0" borderId="0" xfId="0" applyNumberFormat="1"/>
    <xf numFmtId="6" fontId="0" fillId="0" borderId="0" xfId="0" applyNumberFormat="1"/>
    <xf numFmtId="164" fontId="0" fillId="0" borderId="0" xfId="0" applyNumberFormat="1"/>
    <xf numFmtId="9" fontId="0" fillId="0" borderId="0" xfId="2" applyFont="1"/>
    <xf numFmtId="166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center"/>
    </xf>
    <xf numFmtId="167" fontId="0" fillId="0" borderId="0" xfId="3" applyNumberFormat="1" applyFont="1"/>
    <xf numFmtId="167" fontId="2" fillId="0" borderId="0" xfId="3" applyNumberFormat="1" applyFont="1" applyAlignment="1">
      <alignment horizontal="center"/>
    </xf>
    <xf numFmtId="44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2" applyNumberFormat="1" applyFont="1"/>
    <xf numFmtId="170" fontId="0" fillId="0" borderId="0" xfId="3" applyNumberFormat="1" applyFont="1"/>
    <xf numFmtId="2" fontId="0" fillId="0" borderId="0" xfId="0" applyNumberFormat="1"/>
    <xf numFmtId="0" fontId="2" fillId="4" borderId="0" xfId="0" applyFont="1" applyFill="1" applyAlignment="1">
      <alignment horizontal="center"/>
    </xf>
    <xf numFmtId="10" fontId="0" fillId="0" borderId="1" xfId="2" applyNumberFormat="1" applyFont="1" applyBorder="1"/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2" applyNumberFormat="1" applyFont="1" applyBorder="1"/>
    <xf numFmtId="0" fontId="2" fillId="0" borderId="0" xfId="0" applyFont="1"/>
    <xf numFmtId="168" fontId="4" fillId="0" borderId="0" xfId="0" applyNumberFormat="1" applyFont="1"/>
    <xf numFmtId="169" fontId="4" fillId="0" borderId="0" xfId="2" applyNumberFormat="1" applyFont="1"/>
    <xf numFmtId="0" fontId="5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172" fontId="0" fillId="0" borderId="0" xfId="0" applyNumberFormat="1"/>
    <xf numFmtId="172" fontId="3" fillId="0" borderId="0" xfId="3" applyNumberFormat="1" applyFont="1"/>
    <xf numFmtId="10" fontId="0" fillId="0" borderId="0" xfId="2" applyNumberFormat="1" applyFont="1" applyBorder="1"/>
    <xf numFmtId="43" fontId="0" fillId="0" borderId="0" xfId="3" applyFont="1"/>
    <xf numFmtId="9" fontId="0" fillId="3" borderId="0" xfId="2" applyFont="1" applyFill="1"/>
    <xf numFmtId="10" fontId="2" fillId="0" borderId="0" xfId="2" applyNumberFormat="1" applyFont="1"/>
    <xf numFmtId="10" fontId="1" fillId="0" borderId="0" xfId="2" applyNumberFormat="1" applyFont="1"/>
    <xf numFmtId="164" fontId="1" fillId="0" borderId="0" xfId="1" applyNumberFormat="1" applyFont="1"/>
    <xf numFmtId="10" fontId="4" fillId="0" borderId="0" xfId="2" applyNumberFormat="1" applyFont="1"/>
    <xf numFmtId="0" fontId="3" fillId="0" borderId="0" xfId="0" applyFont="1"/>
    <xf numFmtId="164" fontId="3" fillId="0" borderId="0" xfId="0" applyNumberFormat="1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Border="1"/>
    <xf numFmtId="164" fontId="0" fillId="0" borderId="0" xfId="1" applyNumberFormat="1" applyFont="1" applyBorder="1"/>
    <xf numFmtId="165" fontId="0" fillId="0" borderId="0" xfId="2" applyNumberFormat="1" applyFont="1" applyBorder="1"/>
    <xf numFmtId="10" fontId="0" fillId="0" borderId="6" xfId="2" applyNumberFormat="1" applyFont="1" applyBorder="1"/>
    <xf numFmtId="9" fontId="0" fillId="0" borderId="0" xfId="2" applyFont="1" applyBorder="1"/>
    <xf numFmtId="9" fontId="0" fillId="0" borderId="6" xfId="2" applyFont="1" applyBorder="1"/>
    <xf numFmtId="2" fontId="0" fillId="0" borderId="6" xfId="0" applyNumberFormat="1" applyBorder="1"/>
    <xf numFmtId="44" fontId="0" fillId="0" borderId="0" xfId="1" applyFont="1" applyBorder="1"/>
    <xf numFmtId="10" fontId="2" fillId="0" borderId="6" xfId="0" applyNumberFormat="1" applyFont="1" applyBorder="1"/>
    <xf numFmtId="171" fontId="0" fillId="0" borderId="0" xfId="3" applyNumberFormat="1" applyFont="1" applyBorder="1"/>
    <xf numFmtId="10" fontId="0" fillId="0" borderId="6" xfId="0" applyNumberFormat="1" applyBorder="1"/>
    <xf numFmtId="167" fontId="0" fillId="0" borderId="0" xfId="3" applyNumberFormat="1" applyFont="1" applyBorder="1"/>
    <xf numFmtId="164" fontId="0" fillId="0" borderId="6" xfId="0" applyNumberFormat="1" applyBorder="1"/>
    <xf numFmtId="0" fontId="0" fillId="0" borderId="7" xfId="0" applyBorder="1"/>
    <xf numFmtId="167" fontId="0" fillId="0" borderId="1" xfId="3" applyNumberFormat="1" applyFont="1" applyBorder="1"/>
    <xf numFmtId="10" fontId="0" fillId="0" borderId="8" xfId="2" applyNumberFormat="1" applyFont="1" applyBorder="1"/>
    <xf numFmtId="168" fontId="3" fillId="0" borderId="0" xfId="0" applyNumberFormat="1" applyFont="1"/>
    <xf numFmtId="167" fontId="3" fillId="0" borderId="0" xfId="3" applyNumberFormat="1" applyFont="1"/>
    <xf numFmtId="167" fontId="6" fillId="0" borderId="0" xfId="3" applyNumberFormat="1" applyFont="1"/>
    <xf numFmtId="9" fontId="6" fillId="0" borderId="0" xfId="2" applyFont="1"/>
    <xf numFmtId="169" fontId="0" fillId="0" borderId="0" xfId="2" applyNumberFormat="1" applyFont="1" applyBorder="1"/>
    <xf numFmtId="173" fontId="0" fillId="0" borderId="0" xfId="0" applyNumberFormat="1"/>
    <xf numFmtId="174" fontId="0" fillId="0" borderId="0" xfId="0" applyNumberFormat="1"/>
    <xf numFmtId="0" fontId="2" fillId="3" borderId="0" xfId="0" applyFont="1" applyFill="1" applyAlignment="1">
      <alignment horizontal="center"/>
    </xf>
    <xf numFmtId="164" fontId="0" fillId="0" borderId="0" xfId="0" applyNumberFormat="1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D32D-E3C8-41E6-9DCE-B024DF77BE9D}">
  <dimension ref="A1:AA376"/>
  <sheetViews>
    <sheetView tabSelected="1" workbookViewId="0">
      <selection activeCell="I15" sqref="I15"/>
    </sheetView>
  </sheetViews>
  <sheetFormatPr defaultRowHeight="15" x14ac:dyDescent="0.25"/>
  <cols>
    <col min="1" max="1" width="13.85546875" customWidth="1"/>
    <col min="2" max="2" width="16" customWidth="1"/>
    <col min="3" max="3" width="12.140625" customWidth="1"/>
    <col min="4" max="4" width="13.42578125" customWidth="1"/>
    <col min="5" max="5" width="13.85546875" bestFit="1" customWidth="1"/>
    <col min="6" max="6" width="14" customWidth="1"/>
    <col min="7" max="7" width="10.42578125" customWidth="1"/>
    <col min="8" max="8" width="15.42578125" customWidth="1"/>
    <col min="9" max="9" width="16.28515625" bestFit="1" customWidth="1"/>
    <col min="10" max="10" width="15.28515625" customWidth="1"/>
    <col min="11" max="11" width="12.5703125" bestFit="1" customWidth="1"/>
    <col min="12" max="12" width="12.42578125" customWidth="1"/>
    <col min="13" max="13" width="14" customWidth="1"/>
    <col min="14" max="15" width="12.42578125" customWidth="1"/>
    <col min="16" max="16" width="16.42578125" customWidth="1"/>
    <col min="17" max="17" width="15.28515625" bestFit="1" customWidth="1"/>
    <col min="18" max="18" width="10" style="11" customWidth="1"/>
    <col min="19" max="19" width="15.85546875" customWidth="1"/>
    <col min="20" max="20" width="14.42578125" style="15" bestFit="1" customWidth="1"/>
    <col min="21" max="21" width="19.42578125" bestFit="1" customWidth="1"/>
    <col min="22" max="22" width="17.7109375" customWidth="1"/>
    <col min="23" max="23" width="21.85546875" bestFit="1" customWidth="1"/>
    <col min="24" max="24" width="26.42578125" bestFit="1" customWidth="1"/>
    <col min="25" max="25" width="24.42578125" bestFit="1" customWidth="1"/>
    <col min="26" max="27" width="17.28515625" customWidth="1"/>
  </cols>
  <sheetData>
    <row r="1" spans="1:27" x14ac:dyDescent="0.25">
      <c r="A1" s="40" t="s">
        <v>34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2"/>
      <c r="U1" s="19"/>
      <c r="V1" s="19" t="s">
        <v>45</v>
      </c>
      <c r="W1" s="19" t="s">
        <v>154</v>
      </c>
      <c r="X1" s="19" t="s">
        <v>42</v>
      </c>
      <c r="Y1" s="19"/>
      <c r="Z1" s="19"/>
      <c r="AA1" s="19"/>
    </row>
    <row r="2" spans="1:27" x14ac:dyDescent="0.25">
      <c r="A2" s="43" t="s">
        <v>1</v>
      </c>
      <c r="B2" s="44">
        <v>360000</v>
      </c>
      <c r="C2" s="44"/>
      <c r="E2" t="s">
        <v>4</v>
      </c>
      <c r="F2" s="45">
        <v>0.04</v>
      </c>
      <c r="H2" t="s">
        <v>17</v>
      </c>
      <c r="I2">
        <v>10</v>
      </c>
      <c r="M2" t="s">
        <v>19</v>
      </c>
      <c r="N2">
        <v>70</v>
      </c>
      <c r="P2" t="s">
        <v>2</v>
      </c>
      <c r="Q2" s="46">
        <v>4.5499999999999999E-2</v>
      </c>
      <c r="T2" s="3"/>
      <c r="U2" t="str">
        <f>L15</f>
        <v>Servicing Fee</v>
      </c>
      <c r="V2" s="2">
        <f>L13/T10</f>
        <v>0.99792742663082923</v>
      </c>
      <c r="W2" s="2">
        <f>L12/T11</f>
        <v>0.7624008742000894</v>
      </c>
      <c r="X2" s="3">
        <f t="shared" ref="X2:X10" si="0">V2*$Q$6</f>
        <v>1.2474092832885366E-2</v>
      </c>
      <c r="Y2" s="3"/>
      <c r="Z2" s="3"/>
      <c r="AA2" s="3"/>
    </row>
    <row r="3" spans="1:27" x14ac:dyDescent="0.25">
      <c r="A3" s="43" t="s">
        <v>0</v>
      </c>
      <c r="B3" s="63">
        <v>0.06</v>
      </c>
      <c r="C3" s="31"/>
      <c r="E3" t="s">
        <v>5</v>
      </c>
      <c r="F3" s="45">
        <v>0</v>
      </c>
      <c r="H3" t="s">
        <v>21</v>
      </c>
      <c r="I3">
        <v>20</v>
      </c>
      <c r="M3" t="s">
        <v>20</v>
      </c>
      <c r="N3">
        <v>0</v>
      </c>
      <c r="P3" t="s">
        <v>29</v>
      </c>
      <c r="Q3" s="46">
        <v>0.03</v>
      </c>
      <c r="T3" s="37"/>
      <c r="U3" t="str">
        <f>M15</f>
        <v>Ancillary</v>
      </c>
      <c r="V3" s="2">
        <f>M13/T10</f>
        <v>1.6929258753535743E-2</v>
      </c>
      <c r="W3" s="2">
        <f>M12/T11</f>
        <v>1.293368768992648E-2</v>
      </c>
      <c r="X3" s="3">
        <f t="shared" si="0"/>
        <v>2.116157344191968E-4</v>
      </c>
      <c r="Y3" s="3"/>
      <c r="Z3" s="3"/>
      <c r="AA3" s="3"/>
    </row>
    <row r="4" spans="1:27" x14ac:dyDescent="0.25">
      <c r="A4" s="43" t="s">
        <v>3</v>
      </c>
      <c r="B4" s="31">
        <v>2.5000000000000001E-3</v>
      </c>
      <c r="C4" s="31"/>
      <c r="E4" t="s">
        <v>15</v>
      </c>
      <c r="F4" s="47">
        <v>0.1</v>
      </c>
      <c r="H4" t="s">
        <v>35</v>
      </c>
      <c r="I4" s="44">
        <v>1600</v>
      </c>
      <c r="J4" s="44"/>
      <c r="K4" s="44"/>
      <c r="M4" t="s">
        <v>23</v>
      </c>
      <c r="N4" s="18">
        <v>10</v>
      </c>
      <c r="P4" t="s">
        <v>26</v>
      </c>
      <c r="Q4" s="48">
        <v>0.1</v>
      </c>
      <c r="T4" s="37"/>
      <c r="U4" t="str">
        <f>N15</f>
        <v>PandI Float</v>
      </c>
      <c r="V4" s="2">
        <f>N13/T10</f>
        <v>6.512462324167001E-2</v>
      </c>
      <c r="W4" s="2">
        <f>N12/T11</f>
        <v>4.9754188898316017E-2</v>
      </c>
      <c r="X4" s="3">
        <f t="shared" si="0"/>
        <v>8.1405779052087519E-4</v>
      </c>
      <c r="Y4" s="3"/>
      <c r="Z4" s="3"/>
      <c r="AA4" s="3"/>
    </row>
    <row r="5" spans="1:27" x14ac:dyDescent="0.25">
      <c r="A5" s="43" t="s">
        <v>6</v>
      </c>
      <c r="B5">
        <v>0</v>
      </c>
      <c r="M5" t="s">
        <v>24</v>
      </c>
      <c r="N5" s="45">
        <v>0.01</v>
      </c>
      <c r="P5" t="s">
        <v>27</v>
      </c>
      <c r="Q5" s="49">
        <v>5</v>
      </c>
      <c r="S5" s="8"/>
      <c r="T5" s="25"/>
      <c r="U5" t="str">
        <f>O15</f>
        <v>Esc Float</v>
      </c>
      <c r="V5" s="2">
        <f>O13/T10</f>
        <v>8.1260442016971537E-2</v>
      </c>
      <c r="W5" s="2">
        <f>O12/T11</f>
        <v>6.2081700911647081E-2</v>
      </c>
      <c r="X5" s="3">
        <f t="shared" si="0"/>
        <v>1.0157555252121443E-3</v>
      </c>
      <c r="Y5" s="3"/>
      <c r="Z5" s="3"/>
      <c r="AA5" s="3"/>
    </row>
    <row r="6" spans="1:27" x14ac:dyDescent="0.25">
      <c r="A6" s="43" t="s">
        <v>8</v>
      </c>
      <c r="B6">
        <v>360</v>
      </c>
      <c r="M6" t="s">
        <v>22</v>
      </c>
      <c r="N6">
        <v>10</v>
      </c>
      <c r="P6" t="s">
        <v>28</v>
      </c>
      <c r="Q6" s="46">
        <f>Q5*B4</f>
        <v>1.2500000000000001E-2</v>
      </c>
      <c r="R6" s="17"/>
      <c r="S6" s="3"/>
      <c r="T6" s="25"/>
      <c r="U6" t="str">
        <f>P15</f>
        <v>Setup Costs</v>
      </c>
      <c r="V6" s="2">
        <f>P13/T10</f>
        <v>-2.0940668446102306E-3</v>
      </c>
      <c r="W6" s="2">
        <f>P12/T11</f>
        <v>1.5998341666531575E-3</v>
      </c>
      <c r="X6" s="16">
        <f t="shared" si="0"/>
        <v>-2.6175835557627885E-5</v>
      </c>
      <c r="Y6" s="16"/>
      <c r="Z6" s="16"/>
      <c r="AA6" s="16"/>
    </row>
    <row r="7" spans="1:27" x14ac:dyDescent="0.25">
      <c r="A7" s="43" t="s">
        <v>9</v>
      </c>
      <c r="B7">
        <f>B6-B5</f>
        <v>360</v>
      </c>
      <c r="I7" s="50"/>
      <c r="M7" t="s">
        <v>30</v>
      </c>
      <c r="N7" s="31">
        <v>1.4999999999999999E-2</v>
      </c>
      <c r="P7" t="s">
        <v>40</v>
      </c>
      <c r="Q7" s="51">
        <f>IRR(U16:U376,0.01)*12</f>
        <v>0.11224493368654187</v>
      </c>
      <c r="R7" s="34"/>
      <c r="S7" s="35"/>
      <c r="T7" s="25"/>
      <c r="U7" t="str">
        <f>Q15</f>
        <v>CTS</v>
      </c>
      <c r="V7" s="2">
        <f>Q13/T10</f>
        <v>-0.11850481127475027</v>
      </c>
      <c r="W7" s="2">
        <f>Q12/T11</f>
        <v>9.0535813829485404E-2</v>
      </c>
      <c r="X7" s="3">
        <f t="shared" si="0"/>
        <v>-1.4813101409343783E-3</v>
      </c>
      <c r="Y7" s="3"/>
      <c r="Z7" s="3"/>
      <c r="AA7" s="3"/>
    </row>
    <row r="8" spans="1:27" x14ac:dyDescent="0.25">
      <c r="A8" s="43" t="s">
        <v>38</v>
      </c>
      <c r="B8" s="52">
        <v>1</v>
      </c>
      <c r="C8" s="52"/>
      <c r="I8" s="50"/>
      <c r="M8" t="s">
        <v>157</v>
      </c>
      <c r="N8" s="47">
        <v>0.15</v>
      </c>
      <c r="P8" t="s">
        <v>36</v>
      </c>
      <c r="Q8" s="53">
        <v>0.05</v>
      </c>
      <c r="R8" s="3"/>
      <c r="T8" s="25"/>
      <c r="U8" t="str">
        <f>R15</f>
        <v>Add CTS</v>
      </c>
      <c r="V8" s="2">
        <f>R13/T10</f>
        <v>0</v>
      </c>
      <c r="W8" s="2">
        <f>R12/T11</f>
        <v>0</v>
      </c>
      <c r="X8" s="3">
        <f t="shared" si="0"/>
        <v>0</v>
      </c>
      <c r="Y8" s="3"/>
      <c r="Z8" s="3"/>
      <c r="AA8" s="3"/>
    </row>
    <row r="9" spans="1:27" x14ac:dyDescent="0.25">
      <c r="A9" s="43" t="s">
        <v>41</v>
      </c>
      <c r="B9" s="54">
        <v>350000</v>
      </c>
      <c r="C9" s="54"/>
      <c r="I9" s="13"/>
      <c r="J9" s="13"/>
      <c r="K9" s="13"/>
      <c r="P9" t="s">
        <v>39</v>
      </c>
      <c r="Q9" s="55">
        <f>Q6*B2</f>
        <v>4500</v>
      </c>
      <c r="T9" s="26"/>
      <c r="U9" t="str">
        <f>S15</f>
        <v>Int Escrow</v>
      </c>
      <c r="V9" s="2">
        <f>S13/T10</f>
        <v>-2.7086814005657191E-2</v>
      </c>
      <c r="W9" s="2">
        <f>S12/T11</f>
        <v>2.0693900303882368E-2</v>
      </c>
      <c r="X9" s="3">
        <f t="shared" si="0"/>
        <v>-3.3858517507071489E-4</v>
      </c>
      <c r="Y9" s="3"/>
      <c r="Z9" s="3"/>
      <c r="AA9" s="3"/>
    </row>
    <row r="10" spans="1:27" x14ac:dyDescent="0.25">
      <c r="A10" s="43"/>
      <c r="B10" s="54"/>
      <c r="C10" s="54"/>
      <c r="I10" s="13"/>
      <c r="Q10" s="55">
        <f>Q6*200000000</f>
        <v>2500000</v>
      </c>
      <c r="T10" s="67">
        <f>SUM(L13:T13)</f>
        <v>4735.9306592463372</v>
      </c>
      <c r="U10" s="22" t="str">
        <f>T15</f>
        <v>Int Lost</v>
      </c>
      <c r="V10" s="23">
        <f>T13/T10</f>
        <v>-1.3556058517988778E-2</v>
      </c>
      <c r="W10" s="23">
        <f>T12/T11</f>
        <v>0</v>
      </c>
      <c r="X10" s="20">
        <f t="shared" si="0"/>
        <v>-1.6945073147485974E-4</v>
      </c>
      <c r="Y10" s="31"/>
      <c r="Z10" s="31"/>
      <c r="AA10" s="31"/>
    </row>
    <row r="11" spans="1:27" x14ac:dyDescent="0.25">
      <c r="A11" s="56"/>
      <c r="B11" s="57"/>
      <c r="C11" s="57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58"/>
      <c r="T11" s="59">
        <f>SUM(L12:T12)</f>
        <v>6198.989606933992</v>
      </c>
      <c r="U11" s="24" t="s">
        <v>44</v>
      </c>
      <c r="V11" s="2">
        <f>SUM(V2:V10)</f>
        <v>1</v>
      </c>
      <c r="W11" s="14">
        <f>SUM(W2:W10)</f>
        <v>1</v>
      </c>
      <c r="X11" s="9">
        <f>SUM(X2:X10)</f>
        <v>1.2500000000000001E-2</v>
      </c>
      <c r="Y11" s="9"/>
      <c r="Z11" s="9"/>
      <c r="AA11" s="9"/>
    </row>
    <row r="12" spans="1:27" x14ac:dyDescent="0.25">
      <c r="B12" s="11"/>
      <c r="C12" s="11"/>
      <c r="I12" s="38"/>
      <c r="J12" s="38"/>
      <c r="K12" s="38"/>
      <c r="L12" s="30">
        <f>ABS(L13)</f>
        <v>4726.115095483744</v>
      </c>
      <c r="M12" s="30">
        <f t="shared" ref="M12:S12" si="1">ABS(M13)</f>
        <v>80.175795569184359</v>
      </c>
      <c r="N12" s="30">
        <f t="shared" si="1"/>
        <v>308.42569988209158</v>
      </c>
      <c r="O12" s="30">
        <f t="shared" si="1"/>
        <v>384.8438187320848</v>
      </c>
      <c r="P12" s="30">
        <f t="shared" si="1"/>
        <v>9.9173553719008272</v>
      </c>
      <c r="Q12" s="30">
        <f t="shared" si="1"/>
        <v>561.23056898429081</v>
      </c>
      <c r="R12" s="30">
        <f t="shared" si="1"/>
        <v>0</v>
      </c>
      <c r="S12" s="30">
        <f t="shared" si="1"/>
        <v>128.28127291069498</v>
      </c>
      <c r="T12" s="30"/>
      <c r="U12" s="18"/>
      <c r="V12" s="2">
        <f>J13/T10</f>
        <v>0</v>
      </c>
      <c r="W12" s="5"/>
    </row>
    <row r="13" spans="1:27" x14ac:dyDescent="0.25">
      <c r="F13" s="13"/>
      <c r="I13" s="29"/>
      <c r="J13" s="29"/>
      <c r="L13" s="29">
        <f>NPV($Q$4/12,L17:L376)</f>
        <v>4726.115095483744</v>
      </c>
      <c r="M13" s="29">
        <f>NPV($Q$4/12,M17:M376)</f>
        <v>80.175795569184359</v>
      </c>
      <c r="N13" s="29">
        <f>NPV($Q$4/12,N17:N376)</f>
        <v>308.42569988209158</v>
      </c>
      <c r="O13" s="29">
        <f>NPV($Q$4/12,O17:O376)</f>
        <v>384.8438187320848</v>
      </c>
      <c r="P13" s="29">
        <f>-NPV($Q$4/12,P17:P376)</f>
        <v>-9.9173553719008272</v>
      </c>
      <c r="Q13" s="29">
        <f>-NPV($Q$4/12,Q17:Q376)</f>
        <v>-561.23056898429081</v>
      </c>
      <c r="R13" s="29">
        <f>-NPV($Q$4/12,R17:R376)</f>
        <v>0</v>
      </c>
      <c r="S13" s="29">
        <f>-NPV($Q$4/12,S17:S376)</f>
        <v>-128.28127291069498</v>
      </c>
      <c r="T13" s="29">
        <f>-NPV($Q$4/12,T17:T376)</f>
        <v>-64.20055315388052</v>
      </c>
      <c r="U13" s="9"/>
      <c r="V13" s="6">
        <f>SUM(V17:V376)</f>
        <v>4735.9306592463399</v>
      </c>
      <c r="W13" s="13"/>
      <c r="X13" s="32"/>
      <c r="Y13" s="39">
        <f>SUM(Y17:Y376)</f>
        <v>4880.3819038425709</v>
      </c>
      <c r="Z13" s="32"/>
      <c r="AA13" s="14"/>
    </row>
    <row r="14" spans="1:27" x14ac:dyDescent="0.25">
      <c r="D14" s="6"/>
      <c r="L14" s="66" t="s">
        <v>33</v>
      </c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33"/>
      <c r="Y14" s="33"/>
      <c r="Z14" s="7"/>
      <c r="AA14" s="7"/>
    </row>
    <row r="15" spans="1:27" x14ac:dyDescent="0.25">
      <c r="A15" t="s">
        <v>7</v>
      </c>
      <c r="B15" t="s">
        <v>11</v>
      </c>
      <c r="C15" t="s">
        <v>155</v>
      </c>
      <c r="D15" t="s">
        <v>13</v>
      </c>
      <c r="E15" t="s">
        <v>14</v>
      </c>
      <c r="F15" t="s">
        <v>10</v>
      </c>
      <c r="G15" t="s">
        <v>5</v>
      </c>
      <c r="H15" t="s">
        <v>12</v>
      </c>
      <c r="L15" s="10" t="s">
        <v>16</v>
      </c>
      <c r="M15" s="10" t="s">
        <v>17</v>
      </c>
      <c r="N15" s="10" t="s">
        <v>18</v>
      </c>
      <c r="O15" s="10" t="s">
        <v>156</v>
      </c>
      <c r="P15" s="10" t="s">
        <v>23</v>
      </c>
      <c r="Q15" s="10" t="s">
        <v>19</v>
      </c>
      <c r="R15" s="12" t="s">
        <v>25</v>
      </c>
      <c r="S15" s="10" t="s">
        <v>24</v>
      </c>
      <c r="T15" s="15" t="s">
        <v>22</v>
      </c>
      <c r="U15" s="10" t="s">
        <v>32</v>
      </c>
      <c r="V15" s="10" t="s">
        <v>31</v>
      </c>
      <c r="W15" s="10" t="s">
        <v>37</v>
      </c>
      <c r="X15" s="10" t="s">
        <v>158</v>
      </c>
      <c r="Y15" s="10" t="s">
        <v>159</v>
      </c>
      <c r="Z15" s="10"/>
      <c r="AA15" s="10"/>
    </row>
    <row r="16" spans="1:27" x14ac:dyDescent="0.25">
      <c r="A16">
        <v>0</v>
      </c>
      <c r="D16" s="4"/>
      <c r="E16" s="13"/>
      <c r="I16" s="11"/>
      <c r="J16" s="11"/>
      <c r="K16" s="11"/>
      <c r="U16" s="6">
        <f>-$Q$6*$B$2</f>
        <v>-4500</v>
      </c>
      <c r="V16" s="6"/>
      <c r="W16" s="1"/>
      <c r="X16" s="6">
        <f>-$Q$6*$B$2</f>
        <v>-4500</v>
      </c>
      <c r="Z16" s="6"/>
      <c r="AA16" s="6"/>
    </row>
    <row r="17" spans="1:27" x14ac:dyDescent="0.25">
      <c r="A17">
        <v>1</v>
      </c>
      <c r="B17" s="6">
        <f>B2</f>
        <v>360000</v>
      </c>
      <c r="C17" s="6">
        <f>-PMT($B$3/12,$B$6,$B$2)</f>
        <v>2158.3818905499083</v>
      </c>
      <c r="D17" s="1">
        <f>C17-E17</f>
        <v>358.38189054990835</v>
      </c>
      <c r="E17" s="5">
        <f>$B17*$B$3/12</f>
        <v>1800</v>
      </c>
      <c r="F17" s="1">
        <f>(1-(1-$F$2)^(1/12))*B17</f>
        <v>1222.5791516103213</v>
      </c>
      <c r="G17" s="1">
        <f t="shared" ref="G17:G80" si="2">(1-(1-$F$3)^(1/12))*B17*$F$4</f>
        <v>0</v>
      </c>
      <c r="H17" s="6">
        <f>B17-D17-F17-G17</f>
        <v>358419.03895783977</v>
      </c>
      <c r="I17" s="60">
        <f>F17*$Q$6</f>
        <v>15.282239395129018</v>
      </c>
      <c r="J17" s="61">
        <f>$N$8*I17</f>
        <v>2.2923359092693527</v>
      </c>
      <c r="K17" s="62">
        <f>$F$2</f>
        <v>0.04</v>
      </c>
      <c r="L17" s="6">
        <f>B17*$B$4/12</f>
        <v>75</v>
      </c>
      <c r="M17" s="6">
        <f t="shared" ref="M17:M80" si="3">IF(L17&gt;0,$I$2/12,0)*$B$8</f>
        <v>0.83333333333333337</v>
      </c>
      <c r="N17" s="6">
        <f>IF(L17&gt;0,SUM(D17:F17)*(13/360)*$Q$3,0)</f>
        <v>3.6627077956735814</v>
      </c>
      <c r="O17" s="6">
        <f t="shared" ref="O17:O80" si="4">IF(L17&gt;0,$I$4*$Q$3/12,0)*$B$8</f>
        <v>4</v>
      </c>
      <c r="P17" s="1">
        <f>N4*B8</f>
        <v>10</v>
      </c>
      <c r="Q17" s="1">
        <f t="shared" ref="Q17:Q80" si="5">IF(L17&gt;0,$N$2/12,0)*$B$8</f>
        <v>5.833333333333333</v>
      </c>
      <c r="R17" s="15">
        <f>$N$3/12</f>
        <v>0</v>
      </c>
      <c r="S17" s="15">
        <f t="shared" ref="S17:S80" si="6">IF(L17&gt;0,$I$4*$N$5/12,0)</f>
        <v>1.3333333333333333</v>
      </c>
      <c r="T17" s="64">
        <f>IF(L17&gt;0,F17*$B$4*($N$6/30),0)/$B$8</f>
        <v>1.0188159596752677</v>
      </c>
      <c r="U17" s="6">
        <f>SUM(L17:O17)-SUM(P17:T17)</f>
        <v>65.310558502664975</v>
      </c>
      <c r="V17" s="6">
        <f>U17/(1+$Q$4/12)^A17</f>
        <v>64.770801820824772</v>
      </c>
      <c r="W17" s="6">
        <f>$V$13-(SUM($V$17:V17))</f>
        <v>4671.1598574255149</v>
      </c>
      <c r="X17" s="36">
        <f>U17+J17</f>
        <v>67.602894411934329</v>
      </c>
      <c r="Y17" s="11">
        <f>X17/(1+$Q$4/12)^A17</f>
        <v>67.044192805224128</v>
      </c>
      <c r="Z17" s="1"/>
      <c r="AA17" s="1"/>
    </row>
    <row r="18" spans="1:27" x14ac:dyDescent="0.25">
      <c r="A18">
        <v>2</v>
      </c>
      <c r="B18" s="6">
        <f>H17</f>
        <v>358419.03895783977</v>
      </c>
      <c r="C18" s="6">
        <f t="shared" ref="C18:C81" si="7">-PMT($B$3/12,$B$6,$B$2)</f>
        <v>2158.3818905499083</v>
      </c>
      <c r="D18" s="1">
        <f t="shared" ref="D18:D81" si="8">C18-E18</f>
        <v>366.28669576070956</v>
      </c>
      <c r="E18" s="5">
        <f>$B18*$B$3/12</f>
        <v>1792.0951947891988</v>
      </c>
      <c r="F18" s="1">
        <f t="shared" ref="F18:F81" si="9">(1-(1-$F$2)^(1/12))*B18</f>
        <v>1217.2101238057289</v>
      </c>
      <c r="G18" s="1">
        <f t="shared" si="2"/>
        <v>0</v>
      </c>
      <c r="H18" s="6">
        <f t="shared" ref="H18:H81" si="10">IF(B18-D18-F18&lt;0,0,B18-D18-F18)</f>
        <v>356835.5421382733</v>
      </c>
      <c r="I18" s="60">
        <f t="shared" ref="I18:I81" si="11">F18*$Q$6</f>
        <v>15.215126547571613</v>
      </c>
      <c r="J18" s="61">
        <f t="shared" ref="J18:J24" si="12">$N$8*I18</f>
        <v>2.2822689821357418</v>
      </c>
      <c r="K18" s="62">
        <f t="shared" ref="K18:K81" si="13">$F$2</f>
        <v>0.04</v>
      </c>
      <c r="L18" s="6">
        <f t="shared" ref="L18:L80" si="14">B18*$B$4/12</f>
        <v>74.670633116216621</v>
      </c>
      <c r="M18" s="6">
        <f t="shared" si="3"/>
        <v>0.83333333333333337</v>
      </c>
      <c r="N18" s="6">
        <f t="shared" ref="N18:N80" si="15">IF(L18&gt;0,SUM(D18:F18)*(13/360)*$Q$3,0)</f>
        <v>3.6568913488852735</v>
      </c>
      <c r="O18" s="6">
        <f t="shared" si="4"/>
        <v>4</v>
      </c>
      <c r="P18" s="1">
        <v>0</v>
      </c>
      <c r="Q18" s="1">
        <f t="shared" si="5"/>
        <v>5.833333333333333</v>
      </c>
      <c r="R18" s="15">
        <f t="shared" ref="R18:R81" si="16">$N$3/12</f>
        <v>0</v>
      </c>
      <c r="S18" s="15">
        <f t="shared" si="6"/>
        <v>1.3333333333333333</v>
      </c>
      <c r="T18" s="15">
        <f t="shared" ref="T18:T80" si="17">IF(L18&gt;0,F18*$B$4*($N$6/30),0)/$B$8</f>
        <v>1.0143417698381074</v>
      </c>
      <c r="U18" s="6">
        <f t="shared" ref="U18:U80" si="18">SUM(L18:O18)-SUM(P18:T18)</f>
        <v>74.979849361930448</v>
      </c>
      <c r="V18" s="6">
        <f t="shared" ref="V18:V80" si="19">U18/(1+$Q$4/12)^A18</f>
        <v>73.745634233440242</v>
      </c>
      <c r="W18" s="6">
        <f>$V$13-(SUM($V$17:V18))</f>
        <v>4597.414223192075</v>
      </c>
      <c r="X18" s="1">
        <f t="shared" ref="X18:X81" si="20">U18+J18</f>
        <v>77.262118344066195</v>
      </c>
      <c r="Y18" s="11">
        <f t="shared" ref="Y18:Y81" si="21">X18/(1+$Q$4/12)^A18</f>
        <v>75.990335643368155</v>
      </c>
      <c r="Z18" s="1"/>
      <c r="AA18" s="1"/>
    </row>
    <row r="19" spans="1:27" x14ac:dyDescent="0.25">
      <c r="A19">
        <v>3</v>
      </c>
      <c r="B19" s="6">
        <f t="shared" ref="B19:B82" si="22">H18</f>
        <v>356835.5421382733</v>
      </c>
      <c r="C19" s="6">
        <f t="shared" si="7"/>
        <v>2158.3818905499083</v>
      </c>
      <c r="D19" s="1">
        <f t="shared" si="8"/>
        <v>374.20417985854169</v>
      </c>
      <c r="E19" s="5">
        <f t="shared" ref="E19:E81" si="23">$B19*$B$3/12</f>
        <v>1784.1777106913667</v>
      </c>
      <c r="F19" s="1">
        <f t="shared" si="9"/>
        <v>1211.8324843661644</v>
      </c>
      <c r="G19" s="1">
        <f t="shared" si="2"/>
        <v>0</v>
      </c>
      <c r="H19" s="6">
        <f t="shared" si="10"/>
        <v>355249.50547404861</v>
      </c>
      <c r="I19" s="60">
        <f t="shared" si="11"/>
        <v>15.147906054577057</v>
      </c>
      <c r="J19" s="61">
        <f t="shared" si="12"/>
        <v>2.2721859081865583</v>
      </c>
      <c r="K19" s="62">
        <f t="shared" si="13"/>
        <v>0.04</v>
      </c>
      <c r="L19" s="6">
        <f t="shared" si="14"/>
        <v>74.340737945473606</v>
      </c>
      <c r="M19" s="6">
        <f t="shared" si="3"/>
        <v>0.83333333333333337</v>
      </c>
      <c r="N19" s="6">
        <f t="shared" si="15"/>
        <v>3.6510655728257451</v>
      </c>
      <c r="O19" s="6">
        <f t="shared" si="4"/>
        <v>4</v>
      </c>
      <c r="P19" s="1">
        <v>0</v>
      </c>
      <c r="Q19" s="1">
        <f t="shared" si="5"/>
        <v>5.833333333333333</v>
      </c>
      <c r="R19" s="15">
        <f t="shared" si="16"/>
        <v>0</v>
      </c>
      <c r="S19" s="15">
        <f t="shared" si="6"/>
        <v>1.3333333333333333</v>
      </c>
      <c r="T19" s="15">
        <f t="shared" si="17"/>
        <v>1.0098604036384704</v>
      </c>
      <c r="U19" s="6">
        <f t="shared" si="18"/>
        <v>74.648609781327536</v>
      </c>
      <c r="V19" s="6">
        <f t="shared" si="19"/>
        <v>72.813071467555446</v>
      </c>
      <c r="W19" s="6">
        <f>$V$13-(SUM($V$17:V19))</f>
        <v>4524.6011517245197</v>
      </c>
      <c r="X19" s="1">
        <f t="shared" si="20"/>
        <v>76.920795689514094</v>
      </c>
      <c r="Y19" s="11">
        <f t="shared" si="21"/>
        <v>75.029386485410541</v>
      </c>
      <c r="Z19" s="1"/>
      <c r="AA19" s="1"/>
    </row>
    <row r="20" spans="1:27" x14ac:dyDescent="0.25">
      <c r="A20">
        <v>4</v>
      </c>
      <c r="B20" s="6">
        <f t="shared" si="22"/>
        <v>355249.50547404861</v>
      </c>
      <c r="C20" s="6">
        <f t="shared" si="7"/>
        <v>2158.3818905499083</v>
      </c>
      <c r="D20" s="1">
        <f t="shared" si="8"/>
        <v>382.13436317966534</v>
      </c>
      <c r="E20" s="5">
        <f>$B20*$B$3/12</f>
        <v>1776.247527370243</v>
      </c>
      <c r="F20" s="1">
        <f t="shared" si="9"/>
        <v>1206.4462194790237</v>
      </c>
      <c r="G20" s="1">
        <f t="shared" si="2"/>
        <v>0</v>
      </c>
      <c r="H20" s="6">
        <f t="shared" si="10"/>
        <v>353660.92489138991</v>
      </c>
      <c r="I20" s="60">
        <f t="shared" si="11"/>
        <v>15.080577743487797</v>
      </c>
      <c r="J20" s="61">
        <f t="shared" si="12"/>
        <v>2.2620866615231696</v>
      </c>
      <c r="K20" s="62">
        <f t="shared" si="13"/>
        <v>0.04</v>
      </c>
      <c r="L20" s="6">
        <f t="shared" si="14"/>
        <v>74.010313640426787</v>
      </c>
      <c r="M20" s="6">
        <f t="shared" si="3"/>
        <v>0.83333333333333337</v>
      </c>
      <c r="N20" s="6">
        <f t="shared" si="15"/>
        <v>3.6452304525313428</v>
      </c>
      <c r="O20" s="6">
        <f t="shared" si="4"/>
        <v>4</v>
      </c>
      <c r="P20" s="1">
        <v>0</v>
      </c>
      <c r="Q20" s="1">
        <f t="shared" si="5"/>
        <v>5.833333333333333</v>
      </c>
      <c r="R20" s="15">
        <f t="shared" si="16"/>
        <v>0</v>
      </c>
      <c r="S20" s="15">
        <f t="shared" si="6"/>
        <v>1.3333333333333333</v>
      </c>
      <c r="T20" s="15">
        <f t="shared" si="17"/>
        <v>1.005371849565853</v>
      </c>
      <c r="U20" s="6">
        <f t="shared" si="18"/>
        <v>74.316838910058934</v>
      </c>
      <c r="V20" s="6">
        <f t="shared" si="19"/>
        <v>71.890372092350233</v>
      </c>
      <c r="W20" s="6">
        <f>$V$13-(SUM($V$17:V20))</f>
        <v>4452.7107796321689</v>
      </c>
      <c r="X20" s="1">
        <f t="shared" si="20"/>
        <v>76.578925571582104</v>
      </c>
      <c r="Y20" s="11">
        <f t="shared" si="21"/>
        <v>74.078600953898743</v>
      </c>
      <c r="Z20" s="1"/>
      <c r="AA20" s="1"/>
    </row>
    <row r="21" spans="1:27" x14ac:dyDescent="0.25">
      <c r="A21">
        <v>5</v>
      </c>
      <c r="B21" s="6">
        <f t="shared" si="22"/>
        <v>353660.92489138991</v>
      </c>
      <c r="C21" s="6">
        <f t="shared" si="7"/>
        <v>2158.3818905499083</v>
      </c>
      <c r="D21" s="1">
        <f t="shared" si="8"/>
        <v>390.07726609295878</v>
      </c>
      <c r="E21" s="5">
        <f t="shared" si="23"/>
        <v>1768.3046244569496</v>
      </c>
      <c r="F21" s="1">
        <f t="shared" si="9"/>
        <v>1201.0513153095474</v>
      </c>
      <c r="G21" s="1">
        <f t="shared" si="2"/>
        <v>0</v>
      </c>
      <c r="H21" s="6">
        <f t="shared" si="10"/>
        <v>352069.79630998743</v>
      </c>
      <c r="I21" s="60">
        <f t="shared" si="11"/>
        <v>15.013141441369342</v>
      </c>
      <c r="J21" s="61">
        <f t="shared" si="12"/>
        <v>2.2519712162054013</v>
      </c>
      <c r="K21" s="62">
        <f t="shared" si="13"/>
        <v>0.04</v>
      </c>
      <c r="L21" s="6">
        <f t="shared" si="14"/>
        <v>73.679359352372899</v>
      </c>
      <c r="M21" s="6">
        <f t="shared" si="3"/>
        <v>0.83333333333333337</v>
      </c>
      <c r="N21" s="6">
        <f t="shared" si="15"/>
        <v>3.6393859730144094</v>
      </c>
      <c r="O21" s="6">
        <f t="shared" si="4"/>
        <v>4</v>
      </c>
      <c r="P21" s="1">
        <v>0</v>
      </c>
      <c r="Q21" s="1">
        <f t="shared" si="5"/>
        <v>5.833333333333333</v>
      </c>
      <c r="R21" s="15">
        <f t="shared" si="16"/>
        <v>0</v>
      </c>
      <c r="S21" s="15">
        <f t="shared" si="6"/>
        <v>1.3333333333333333</v>
      </c>
      <c r="T21" s="15">
        <f t="shared" si="17"/>
        <v>1.0008760960912895</v>
      </c>
      <c r="U21" s="6">
        <f t="shared" si="18"/>
        <v>73.984535895962679</v>
      </c>
      <c r="V21" s="6">
        <f t="shared" si="19"/>
        <v>70.977440201809458</v>
      </c>
      <c r="W21" s="6">
        <f>$V$13-(SUM($V$17:V21))</f>
        <v>4381.7333394303596</v>
      </c>
      <c r="X21" s="1">
        <f t="shared" si="20"/>
        <v>76.236507112168084</v>
      </c>
      <c r="Y21" s="11">
        <f t="shared" si="21"/>
        <v>73.137880223480764</v>
      </c>
      <c r="Z21" s="1"/>
      <c r="AA21" s="1"/>
    </row>
    <row r="22" spans="1:27" x14ac:dyDescent="0.25">
      <c r="A22">
        <v>6</v>
      </c>
      <c r="B22" s="6">
        <f t="shared" si="22"/>
        <v>352069.79630998743</v>
      </c>
      <c r="C22" s="6">
        <f t="shared" si="7"/>
        <v>2158.3818905499083</v>
      </c>
      <c r="D22" s="1">
        <f t="shared" si="8"/>
        <v>398.03290899997137</v>
      </c>
      <c r="E22" s="5">
        <f t="shared" si="23"/>
        <v>1760.348981549937</v>
      </c>
      <c r="F22" s="1">
        <f t="shared" si="9"/>
        <v>1195.6477580007863</v>
      </c>
      <c r="G22" s="1">
        <f t="shared" si="2"/>
        <v>0</v>
      </c>
      <c r="H22" s="6">
        <f t="shared" si="10"/>
        <v>350476.11564298673</v>
      </c>
      <c r="I22" s="60">
        <f t="shared" si="11"/>
        <v>14.945596975009829</v>
      </c>
      <c r="J22" s="61">
        <f t="shared" si="12"/>
        <v>2.2418395462514744</v>
      </c>
      <c r="K22" s="62">
        <f t="shared" si="13"/>
        <v>0.04</v>
      </c>
      <c r="L22" s="6">
        <f t="shared" si="14"/>
        <v>73.347874231247388</v>
      </c>
      <c r="M22" s="6">
        <f t="shared" si="3"/>
        <v>0.83333333333333337</v>
      </c>
      <c r="N22" s="6">
        <f t="shared" si="15"/>
        <v>3.6335321192632524</v>
      </c>
      <c r="O22" s="6">
        <f t="shared" si="4"/>
        <v>4</v>
      </c>
      <c r="P22" s="1">
        <v>0</v>
      </c>
      <c r="Q22" s="1">
        <f t="shared" si="5"/>
        <v>5.833333333333333</v>
      </c>
      <c r="R22" s="15">
        <f t="shared" si="16"/>
        <v>0</v>
      </c>
      <c r="S22" s="15">
        <f t="shared" si="6"/>
        <v>1.3333333333333333</v>
      </c>
      <c r="T22" s="15">
        <f t="shared" si="17"/>
        <v>0.99637313166732189</v>
      </c>
      <c r="U22" s="6">
        <f t="shared" si="18"/>
        <v>73.651699885509984</v>
      </c>
      <c r="V22" s="6">
        <f t="shared" si="19"/>
        <v>70.074180778567879</v>
      </c>
      <c r="W22" s="6">
        <f>$V$13-(SUM($V$17:V22))</f>
        <v>4311.6591586517916</v>
      </c>
      <c r="X22" s="1">
        <f t="shared" si="20"/>
        <v>75.893539431761454</v>
      </c>
      <c r="Y22" s="11">
        <f t="shared" si="21"/>
        <v>72.207126384504591</v>
      </c>
      <c r="Z22" s="1"/>
      <c r="AA22" s="1"/>
    </row>
    <row r="23" spans="1:27" x14ac:dyDescent="0.25">
      <c r="A23">
        <v>7</v>
      </c>
      <c r="B23" s="6">
        <f t="shared" si="22"/>
        <v>350476.11564298673</v>
      </c>
      <c r="C23" s="6">
        <f t="shared" si="7"/>
        <v>2158.3818905499083</v>
      </c>
      <c r="D23" s="1">
        <f t="shared" si="8"/>
        <v>406.00131233497473</v>
      </c>
      <c r="E23" s="5">
        <f t="shared" si="23"/>
        <v>1752.3805782149336</v>
      </c>
      <c r="F23" s="1">
        <f t="shared" si="9"/>
        <v>1190.2355336735654</v>
      </c>
      <c r="G23" s="1">
        <f t="shared" si="2"/>
        <v>0</v>
      </c>
      <c r="H23" s="6">
        <f t="shared" si="10"/>
        <v>348879.87879697821</v>
      </c>
      <c r="I23" s="60">
        <f t="shared" si="11"/>
        <v>14.877944170919569</v>
      </c>
      <c r="J23" s="61">
        <f t="shared" si="12"/>
        <v>2.2316916256379353</v>
      </c>
      <c r="K23" s="62">
        <f t="shared" si="13"/>
        <v>0.04</v>
      </c>
      <c r="L23" s="6">
        <f t="shared" si="14"/>
        <v>73.015857425622229</v>
      </c>
      <c r="M23" s="6">
        <f t="shared" si="3"/>
        <v>0.83333333333333337</v>
      </c>
      <c r="N23" s="6">
        <f t="shared" si="15"/>
        <v>3.6276688762420961</v>
      </c>
      <c r="O23" s="6">
        <f t="shared" si="4"/>
        <v>4</v>
      </c>
      <c r="P23" s="1">
        <v>0</v>
      </c>
      <c r="Q23" s="1">
        <f t="shared" si="5"/>
        <v>5.833333333333333</v>
      </c>
      <c r="R23" s="15">
        <f t="shared" si="16"/>
        <v>0</v>
      </c>
      <c r="S23" s="15">
        <f t="shared" si="6"/>
        <v>1.3333333333333333</v>
      </c>
      <c r="T23" s="15">
        <f t="shared" si="17"/>
        <v>0.99186294472797121</v>
      </c>
      <c r="U23" s="6">
        <f t="shared" si="18"/>
        <v>73.318330023803014</v>
      </c>
      <c r="V23" s="6">
        <f>U23/(1+$Q$4/12)^A23</f>
        <v>69.180499685924957</v>
      </c>
      <c r="W23" s="6">
        <f>$V$13-(SUM($V$17:V23))</f>
        <v>4242.478658965867</v>
      </c>
      <c r="X23" s="1">
        <f t="shared" si="20"/>
        <v>75.55002164944095</v>
      </c>
      <c r="Y23" s="11">
        <f t="shared" si="21"/>
        <v>71.286242434790125</v>
      </c>
      <c r="Z23" s="1"/>
      <c r="AA23" s="1"/>
    </row>
    <row r="24" spans="1:27" x14ac:dyDescent="0.25">
      <c r="A24">
        <v>8</v>
      </c>
      <c r="B24" s="6">
        <f t="shared" si="22"/>
        <v>348879.87879697821</v>
      </c>
      <c r="C24" s="6">
        <f t="shared" si="7"/>
        <v>2158.3818905499083</v>
      </c>
      <c r="D24" s="1">
        <f t="shared" si="8"/>
        <v>413.98249656501753</v>
      </c>
      <c r="E24" s="5">
        <f t="shared" si="23"/>
        <v>1744.3993939848908</v>
      </c>
      <c r="F24" s="1">
        <f t="shared" si="9"/>
        <v>1184.8146284264481</v>
      </c>
      <c r="G24" s="1">
        <f t="shared" si="2"/>
        <v>0</v>
      </c>
      <c r="H24" s="6">
        <f t="shared" si="10"/>
        <v>347281.08167198673</v>
      </c>
      <c r="I24" s="60">
        <f t="shared" si="11"/>
        <v>14.810182855330602</v>
      </c>
      <c r="J24" s="61">
        <f t="shared" si="12"/>
        <v>2.22152742829959</v>
      </c>
      <c r="K24" s="62">
        <f t="shared" si="13"/>
        <v>0.04</v>
      </c>
      <c r="L24" s="6">
        <f t="shared" si="14"/>
        <v>72.683308082703789</v>
      </c>
      <c r="M24" s="6">
        <f t="shared" si="3"/>
        <v>0.83333333333333337</v>
      </c>
      <c r="N24" s="6">
        <f t="shared" si="15"/>
        <v>3.6217962288910521</v>
      </c>
      <c r="O24" s="6">
        <f t="shared" si="4"/>
        <v>4</v>
      </c>
      <c r="P24" s="1">
        <v>0</v>
      </c>
      <c r="Q24" s="1">
        <f t="shared" si="5"/>
        <v>5.833333333333333</v>
      </c>
      <c r="R24" s="15">
        <f t="shared" si="16"/>
        <v>0</v>
      </c>
      <c r="S24" s="15">
        <f t="shared" si="6"/>
        <v>1.3333333333333333</v>
      </c>
      <c r="T24" s="15">
        <f t="shared" si="17"/>
        <v>0.98734552368870665</v>
      </c>
      <c r="U24" s="6">
        <f t="shared" si="18"/>
        <v>72.984425454572801</v>
      </c>
      <c r="V24" s="6">
        <f t="shared" si="19"/>
        <v>68.296303659930018</v>
      </c>
      <c r="W24" s="6">
        <f>$V$13-(SUM($V$17:V24))</f>
        <v>4174.1823553059367</v>
      </c>
      <c r="X24" s="1">
        <f t="shared" si="20"/>
        <v>75.205952882872396</v>
      </c>
      <c r="Y24" s="11">
        <f t="shared" si="21"/>
        <v>70.375132271473291</v>
      </c>
      <c r="Z24" s="1"/>
      <c r="AA24" s="1"/>
    </row>
    <row r="25" spans="1:27" x14ac:dyDescent="0.25">
      <c r="A25">
        <v>9</v>
      </c>
      <c r="B25" s="6">
        <f t="shared" si="22"/>
        <v>347281.08167198673</v>
      </c>
      <c r="C25" s="6">
        <f t="shared" si="7"/>
        <v>2158.3818905499083</v>
      </c>
      <c r="D25" s="1">
        <f t="shared" si="8"/>
        <v>421.9764821899746</v>
      </c>
      <c r="E25" s="5">
        <f t="shared" si="23"/>
        <v>1736.4054083599337</v>
      </c>
      <c r="F25" s="1">
        <f t="shared" si="9"/>
        <v>1179.3850283357006</v>
      </c>
      <c r="G25" s="1">
        <f t="shared" si="2"/>
        <v>0</v>
      </c>
      <c r="H25" s="6">
        <f t="shared" si="10"/>
        <v>345679.7201614611</v>
      </c>
      <c r="I25" s="60">
        <f t="shared" si="11"/>
        <v>14.742312854196257</v>
      </c>
      <c r="J25" s="61">
        <f t="shared" ref="J25:J88" si="24">$N$8*I25</f>
        <v>2.2113469281294384</v>
      </c>
      <c r="K25" s="62">
        <f t="shared" si="13"/>
        <v>0.04</v>
      </c>
      <c r="L25" s="6">
        <f t="shared" si="14"/>
        <v>72.350225348330568</v>
      </c>
      <c r="M25" s="6">
        <f t="shared" si="3"/>
        <v>0.83333333333333337</v>
      </c>
      <c r="N25" s="6">
        <f t="shared" si="15"/>
        <v>3.6159141621260757</v>
      </c>
      <c r="O25" s="6">
        <f t="shared" si="4"/>
        <v>4</v>
      </c>
      <c r="P25" s="1">
        <v>0</v>
      </c>
      <c r="Q25" s="1">
        <f t="shared" si="5"/>
        <v>5.833333333333333</v>
      </c>
      <c r="R25" s="15">
        <f t="shared" si="16"/>
        <v>0</v>
      </c>
      <c r="S25" s="15">
        <f t="shared" si="6"/>
        <v>1.3333333333333333</v>
      </c>
      <c r="T25" s="15">
        <f t="shared" si="17"/>
        <v>0.98282085694641719</v>
      </c>
      <c r="U25" s="6">
        <f t="shared" si="18"/>
        <v>72.649985320176881</v>
      </c>
      <c r="V25" s="6">
        <f t="shared" si="19"/>
        <v>67.421500301536994</v>
      </c>
      <c r="W25" s="6">
        <f>$V$13-(SUM($V$17:V25))</f>
        <v>4106.7608550043997</v>
      </c>
      <c r="X25" s="1">
        <f t="shared" si="20"/>
        <v>74.861332248306326</v>
      </c>
      <c r="Y25" s="11">
        <f t="shared" si="21"/>
        <v>69.473700682922001</v>
      </c>
      <c r="Z25" s="1"/>
      <c r="AA25" s="1"/>
    </row>
    <row r="26" spans="1:27" x14ac:dyDescent="0.25">
      <c r="A26">
        <v>10</v>
      </c>
      <c r="B26" s="6">
        <f t="shared" si="22"/>
        <v>345679.7201614611</v>
      </c>
      <c r="C26" s="6">
        <f t="shared" si="7"/>
        <v>2158.3818905499083</v>
      </c>
      <c r="D26" s="1">
        <f t="shared" si="8"/>
        <v>429.98328974260289</v>
      </c>
      <c r="E26" s="5">
        <f t="shared" si="23"/>
        <v>1728.3986008073055</v>
      </c>
      <c r="F26" s="1">
        <f t="shared" si="9"/>
        <v>1173.9467194552567</v>
      </c>
      <c r="G26" s="1">
        <f t="shared" si="2"/>
        <v>0</v>
      </c>
      <c r="H26" s="6">
        <f t="shared" si="10"/>
        <v>344075.79015226325</v>
      </c>
      <c r="I26" s="60">
        <f t="shared" si="11"/>
        <v>14.674333993190709</v>
      </c>
      <c r="J26" s="61">
        <f t="shared" si="24"/>
        <v>2.2011500989786064</v>
      </c>
      <c r="K26" s="62">
        <f t="shared" si="13"/>
        <v>0.04</v>
      </c>
      <c r="L26" s="6">
        <f t="shared" si="14"/>
        <v>72.016608366971056</v>
      </c>
      <c r="M26" s="6">
        <f t="shared" si="3"/>
        <v>0.83333333333333337</v>
      </c>
      <c r="N26" s="6">
        <f t="shared" si="15"/>
        <v>3.6100226608389283</v>
      </c>
      <c r="O26" s="6">
        <f t="shared" si="4"/>
        <v>4</v>
      </c>
      <c r="P26" s="1">
        <v>0</v>
      </c>
      <c r="Q26" s="1">
        <f t="shared" si="5"/>
        <v>5.833333333333333</v>
      </c>
      <c r="R26" s="15">
        <f t="shared" si="16"/>
        <v>0</v>
      </c>
      <c r="S26" s="15">
        <f t="shared" si="6"/>
        <v>1.3333333333333333</v>
      </c>
      <c r="T26" s="15">
        <f t="shared" si="17"/>
        <v>0.97828893287938057</v>
      </c>
      <c r="U26" s="6">
        <f t="shared" si="18"/>
        <v>72.315008761597255</v>
      </c>
      <c r="V26" s="6">
        <f t="shared" si="19"/>
        <v>66.555998068828274</v>
      </c>
      <c r="W26" s="6">
        <f>$V$13-(SUM($V$17:V26))</f>
        <v>4040.204856935572</v>
      </c>
      <c r="X26" s="1">
        <f t="shared" si="20"/>
        <v>74.516158860575857</v>
      </c>
      <c r="Y26" s="11">
        <f t="shared" si="21"/>
        <v>68.58185334072337</v>
      </c>
      <c r="Z26" s="1"/>
      <c r="AA26" s="1"/>
    </row>
    <row r="27" spans="1:27" x14ac:dyDescent="0.25">
      <c r="A27">
        <v>11</v>
      </c>
      <c r="B27" s="6">
        <f t="shared" si="22"/>
        <v>344075.79015226325</v>
      </c>
      <c r="C27" s="6">
        <f t="shared" si="7"/>
        <v>2158.3818905499083</v>
      </c>
      <c r="D27" s="1">
        <f t="shared" si="8"/>
        <v>438.00293978859213</v>
      </c>
      <c r="E27" s="5">
        <f t="shared" si="23"/>
        <v>1720.3789507613162</v>
      </c>
      <c r="F27" s="1">
        <f t="shared" si="9"/>
        <v>1168.4996878166803</v>
      </c>
      <c r="G27" s="1">
        <f t="shared" si="2"/>
        <v>0</v>
      </c>
      <c r="H27" s="6">
        <f t="shared" si="10"/>
        <v>342469.28752465802</v>
      </c>
      <c r="I27" s="60">
        <f t="shared" si="11"/>
        <v>14.606246097708505</v>
      </c>
      <c r="J27" s="61">
        <f t="shared" si="24"/>
        <v>2.1909369146562758</v>
      </c>
      <c r="K27" s="62">
        <f t="shared" si="13"/>
        <v>0.04</v>
      </c>
      <c r="L27" s="6">
        <f t="shared" si="14"/>
        <v>71.682456281721514</v>
      </c>
      <c r="M27" s="6">
        <f t="shared" si="3"/>
        <v>0.83333333333333337</v>
      </c>
      <c r="N27" s="6">
        <f t="shared" si="15"/>
        <v>3.6041217098971372</v>
      </c>
      <c r="O27" s="6">
        <f t="shared" si="4"/>
        <v>4</v>
      </c>
      <c r="P27" s="1">
        <v>0</v>
      </c>
      <c r="Q27" s="1">
        <f t="shared" si="5"/>
        <v>5.833333333333333</v>
      </c>
      <c r="R27" s="15">
        <f t="shared" si="16"/>
        <v>0</v>
      </c>
      <c r="S27" s="15">
        <f t="shared" si="6"/>
        <v>1.3333333333333333</v>
      </c>
      <c r="T27" s="15">
        <f t="shared" si="17"/>
        <v>0.97374973984723356</v>
      </c>
      <c r="U27" s="6">
        <f t="shared" si="18"/>
        <v>71.979494918438093</v>
      </c>
      <c r="V27" s="6">
        <f t="shared" si="19"/>
        <v>65.699706269307072</v>
      </c>
      <c r="W27" s="6">
        <f>$V$13-(SUM($V$17:V27))</f>
        <v>3974.5051506662649</v>
      </c>
      <c r="X27" s="1">
        <f t="shared" si="20"/>
        <v>74.170431833094369</v>
      </c>
      <c r="Y27" s="11">
        <f t="shared" si="21"/>
        <v>67.699496791741353</v>
      </c>
      <c r="Z27" s="1"/>
      <c r="AA27" s="1"/>
    </row>
    <row r="28" spans="1:27" x14ac:dyDescent="0.25">
      <c r="A28">
        <v>12</v>
      </c>
      <c r="B28" s="6">
        <f t="shared" si="22"/>
        <v>342469.28752465802</v>
      </c>
      <c r="C28" s="6">
        <f t="shared" si="7"/>
        <v>2158.3818905499083</v>
      </c>
      <c r="D28" s="1">
        <f t="shared" si="8"/>
        <v>446.03545292661852</v>
      </c>
      <c r="E28" s="5">
        <f t="shared" si="23"/>
        <v>1712.3464376232898</v>
      </c>
      <c r="F28" s="1">
        <f t="shared" si="9"/>
        <v>1163.0439194291321</v>
      </c>
      <c r="G28" s="1">
        <f t="shared" si="2"/>
        <v>0</v>
      </c>
      <c r="H28" s="6">
        <f t="shared" si="10"/>
        <v>340860.20815230231</v>
      </c>
      <c r="I28" s="60">
        <f t="shared" si="11"/>
        <v>14.538048992864152</v>
      </c>
      <c r="J28" s="61">
        <f t="shared" si="24"/>
        <v>2.1807073489296225</v>
      </c>
      <c r="K28" s="62">
        <f t="shared" si="13"/>
        <v>0.04</v>
      </c>
      <c r="L28" s="6">
        <f t="shared" si="14"/>
        <v>71.347768234303757</v>
      </c>
      <c r="M28" s="6">
        <f t="shared" si="3"/>
        <v>0.83333333333333337</v>
      </c>
      <c r="N28" s="6">
        <f t="shared" si="15"/>
        <v>3.5982112941439599</v>
      </c>
      <c r="O28" s="6">
        <f t="shared" si="4"/>
        <v>4</v>
      </c>
      <c r="P28" s="1">
        <v>0</v>
      </c>
      <c r="Q28" s="1">
        <f t="shared" si="5"/>
        <v>5.833333333333333</v>
      </c>
      <c r="R28" s="15">
        <f t="shared" si="16"/>
        <v>0</v>
      </c>
      <c r="S28" s="15">
        <f t="shared" si="6"/>
        <v>1.3333333333333333</v>
      </c>
      <c r="T28" s="15">
        <f t="shared" si="17"/>
        <v>0.96920326619094344</v>
      </c>
      <c r="U28" s="6">
        <f t="shared" si="18"/>
        <v>71.643442928923434</v>
      </c>
      <c r="V28" s="6">
        <f t="shared" si="19"/>
        <v>64.852535052257352</v>
      </c>
      <c r="W28" s="6">
        <f>$V$13-(SUM($V$17:V28))</f>
        <v>3909.6526156140071</v>
      </c>
      <c r="X28" s="1">
        <f t="shared" si="20"/>
        <v>73.82415027785305</v>
      </c>
      <c r="Y28" s="11">
        <f t="shared" si="21"/>
        <v>66.826538450244215</v>
      </c>
      <c r="Z28" s="1"/>
      <c r="AA28" s="1"/>
    </row>
    <row r="29" spans="1:27" x14ac:dyDescent="0.25">
      <c r="A29">
        <v>13</v>
      </c>
      <c r="B29" s="6">
        <f t="shared" si="22"/>
        <v>340860.20815230231</v>
      </c>
      <c r="C29" s="6">
        <f t="shared" si="7"/>
        <v>2158.3818905499083</v>
      </c>
      <c r="D29" s="1">
        <f t="shared" si="8"/>
        <v>454.08084978839702</v>
      </c>
      <c r="E29" s="5">
        <f t="shared" si="23"/>
        <v>1704.3010407615113</v>
      </c>
      <c r="F29" s="1">
        <f t="shared" si="9"/>
        <v>1157.5794002793314</v>
      </c>
      <c r="G29" s="1">
        <f t="shared" si="2"/>
        <v>0</v>
      </c>
      <c r="H29" s="6">
        <f t="shared" si="10"/>
        <v>339248.5479022346</v>
      </c>
      <c r="I29" s="60">
        <f t="shared" si="11"/>
        <v>14.469742503491643</v>
      </c>
      <c r="J29" s="61">
        <f t="shared" si="24"/>
        <v>2.1704613755237463</v>
      </c>
      <c r="K29" s="62">
        <f t="shared" si="13"/>
        <v>0.04</v>
      </c>
      <c r="L29" s="6">
        <f t="shared" si="14"/>
        <v>71.012543365062982</v>
      </c>
      <c r="M29" s="6">
        <f t="shared" si="3"/>
        <v>0.83333333333333337</v>
      </c>
      <c r="N29" s="6">
        <f t="shared" si="15"/>
        <v>3.5922913983983427</v>
      </c>
      <c r="O29" s="6">
        <f t="shared" si="4"/>
        <v>4</v>
      </c>
      <c r="P29" s="1">
        <v>0</v>
      </c>
      <c r="Q29" s="1">
        <f t="shared" si="5"/>
        <v>5.833333333333333</v>
      </c>
      <c r="R29" s="15">
        <f t="shared" si="16"/>
        <v>0</v>
      </c>
      <c r="S29" s="15">
        <f t="shared" si="6"/>
        <v>1.3333333333333333</v>
      </c>
      <c r="T29" s="15">
        <f t="shared" si="17"/>
        <v>0.96464950023277618</v>
      </c>
      <c r="U29" s="6">
        <f t="shared" si="18"/>
        <v>71.306851929895217</v>
      </c>
      <c r="V29" s="6">
        <f t="shared" si="19"/>
        <v>64.014395401171612</v>
      </c>
      <c r="W29" s="6">
        <f>$V$13-(SUM($V$17:V29))</f>
        <v>3845.6382202128357</v>
      </c>
      <c r="X29" s="1">
        <f t="shared" si="20"/>
        <v>73.47731330541896</v>
      </c>
      <c r="Y29" s="11">
        <f t="shared" si="21"/>
        <v>65.96288659010176</v>
      </c>
      <c r="Z29" s="1"/>
      <c r="AA29" s="1"/>
    </row>
    <row r="30" spans="1:27" x14ac:dyDescent="0.25">
      <c r="A30">
        <v>14</v>
      </c>
      <c r="B30" s="6">
        <f t="shared" si="22"/>
        <v>339248.5479022346</v>
      </c>
      <c r="C30" s="6">
        <f t="shared" si="7"/>
        <v>2158.3818905499083</v>
      </c>
      <c r="D30" s="1">
        <f t="shared" si="8"/>
        <v>462.13915103873546</v>
      </c>
      <c r="E30" s="5">
        <f t="shared" si="23"/>
        <v>1696.2427395111729</v>
      </c>
      <c r="F30" s="1">
        <f t="shared" si="9"/>
        <v>1152.1061163315205</v>
      </c>
      <c r="G30" s="1">
        <f t="shared" si="2"/>
        <v>0</v>
      </c>
      <c r="H30" s="6">
        <f t="shared" si="10"/>
        <v>337634.30263486435</v>
      </c>
      <c r="I30" s="60">
        <f t="shared" si="11"/>
        <v>14.401326454144007</v>
      </c>
      <c r="J30" s="61">
        <f t="shared" si="24"/>
        <v>2.1601989681216009</v>
      </c>
      <c r="K30" s="62">
        <f t="shared" si="13"/>
        <v>0.04</v>
      </c>
      <c r="L30" s="6">
        <f t="shared" si="14"/>
        <v>70.676780812965546</v>
      </c>
      <c r="M30" s="6">
        <f t="shared" si="3"/>
        <v>0.83333333333333337</v>
      </c>
      <c r="N30" s="6">
        <f t="shared" si="15"/>
        <v>3.586362007454881</v>
      </c>
      <c r="O30" s="6">
        <f t="shared" si="4"/>
        <v>4</v>
      </c>
      <c r="P30" s="1">
        <v>0</v>
      </c>
      <c r="Q30" s="1">
        <f t="shared" si="5"/>
        <v>5.833333333333333</v>
      </c>
      <c r="R30" s="15">
        <f t="shared" si="16"/>
        <v>0</v>
      </c>
      <c r="S30" s="15">
        <f t="shared" si="6"/>
        <v>1.3333333333333333</v>
      </c>
      <c r="T30" s="15">
        <f t="shared" si="17"/>
        <v>0.96008843027626711</v>
      </c>
      <c r="U30" s="6">
        <f t="shared" si="18"/>
        <v>70.969721056810826</v>
      </c>
      <c r="V30" s="6">
        <f t="shared" si="19"/>
        <v>63.185199126244697</v>
      </c>
      <c r="W30" s="6">
        <f>$V$13-(SUM($V$17:V30))</f>
        <v>3782.453021086591</v>
      </c>
      <c r="X30" s="1">
        <f t="shared" si="20"/>
        <v>73.129920024932431</v>
      </c>
      <c r="Y30" s="11">
        <f t="shared" si="21"/>
        <v>65.108450337050641</v>
      </c>
      <c r="Z30" s="1"/>
      <c r="AA30" s="1"/>
    </row>
    <row r="31" spans="1:27" x14ac:dyDescent="0.25">
      <c r="A31">
        <v>15</v>
      </c>
      <c r="B31" s="6">
        <f t="shared" si="22"/>
        <v>337634.30263486435</v>
      </c>
      <c r="C31" s="6">
        <f t="shared" si="7"/>
        <v>2158.3818905499083</v>
      </c>
      <c r="D31" s="1">
        <f t="shared" si="8"/>
        <v>470.21037737558686</v>
      </c>
      <c r="E31" s="5">
        <f t="shared" si="23"/>
        <v>1688.1715131743215</v>
      </c>
      <c r="F31" s="1">
        <f t="shared" si="9"/>
        <v>1146.6240535274303</v>
      </c>
      <c r="G31" s="1">
        <f t="shared" si="2"/>
        <v>0</v>
      </c>
      <c r="H31" s="6">
        <f t="shared" si="10"/>
        <v>336017.46820396133</v>
      </c>
      <c r="I31" s="60">
        <f t="shared" si="11"/>
        <v>14.33280066909288</v>
      </c>
      <c r="J31" s="61">
        <f t="shared" si="24"/>
        <v>2.1499201003639317</v>
      </c>
      <c r="K31" s="62">
        <f t="shared" si="13"/>
        <v>0.04</v>
      </c>
      <c r="L31" s="6">
        <f t="shared" si="14"/>
        <v>70.340479715596743</v>
      </c>
      <c r="M31" s="6">
        <f t="shared" si="3"/>
        <v>0.83333333333333337</v>
      </c>
      <c r="N31" s="6">
        <f t="shared" si="15"/>
        <v>3.5804231060837828</v>
      </c>
      <c r="O31" s="6">
        <f t="shared" si="4"/>
        <v>4</v>
      </c>
      <c r="P31" s="1">
        <v>0</v>
      </c>
      <c r="Q31" s="1">
        <f t="shared" si="5"/>
        <v>5.833333333333333</v>
      </c>
      <c r="R31" s="15">
        <f t="shared" si="16"/>
        <v>0</v>
      </c>
      <c r="S31" s="15">
        <f t="shared" si="6"/>
        <v>1.3333333333333333</v>
      </c>
      <c r="T31" s="15">
        <f t="shared" si="17"/>
        <v>0.955520044606192</v>
      </c>
      <c r="U31" s="6">
        <f t="shared" si="18"/>
        <v>70.632049443740996</v>
      </c>
      <c r="V31" s="6">
        <f t="shared" si="19"/>
        <v>62.364858856934262</v>
      </c>
      <c r="W31" s="6">
        <f>$V$13-(SUM($V$17:V31))</f>
        <v>3720.0881622296565</v>
      </c>
      <c r="X31" s="1">
        <f t="shared" si="20"/>
        <v>72.781969544104925</v>
      </c>
      <c r="Y31" s="11">
        <f t="shared" si="21"/>
        <v>64.263139661028404</v>
      </c>
      <c r="Z31" s="1"/>
      <c r="AA31" s="1"/>
    </row>
    <row r="32" spans="1:27" x14ac:dyDescent="0.25">
      <c r="A32">
        <v>16</v>
      </c>
      <c r="B32" s="6">
        <f t="shared" si="22"/>
        <v>336017.46820396133</v>
      </c>
      <c r="C32" s="6">
        <f t="shared" si="7"/>
        <v>2158.3818905499083</v>
      </c>
      <c r="D32" s="1">
        <f t="shared" si="8"/>
        <v>478.2945495301019</v>
      </c>
      <c r="E32" s="5">
        <f t="shared" si="23"/>
        <v>1680.0873410198064</v>
      </c>
      <c r="F32" s="1">
        <f t="shared" si="9"/>
        <v>1141.1331977862421</v>
      </c>
      <c r="G32" s="1">
        <f t="shared" si="2"/>
        <v>0</v>
      </c>
      <c r="H32" s="6">
        <f t="shared" si="10"/>
        <v>334398.04045664502</v>
      </c>
      <c r="I32" s="60">
        <f t="shared" si="11"/>
        <v>14.264164972328027</v>
      </c>
      <c r="J32" s="61">
        <f t="shared" si="24"/>
        <v>2.1396247458492041</v>
      </c>
      <c r="K32" s="62">
        <f t="shared" si="13"/>
        <v>0.04</v>
      </c>
      <c r="L32" s="6">
        <f t="shared" si="14"/>
        <v>70.003639209158607</v>
      </c>
      <c r="M32" s="6">
        <f t="shared" si="3"/>
        <v>0.83333333333333337</v>
      </c>
      <c r="N32" s="6">
        <f t="shared" si="15"/>
        <v>3.5744746790308288</v>
      </c>
      <c r="O32" s="6">
        <f t="shared" si="4"/>
        <v>4</v>
      </c>
      <c r="P32" s="1">
        <v>0</v>
      </c>
      <c r="Q32" s="1">
        <f t="shared" si="5"/>
        <v>5.833333333333333</v>
      </c>
      <c r="R32" s="15">
        <f t="shared" si="16"/>
        <v>0</v>
      </c>
      <c r="S32" s="15">
        <f t="shared" si="6"/>
        <v>1.3333333333333333</v>
      </c>
      <c r="T32" s="15">
        <f t="shared" si="17"/>
        <v>0.95094433148853508</v>
      </c>
      <c r="U32" s="6">
        <f t="shared" si="18"/>
        <v>70.293836223367563</v>
      </c>
      <c r="V32" s="6">
        <f t="shared" si="19"/>
        <v>61.55328803458643</v>
      </c>
      <c r="W32" s="6">
        <f>$V$13-(SUM($V$17:V32))</f>
        <v>3658.5348741950702</v>
      </c>
      <c r="X32" s="1">
        <f t="shared" si="20"/>
        <v>72.433460969216767</v>
      </c>
      <c r="Y32" s="11">
        <f t="shared" si="21"/>
        <v>63.426865368574695</v>
      </c>
      <c r="Z32" s="1"/>
      <c r="AA32" s="1"/>
    </row>
    <row r="33" spans="1:27" x14ac:dyDescent="0.25">
      <c r="A33">
        <v>17</v>
      </c>
      <c r="B33" s="6">
        <f t="shared" si="22"/>
        <v>334398.04045664502</v>
      </c>
      <c r="C33" s="6">
        <f t="shared" si="7"/>
        <v>2158.3818905499083</v>
      </c>
      <c r="D33" s="1">
        <f t="shared" si="8"/>
        <v>486.39168826668333</v>
      </c>
      <c r="E33" s="5">
        <f t="shared" si="23"/>
        <v>1671.990202283225</v>
      </c>
      <c r="F33" s="1">
        <f t="shared" si="9"/>
        <v>1135.6335350045526</v>
      </c>
      <c r="G33" s="1">
        <f t="shared" si="2"/>
        <v>0</v>
      </c>
      <c r="H33" s="6">
        <f t="shared" si="10"/>
        <v>332776.01523337374</v>
      </c>
      <c r="I33" s="60">
        <f t="shared" si="11"/>
        <v>14.195419187556908</v>
      </c>
      <c r="J33" s="61">
        <f t="shared" si="24"/>
        <v>2.1293128781335362</v>
      </c>
      <c r="K33" s="62">
        <f t="shared" si="13"/>
        <v>0.04</v>
      </c>
      <c r="L33" s="6">
        <f t="shared" si="14"/>
        <v>69.666258428467714</v>
      </c>
      <c r="M33" s="6">
        <f t="shared" si="3"/>
        <v>0.83333333333333337</v>
      </c>
      <c r="N33" s="6">
        <f t="shared" si="15"/>
        <v>3.5685167110173324</v>
      </c>
      <c r="O33" s="6">
        <f t="shared" si="4"/>
        <v>4</v>
      </c>
      <c r="P33" s="1">
        <v>0</v>
      </c>
      <c r="Q33" s="1">
        <f t="shared" si="5"/>
        <v>5.833333333333333</v>
      </c>
      <c r="R33" s="15">
        <f t="shared" si="16"/>
        <v>0</v>
      </c>
      <c r="S33" s="15">
        <f t="shared" si="6"/>
        <v>1.3333333333333333</v>
      </c>
      <c r="T33" s="15">
        <f t="shared" si="17"/>
        <v>0.94636127917046053</v>
      </c>
      <c r="U33" s="6">
        <f t="shared" si="18"/>
        <v>69.955080526981249</v>
      </c>
      <c r="V33" s="6">
        <f t="shared" si="19"/>
        <v>60.750400905126625</v>
      </c>
      <c r="W33" s="6">
        <f>$V$13-(SUM($V$17:V33))</f>
        <v>3597.7844732899439</v>
      </c>
      <c r="X33" s="1">
        <f t="shared" si="20"/>
        <v>72.084393405114781</v>
      </c>
      <c r="Y33" s="11">
        <f t="shared" si="21"/>
        <v>62.599539095299519</v>
      </c>
      <c r="Z33" s="1"/>
      <c r="AA33" s="1"/>
    </row>
    <row r="34" spans="1:27" x14ac:dyDescent="0.25">
      <c r="A34">
        <v>18</v>
      </c>
      <c r="B34" s="6">
        <f t="shared" si="22"/>
        <v>332776.01523337374</v>
      </c>
      <c r="C34" s="6">
        <f t="shared" si="7"/>
        <v>2158.3818905499083</v>
      </c>
      <c r="D34" s="1">
        <f t="shared" si="8"/>
        <v>494.50181438303957</v>
      </c>
      <c r="E34" s="5">
        <f t="shared" si="23"/>
        <v>1663.8800761668688</v>
      </c>
      <c r="F34" s="1">
        <f t="shared" si="9"/>
        <v>1130.1250510563373</v>
      </c>
      <c r="G34" s="1">
        <f t="shared" si="2"/>
        <v>0</v>
      </c>
      <c r="H34" s="6">
        <f t="shared" si="10"/>
        <v>331151.38836793439</v>
      </c>
      <c r="I34" s="60">
        <f t="shared" si="11"/>
        <v>14.126563138204217</v>
      </c>
      <c r="J34" s="61">
        <f t="shared" si="24"/>
        <v>2.1189844707306325</v>
      </c>
      <c r="K34" s="62">
        <f t="shared" si="13"/>
        <v>0.04</v>
      </c>
      <c r="L34" s="6">
        <f t="shared" si="14"/>
        <v>69.328336506952866</v>
      </c>
      <c r="M34" s="6">
        <f t="shared" si="3"/>
        <v>0.83333333333333337</v>
      </c>
      <c r="N34" s="6">
        <f t="shared" si="15"/>
        <v>3.5625491867400991</v>
      </c>
      <c r="O34" s="6">
        <f t="shared" si="4"/>
        <v>4</v>
      </c>
      <c r="P34" s="1">
        <v>0</v>
      </c>
      <c r="Q34" s="1">
        <f t="shared" si="5"/>
        <v>5.833333333333333</v>
      </c>
      <c r="R34" s="15">
        <f t="shared" si="16"/>
        <v>0</v>
      </c>
      <c r="S34" s="15">
        <f t="shared" si="6"/>
        <v>1.3333333333333333</v>
      </c>
      <c r="T34" s="15">
        <f t="shared" si="17"/>
        <v>0.94177087588028097</v>
      </c>
      <c r="U34" s="6">
        <f t="shared" si="18"/>
        <v>69.615781484479342</v>
      </c>
      <c r="V34" s="6">
        <f t="shared" si="19"/>
        <v>59.956112511814588</v>
      </c>
      <c r="W34" s="6">
        <f>$V$13-(SUM($V$17:V34))</f>
        <v>3537.8283607781295</v>
      </c>
      <c r="X34" s="1">
        <f t="shared" si="20"/>
        <v>71.73476595520998</v>
      </c>
      <c r="Y34" s="11">
        <f t="shared" si="21"/>
        <v>61.781073298417823</v>
      </c>
      <c r="Z34" s="1"/>
      <c r="AA34" s="1"/>
    </row>
    <row r="35" spans="1:27" x14ac:dyDescent="0.25">
      <c r="A35">
        <v>19</v>
      </c>
      <c r="B35" s="6">
        <f t="shared" si="22"/>
        <v>331151.38836793439</v>
      </c>
      <c r="C35" s="6">
        <f t="shared" si="7"/>
        <v>2158.3818905499083</v>
      </c>
      <c r="D35" s="1">
        <f t="shared" si="8"/>
        <v>502.62494871023659</v>
      </c>
      <c r="E35" s="5">
        <f t="shared" si="23"/>
        <v>1655.7569418396718</v>
      </c>
      <c r="F35" s="1">
        <f t="shared" si="9"/>
        <v>1124.6077317929146</v>
      </c>
      <c r="G35" s="1">
        <f t="shared" si="2"/>
        <v>0</v>
      </c>
      <c r="H35" s="6">
        <f t="shared" si="10"/>
        <v>329524.15568743122</v>
      </c>
      <c r="I35" s="60">
        <f t="shared" si="11"/>
        <v>14.057596647411433</v>
      </c>
      <c r="J35" s="61">
        <f t="shared" si="24"/>
        <v>2.1086394971117151</v>
      </c>
      <c r="K35" s="62">
        <f t="shared" si="13"/>
        <v>0.04</v>
      </c>
      <c r="L35" s="6">
        <f t="shared" si="14"/>
        <v>68.989872576652999</v>
      </c>
      <c r="M35" s="6">
        <f t="shared" si="3"/>
        <v>0.83333333333333337</v>
      </c>
      <c r="N35" s="6">
        <f t="shared" si="15"/>
        <v>3.5565720908713909</v>
      </c>
      <c r="O35" s="6">
        <f t="shared" si="4"/>
        <v>4</v>
      </c>
      <c r="P35" s="1">
        <v>0</v>
      </c>
      <c r="Q35" s="1">
        <f t="shared" si="5"/>
        <v>5.833333333333333</v>
      </c>
      <c r="R35" s="15">
        <f t="shared" si="16"/>
        <v>0</v>
      </c>
      <c r="S35" s="15">
        <f t="shared" si="6"/>
        <v>1.3333333333333333</v>
      </c>
      <c r="T35" s="15">
        <f t="shared" si="17"/>
        <v>0.93717310982742874</v>
      </c>
      <c r="U35" s="6">
        <f t="shared" si="18"/>
        <v>69.275938224363614</v>
      </c>
      <c r="V35" s="6">
        <f t="shared" si="19"/>
        <v>59.17033868806363</v>
      </c>
      <c r="W35" s="6">
        <f>$V$13-(SUM($V$17:V35))</f>
        <v>3478.658022090066</v>
      </c>
      <c r="X35" s="1">
        <f t="shared" si="20"/>
        <v>71.384577721475324</v>
      </c>
      <c r="Y35" s="11">
        <f t="shared" si="21"/>
        <v>60.971381249350053</v>
      </c>
      <c r="Z35" s="1"/>
      <c r="AA35" s="1"/>
    </row>
    <row r="36" spans="1:27" x14ac:dyDescent="0.25">
      <c r="A36">
        <v>20</v>
      </c>
      <c r="B36" s="6">
        <f t="shared" si="22"/>
        <v>329524.15568743122</v>
      </c>
      <c r="C36" s="6">
        <f t="shared" si="7"/>
        <v>2158.3818905499083</v>
      </c>
      <c r="D36" s="1">
        <f t="shared" si="8"/>
        <v>510.76111211275224</v>
      </c>
      <c r="E36" s="5">
        <f t="shared" si="23"/>
        <v>1647.6207784371561</v>
      </c>
      <c r="F36" s="1">
        <f t="shared" si="9"/>
        <v>1119.0815630429086</v>
      </c>
      <c r="G36" s="1">
        <f t="shared" si="2"/>
        <v>0</v>
      </c>
      <c r="H36" s="6">
        <f t="shared" si="10"/>
        <v>327894.31301227561</v>
      </c>
      <c r="I36" s="60">
        <f t="shared" si="11"/>
        <v>13.988519538036357</v>
      </c>
      <c r="J36" s="61">
        <f t="shared" si="24"/>
        <v>2.0982779307054535</v>
      </c>
      <c r="K36" s="62">
        <f t="shared" si="13"/>
        <v>0.04</v>
      </c>
      <c r="L36" s="6">
        <f t="shared" si="14"/>
        <v>68.650865768214842</v>
      </c>
      <c r="M36" s="6">
        <f t="shared" si="3"/>
        <v>0.83333333333333337</v>
      </c>
      <c r="N36" s="6">
        <f t="shared" si="15"/>
        <v>3.5505854080588848</v>
      </c>
      <c r="O36" s="6">
        <f t="shared" si="4"/>
        <v>4</v>
      </c>
      <c r="P36" s="1">
        <v>0</v>
      </c>
      <c r="Q36" s="1">
        <f t="shared" si="5"/>
        <v>5.833333333333333</v>
      </c>
      <c r="R36" s="15">
        <f t="shared" si="16"/>
        <v>0</v>
      </c>
      <c r="S36" s="15">
        <f t="shared" si="6"/>
        <v>1.3333333333333333</v>
      </c>
      <c r="T36" s="15">
        <f t="shared" si="17"/>
        <v>0.9325679692024238</v>
      </c>
      <c r="U36" s="6">
        <f t="shared" si="18"/>
        <v>68.935549873737955</v>
      </c>
      <c r="V36" s="6">
        <f t="shared" si="19"/>
        <v>58.392996050322694</v>
      </c>
      <c r="W36" s="6">
        <f>$V$13-(SUM($V$17:V36))</f>
        <v>3420.2650260397431</v>
      </c>
      <c r="X36" s="1">
        <f t="shared" si="20"/>
        <v>71.033827804443405</v>
      </c>
      <c r="Y36" s="11">
        <f t="shared" si="21"/>
        <v>60.170377026387705</v>
      </c>
      <c r="Z36" s="1"/>
      <c r="AA36" s="1"/>
    </row>
    <row r="37" spans="1:27" x14ac:dyDescent="0.25">
      <c r="A37">
        <v>21</v>
      </c>
      <c r="B37" s="6">
        <f t="shared" si="22"/>
        <v>327894.31301227561</v>
      </c>
      <c r="C37" s="6">
        <f t="shared" si="7"/>
        <v>2158.3818905499083</v>
      </c>
      <c r="D37" s="1">
        <f t="shared" si="8"/>
        <v>518.91032548853036</v>
      </c>
      <c r="E37" s="5">
        <f t="shared" si="23"/>
        <v>1639.471565061378</v>
      </c>
      <c r="F37" s="1">
        <f t="shared" si="9"/>
        <v>1113.5465306122139</v>
      </c>
      <c r="G37" s="1">
        <f t="shared" si="2"/>
        <v>0</v>
      </c>
      <c r="H37" s="6">
        <f t="shared" si="10"/>
        <v>326261.85615617485</v>
      </c>
      <c r="I37" s="60">
        <f t="shared" si="11"/>
        <v>13.919331632652675</v>
      </c>
      <c r="J37" s="61">
        <f t="shared" si="24"/>
        <v>2.0878997448979013</v>
      </c>
      <c r="K37" s="62">
        <f t="shared" si="13"/>
        <v>0.04</v>
      </c>
      <c r="L37" s="6">
        <f t="shared" si="14"/>
        <v>68.311315210890754</v>
      </c>
      <c r="M37" s="6">
        <f t="shared" si="3"/>
        <v>0.83333333333333337</v>
      </c>
      <c r="N37" s="6">
        <f t="shared" si="15"/>
        <v>3.5445891229256321</v>
      </c>
      <c r="O37" s="6">
        <f t="shared" si="4"/>
        <v>4</v>
      </c>
      <c r="P37" s="1">
        <v>0</v>
      </c>
      <c r="Q37" s="1">
        <f t="shared" si="5"/>
        <v>5.833333333333333</v>
      </c>
      <c r="R37" s="15">
        <f t="shared" si="16"/>
        <v>0</v>
      </c>
      <c r="S37" s="15">
        <f t="shared" si="6"/>
        <v>1.3333333333333333</v>
      </c>
      <c r="T37" s="15">
        <f t="shared" si="17"/>
        <v>0.92795544217684489</v>
      </c>
      <c r="U37" s="6">
        <f t="shared" si="18"/>
        <v>68.594615558306202</v>
      </c>
      <c r="V37" s="6">
        <f t="shared" si="19"/>
        <v>57.624001991021551</v>
      </c>
      <c r="W37" s="6">
        <f>$V$13-(SUM($V$17:V37))</f>
        <v>3362.6410240487216</v>
      </c>
      <c r="X37" s="1">
        <f t="shared" si="20"/>
        <v>70.682515303204099</v>
      </c>
      <c r="Y37" s="11">
        <f t="shared" si="21"/>
        <v>59.377975507423614</v>
      </c>
      <c r="Z37" s="1"/>
      <c r="AA37" s="1"/>
    </row>
    <row r="38" spans="1:27" x14ac:dyDescent="0.25">
      <c r="A38">
        <v>22</v>
      </c>
      <c r="B38" s="6">
        <f t="shared" si="22"/>
        <v>326261.85615617485</v>
      </c>
      <c r="C38" s="6">
        <f t="shared" si="7"/>
        <v>2158.3818905499083</v>
      </c>
      <c r="D38" s="1">
        <f t="shared" si="8"/>
        <v>527.07260976903422</v>
      </c>
      <c r="E38" s="5">
        <f t="shared" si="23"/>
        <v>1631.3092807808741</v>
      </c>
      <c r="F38" s="1">
        <f t="shared" si="9"/>
        <v>1108.0026202839581</v>
      </c>
      <c r="G38" s="1">
        <f t="shared" si="2"/>
        <v>0</v>
      </c>
      <c r="H38" s="6">
        <f t="shared" si="10"/>
        <v>324626.78092612186</v>
      </c>
      <c r="I38" s="60">
        <f t="shared" si="11"/>
        <v>13.850032753549478</v>
      </c>
      <c r="J38" s="61">
        <f t="shared" si="24"/>
        <v>2.0775049130324215</v>
      </c>
      <c r="K38" s="62">
        <f t="shared" si="13"/>
        <v>0.04</v>
      </c>
      <c r="L38" s="6">
        <f t="shared" si="14"/>
        <v>67.971220032536436</v>
      </c>
      <c r="M38" s="6">
        <f t="shared" si="3"/>
        <v>0.83333333333333337</v>
      </c>
      <c r="N38" s="6">
        <f t="shared" si="15"/>
        <v>3.5385832200700214</v>
      </c>
      <c r="O38" s="6">
        <f t="shared" si="4"/>
        <v>4</v>
      </c>
      <c r="P38" s="1">
        <v>0</v>
      </c>
      <c r="Q38" s="1">
        <f t="shared" si="5"/>
        <v>5.833333333333333</v>
      </c>
      <c r="R38" s="15">
        <f t="shared" si="16"/>
        <v>0</v>
      </c>
      <c r="S38" s="15">
        <f t="shared" si="6"/>
        <v>1.3333333333333333</v>
      </c>
      <c r="T38" s="15">
        <f t="shared" si="17"/>
        <v>0.9233355169032984</v>
      </c>
      <c r="U38" s="6">
        <f t="shared" si="18"/>
        <v>68.253134402369824</v>
      </c>
      <c r="V38" s="6">
        <f t="shared" si="19"/>
        <v>56.863274671577933</v>
      </c>
      <c r="W38" s="6">
        <f>$V$13-(SUM($V$17:V38))</f>
        <v>3305.7777493771437</v>
      </c>
      <c r="X38" s="1">
        <f t="shared" si="20"/>
        <v>70.330639315402252</v>
      </c>
      <c r="Y38" s="11">
        <f t="shared" si="21"/>
        <v>58.594092362746323</v>
      </c>
      <c r="Z38" s="1"/>
      <c r="AA38" s="1"/>
    </row>
    <row r="39" spans="1:27" x14ac:dyDescent="0.25">
      <c r="A39">
        <v>23</v>
      </c>
      <c r="B39" s="6">
        <f t="shared" si="22"/>
        <v>324626.78092612186</v>
      </c>
      <c r="C39" s="6">
        <f t="shared" si="7"/>
        <v>2158.3818905499083</v>
      </c>
      <c r="D39" s="1">
        <f t="shared" si="8"/>
        <v>535.24798591929903</v>
      </c>
      <c r="E39" s="5">
        <f t="shared" si="23"/>
        <v>1623.1339046306093</v>
      </c>
      <c r="F39" s="1">
        <f t="shared" si="9"/>
        <v>1102.4498178184658</v>
      </c>
      <c r="G39" s="1">
        <f t="shared" si="2"/>
        <v>0</v>
      </c>
      <c r="H39" s="6">
        <f t="shared" si="10"/>
        <v>322989.08312238409</v>
      </c>
      <c r="I39" s="60">
        <f t="shared" si="11"/>
        <v>13.780622722730824</v>
      </c>
      <c r="J39" s="61">
        <f t="shared" si="24"/>
        <v>2.0670934084096233</v>
      </c>
      <c r="K39" s="62">
        <f t="shared" si="13"/>
        <v>0.04</v>
      </c>
      <c r="L39" s="6">
        <f t="shared" si="14"/>
        <v>67.630579359608717</v>
      </c>
      <c r="M39" s="6">
        <f t="shared" si="3"/>
        <v>0.83333333333333337</v>
      </c>
      <c r="N39" s="6">
        <f t="shared" si="15"/>
        <v>3.5325676840657385</v>
      </c>
      <c r="O39" s="6">
        <f t="shared" si="4"/>
        <v>4</v>
      </c>
      <c r="P39" s="1">
        <v>0</v>
      </c>
      <c r="Q39" s="1">
        <f t="shared" si="5"/>
        <v>5.833333333333333</v>
      </c>
      <c r="R39" s="15">
        <f t="shared" si="16"/>
        <v>0</v>
      </c>
      <c r="S39" s="15">
        <f t="shared" si="6"/>
        <v>1.3333333333333333</v>
      </c>
      <c r="T39" s="15">
        <f t="shared" si="17"/>
        <v>0.91870818151538813</v>
      </c>
      <c r="U39" s="6">
        <f t="shared" si="18"/>
        <v>67.911105528825729</v>
      </c>
      <c r="V39" s="6">
        <f t="shared" si="19"/>
        <v>56.1107330154666</v>
      </c>
      <c r="W39" s="6">
        <f>$V$13-(SUM($V$17:V39))</f>
        <v>3249.6670163616773</v>
      </c>
      <c r="X39" s="1">
        <f t="shared" si="20"/>
        <v>69.978198937235348</v>
      </c>
      <c r="Y39" s="11">
        <f t="shared" si="21"/>
        <v>57.818644047898125</v>
      </c>
      <c r="Z39" s="1"/>
      <c r="AA39" s="1"/>
    </row>
    <row r="40" spans="1:27" x14ac:dyDescent="0.25">
      <c r="A40">
        <v>24</v>
      </c>
      <c r="B40" s="6">
        <f t="shared" si="22"/>
        <v>322989.08312238409</v>
      </c>
      <c r="C40" s="6">
        <f t="shared" si="7"/>
        <v>2158.3818905499083</v>
      </c>
      <c r="D40" s="1">
        <f t="shared" si="8"/>
        <v>543.43647493798812</v>
      </c>
      <c r="E40" s="5">
        <f t="shared" si="23"/>
        <v>1614.9454156119202</v>
      </c>
      <c r="F40" s="1">
        <f t="shared" si="9"/>
        <v>1096.8881089532219</v>
      </c>
      <c r="G40" s="1">
        <f t="shared" si="2"/>
        <v>0</v>
      </c>
      <c r="H40" s="6">
        <f t="shared" si="10"/>
        <v>321348.7585384929</v>
      </c>
      <c r="I40" s="60">
        <f t="shared" si="11"/>
        <v>13.711101361915276</v>
      </c>
      <c r="J40" s="61">
        <f t="shared" si="24"/>
        <v>2.0566652042872913</v>
      </c>
      <c r="K40" s="62">
        <f t="shared" si="13"/>
        <v>0.04</v>
      </c>
      <c r="L40" s="6">
        <f t="shared" si="14"/>
        <v>67.289392317163347</v>
      </c>
      <c r="M40" s="6">
        <f t="shared" si="3"/>
        <v>0.83333333333333337</v>
      </c>
      <c r="N40" s="6">
        <f t="shared" si="15"/>
        <v>3.526542499461724</v>
      </c>
      <c r="O40" s="6">
        <f t="shared" si="4"/>
        <v>4</v>
      </c>
      <c r="P40" s="1">
        <v>0</v>
      </c>
      <c r="Q40" s="1">
        <f t="shared" si="5"/>
        <v>5.833333333333333</v>
      </c>
      <c r="R40" s="15">
        <f t="shared" si="16"/>
        <v>0</v>
      </c>
      <c r="S40" s="15">
        <f t="shared" si="6"/>
        <v>1.3333333333333333</v>
      </c>
      <c r="T40" s="15">
        <f t="shared" si="17"/>
        <v>0.91407342412768489</v>
      </c>
      <c r="U40" s="6">
        <f t="shared" si="18"/>
        <v>67.568528059164052</v>
      </c>
      <c r="V40" s="6">
        <f t="shared" si="19"/>
        <v>55.366296701349249</v>
      </c>
      <c r="W40" s="6">
        <f>$V$13-(SUM($V$17:V40))</f>
        <v>3194.3007196603276</v>
      </c>
      <c r="X40" s="1">
        <f t="shared" si="20"/>
        <v>69.625193263451337</v>
      </c>
      <c r="Y40" s="11">
        <f t="shared" si="21"/>
        <v>57.051547796595905</v>
      </c>
      <c r="Z40" s="1"/>
      <c r="AA40" s="1"/>
    </row>
    <row r="41" spans="1:27" x14ac:dyDescent="0.25">
      <c r="A41">
        <v>25</v>
      </c>
      <c r="B41" s="6">
        <f t="shared" si="22"/>
        <v>321348.7585384929</v>
      </c>
      <c r="C41" s="6">
        <f t="shared" si="7"/>
        <v>2158.3818905499083</v>
      </c>
      <c r="D41" s="1">
        <f t="shared" si="8"/>
        <v>551.63809785744411</v>
      </c>
      <c r="E41" s="5">
        <f t="shared" si="23"/>
        <v>1606.7437926924642</v>
      </c>
      <c r="F41" s="1">
        <f t="shared" si="9"/>
        <v>1091.317479402835</v>
      </c>
      <c r="G41" s="1">
        <f t="shared" si="2"/>
        <v>0</v>
      </c>
      <c r="H41" s="6">
        <f t="shared" si="10"/>
        <v>319705.80296123266</v>
      </c>
      <c r="I41" s="60">
        <f t="shared" si="11"/>
        <v>13.641468492535438</v>
      </c>
      <c r="J41" s="61">
        <f t="shared" si="24"/>
        <v>2.0462202738803157</v>
      </c>
      <c r="K41" s="62">
        <f t="shared" si="13"/>
        <v>0.04</v>
      </c>
      <c r="L41" s="6">
        <f t="shared" si="14"/>
        <v>66.947658028852686</v>
      </c>
      <c r="M41" s="6">
        <f t="shared" si="3"/>
        <v>0.83333333333333337</v>
      </c>
      <c r="N41" s="6">
        <f t="shared" si="15"/>
        <v>3.5205076507821382</v>
      </c>
      <c r="O41" s="6">
        <f t="shared" si="4"/>
        <v>4</v>
      </c>
      <c r="P41" s="1">
        <v>0</v>
      </c>
      <c r="Q41" s="1">
        <f t="shared" si="5"/>
        <v>5.833333333333333</v>
      </c>
      <c r="R41" s="15">
        <f t="shared" si="16"/>
        <v>0</v>
      </c>
      <c r="S41" s="15">
        <f t="shared" si="6"/>
        <v>1.3333333333333333</v>
      </c>
      <c r="T41" s="15">
        <f t="shared" si="17"/>
        <v>0.90943123283569582</v>
      </c>
      <c r="U41" s="6">
        <f t="shared" si="18"/>
        <v>67.225401113465793</v>
      </c>
      <c r="V41" s="6">
        <f t="shared" si="19"/>
        <v>54.629886156265165</v>
      </c>
      <c r="W41" s="6">
        <f>$V$13-(SUM($V$17:V41))</f>
        <v>3139.6708335040626</v>
      </c>
      <c r="X41" s="1">
        <f t="shared" si="20"/>
        <v>69.271621387346102</v>
      </c>
      <c r="Y41" s="11">
        <f t="shared" si="21"/>
        <v>56.29272161371447</v>
      </c>
      <c r="Z41" s="1"/>
      <c r="AA41" s="1"/>
    </row>
    <row r="42" spans="1:27" x14ac:dyDescent="0.25">
      <c r="A42">
        <v>26</v>
      </c>
      <c r="B42" s="6">
        <f t="shared" si="22"/>
        <v>319705.80296123266</v>
      </c>
      <c r="C42" s="6">
        <f t="shared" si="7"/>
        <v>2158.3818905499083</v>
      </c>
      <c r="D42" s="1">
        <f t="shared" si="8"/>
        <v>559.85287574374502</v>
      </c>
      <c r="E42" s="5">
        <f t="shared" si="23"/>
        <v>1598.5290148061633</v>
      </c>
      <c r="F42" s="1">
        <f t="shared" si="9"/>
        <v>1085.737914859001</v>
      </c>
      <c r="G42" s="1">
        <f t="shared" si="2"/>
        <v>0</v>
      </c>
      <c r="H42" s="6">
        <f t="shared" si="10"/>
        <v>318060.21217062988</v>
      </c>
      <c r="I42" s="60">
        <f t="shared" si="11"/>
        <v>13.571723935737513</v>
      </c>
      <c r="J42" s="61">
        <f t="shared" si="24"/>
        <v>2.035758590360627</v>
      </c>
      <c r="K42" s="62">
        <f t="shared" si="13"/>
        <v>0.04</v>
      </c>
      <c r="L42" s="6">
        <f t="shared" si="14"/>
        <v>66.605375616923467</v>
      </c>
      <c r="M42" s="6">
        <f t="shared" si="3"/>
        <v>0.83333333333333337</v>
      </c>
      <c r="N42" s="6">
        <f t="shared" si="15"/>
        <v>3.5144631225263177</v>
      </c>
      <c r="O42" s="6">
        <f t="shared" si="4"/>
        <v>4</v>
      </c>
      <c r="P42" s="1">
        <v>0</v>
      </c>
      <c r="Q42" s="1">
        <f t="shared" si="5"/>
        <v>5.833333333333333</v>
      </c>
      <c r="R42" s="15">
        <f t="shared" si="16"/>
        <v>0</v>
      </c>
      <c r="S42" s="15">
        <f t="shared" si="6"/>
        <v>1.3333333333333333</v>
      </c>
      <c r="T42" s="15">
        <f t="shared" si="17"/>
        <v>0.90478159571583405</v>
      </c>
      <c r="U42" s="6">
        <f t="shared" si="18"/>
        <v>66.881723810400615</v>
      </c>
      <c r="V42" s="6">
        <f t="shared" si="19"/>
        <v>53.901422548881911</v>
      </c>
      <c r="W42" s="6">
        <f>$V$13-(SUM($V$17:V42))</f>
        <v>3085.7694109551803</v>
      </c>
      <c r="X42" s="1">
        <f t="shared" si="20"/>
        <v>68.917482400761244</v>
      </c>
      <c r="Y42" s="11">
        <f t="shared" si="21"/>
        <v>55.542084268331806</v>
      </c>
      <c r="Z42" s="1"/>
      <c r="AA42" s="1"/>
    </row>
    <row r="43" spans="1:27" x14ac:dyDescent="0.25">
      <c r="A43">
        <v>27</v>
      </c>
      <c r="B43" s="6">
        <f t="shared" si="22"/>
        <v>318060.21217062988</v>
      </c>
      <c r="C43" s="6">
        <f t="shared" si="7"/>
        <v>2158.3818905499083</v>
      </c>
      <c r="D43" s="1">
        <f t="shared" si="8"/>
        <v>568.08082969675888</v>
      </c>
      <c r="E43" s="5">
        <f t="shared" si="23"/>
        <v>1590.3010608531495</v>
      </c>
      <c r="F43" s="1">
        <f t="shared" si="9"/>
        <v>1080.1494009904652</v>
      </c>
      <c r="G43" s="1">
        <f t="shared" si="2"/>
        <v>0</v>
      </c>
      <c r="H43" s="6">
        <f t="shared" si="10"/>
        <v>316411.98193994269</v>
      </c>
      <c r="I43" s="60">
        <f t="shared" si="11"/>
        <v>13.501867512380816</v>
      </c>
      <c r="J43" s="61">
        <f t="shared" si="24"/>
        <v>2.0252801268571221</v>
      </c>
      <c r="K43" s="62">
        <f t="shared" si="13"/>
        <v>0.04</v>
      </c>
      <c r="L43" s="6">
        <f t="shared" si="14"/>
        <v>66.262544202214556</v>
      </c>
      <c r="M43" s="6">
        <f t="shared" si="3"/>
        <v>0.83333333333333337</v>
      </c>
      <c r="N43" s="6">
        <f t="shared" si="15"/>
        <v>3.5084088991687374</v>
      </c>
      <c r="O43" s="6">
        <f t="shared" si="4"/>
        <v>4</v>
      </c>
      <c r="P43" s="1">
        <v>0</v>
      </c>
      <c r="Q43" s="1">
        <f t="shared" si="5"/>
        <v>5.833333333333333</v>
      </c>
      <c r="R43" s="15">
        <f t="shared" si="16"/>
        <v>0</v>
      </c>
      <c r="S43" s="15">
        <f t="shared" si="6"/>
        <v>1.3333333333333333</v>
      </c>
      <c r="T43" s="15">
        <f t="shared" si="17"/>
        <v>0.90012450082538775</v>
      </c>
      <c r="U43" s="6">
        <f t="shared" si="18"/>
        <v>66.537495267224571</v>
      </c>
      <c r="V43" s="6">
        <f t="shared" si="19"/>
        <v>53.180827782805615</v>
      </c>
      <c r="W43" s="6">
        <f>$V$13-(SUM($V$17:V43))</f>
        <v>3032.5885831723749</v>
      </c>
      <c r="X43" s="1">
        <f t="shared" si="20"/>
        <v>68.562775394081697</v>
      </c>
      <c r="Y43" s="11">
        <f t="shared" si="21"/>
        <v>54.799555286835691</v>
      </c>
      <c r="Z43" s="1"/>
      <c r="AA43" s="1"/>
    </row>
    <row r="44" spans="1:27" x14ac:dyDescent="0.25">
      <c r="A44">
        <v>28</v>
      </c>
      <c r="B44" s="6">
        <f t="shared" si="22"/>
        <v>316411.98193994269</v>
      </c>
      <c r="C44" s="6">
        <f t="shared" si="7"/>
        <v>2158.3818905499083</v>
      </c>
      <c r="D44" s="1">
        <f t="shared" si="8"/>
        <v>576.32198085019513</v>
      </c>
      <c r="E44" s="5">
        <f t="shared" si="23"/>
        <v>1582.0599096997132</v>
      </c>
      <c r="F44" s="1">
        <f t="shared" si="9"/>
        <v>1074.5519234429873</v>
      </c>
      <c r="G44" s="1">
        <f t="shared" si="2"/>
        <v>0</v>
      </c>
      <c r="H44" s="6">
        <f t="shared" si="10"/>
        <v>314761.10803564952</v>
      </c>
      <c r="I44" s="60">
        <f t="shared" si="11"/>
        <v>13.431899043037342</v>
      </c>
      <c r="J44" s="61">
        <f t="shared" si="24"/>
        <v>2.0147848564556012</v>
      </c>
      <c r="K44" s="62">
        <f t="shared" si="13"/>
        <v>0.04</v>
      </c>
      <c r="L44" s="6">
        <f t="shared" si="14"/>
        <v>65.919162904154732</v>
      </c>
      <c r="M44" s="6">
        <f t="shared" si="3"/>
        <v>0.83333333333333337</v>
      </c>
      <c r="N44" s="6">
        <f t="shared" si="15"/>
        <v>3.50234496515897</v>
      </c>
      <c r="O44" s="6">
        <f t="shared" si="4"/>
        <v>4</v>
      </c>
      <c r="P44" s="1">
        <v>0</v>
      </c>
      <c r="Q44" s="1">
        <f t="shared" si="5"/>
        <v>5.833333333333333</v>
      </c>
      <c r="R44" s="15">
        <f t="shared" si="16"/>
        <v>0</v>
      </c>
      <c r="S44" s="15">
        <f t="shared" si="6"/>
        <v>1.3333333333333333</v>
      </c>
      <c r="T44" s="15">
        <f t="shared" si="17"/>
        <v>0.89545993620248954</v>
      </c>
      <c r="U44" s="6">
        <f t="shared" si="18"/>
        <v>66.192714599777872</v>
      </c>
      <c r="V44" s="6">
        <f t="shared" si="19"/>
        <v>52.468024489950196</v>
      </c>
      <c r="W44" s="6">
        <f>$V$13-(SUM($V$17:V44))</f>
        <v>2980.1205586824244</v>
      </c>
      <c r="X44" s="1">
        <f t="shared" si="20"/>
        <v>68.207499456233478</v>
      </c>
      <c r="Y44" s="11">
        <f t="shared" si="21"/>
        <v>54.06505494609118</v>
      </c>
      <c r="Z44" s="1"/>
      <c r="AA44" s="1"/>
    </row>
    <row r="45" spans="1:27" x14ac:dyDescent="0.25">
      <c r="A45">
        <v>29</v>
      </c>
      <c r="B45" s="6">
        <f t="shared" si="22"/>
        <v>314761.10803564952</v>
      </c>
      <c r="C45" s="6">
        <f t="shared" si="7"/>
        <v>2158.3818905499083</v>
      </c>
      <c r="D45" s="1">
        <f t="shared" si="8"/>
        <v>584.57635037166074</v>
      </c>
      <c r="E45" s="5">
        <f t="shared" si="23"/>
        <v>1573.8055401782476</v>
      </c>
      <c r="F45" s="1">
        <f t="shared" si="9"/>
        <v>1068.9454678393029</v>
      </c>
      <c r="G45" s="1">
        <f t="shared" si="2"/>
        <v>0</v>
      </c>
      <c r="H45" s="6">
        <f t="shared" si="10"/>
        <v>313107.58621743857</v>
      </c>
      <c r="I45" s="60">
        <f t="shared" si="11"/>
        <v>13.361818347991287</v>
      </c>
      <c r="J45" s="61">
        <f t="shared" si="24"/>
        <v>2.0042727521986929</v>
      </c>
      <c r="K45" s="62">
        <f t="shared" si="13"/>
        <v>0.04</v>
      </c>
      <c r="L45" s="6">
        <f t="shared" si="14"/>
        <v>65.575230840760312</v>
      </c>
      <c r="M45" s="6">
        <f t="shared" si="3"/>
        <v>0.83333333333333337</v>
      </c>
      <c r="N45" s="6">
        <f t="shared" si="15"/>
        <v>3.496271304921645</v>
      </c>
      <c r="O45" s="6">
        <f t="shared" si="4"/>
        <v>4</v>
      </c>
      <c r="P45" s="1">
        <v>0</v>
      </c>
      <c r="Q45" s="1">
        <f t="shared" si="5"/>
        <v>5.833333333333333</v>
      </c>
      <c r="R45" s="15">
        <f t="shared" si="16"/>
        <v>0</v>
      </c>
      <c r="S45" s="15">
        <f t="shared" si="6"/>
        <v>1.3333333333333333</v>
      </c>
      <c r="T45" s="15">
        <f t="shared" si="17"/>
        <v>0.8907878898660857</v>
      </c>
      <c r="U45" s="6">
        <f t="shared" si="18"/>
        <v>65.847380922482543</v>
      </c>
      <c r="V45" s="6">
        <f t="shared" si="19"/>
        <v>51.76293602396516</v>
      </c>
      <c r="W45" s="6">
        <f>$V$13-(SUM($V$17:V45))</f>
        <v>2928.3576226584591</v>
      </c>
      <c r="X45" s="1">
        <f t="shared" si="20"/>
        <v>67.851653674681231</v>
      </c>
      <c r="Y45" s="11">
        <f t="shared" si="21"/>
        <v>53.338504266668259</v>
      </c>
      <c r="Z45" s="1"/>
      <c r="AA45" s="1"/>
    </row>
    <row r="46" spans="1:27" x14ac:dyDescent="0.25">
      <c r="A46">
        <v>30</v>
      </c>
      <c r="B46" s="6">
        <f t="shared" si="22"/>
        <v>313107.58621743857</v>
      </c>
      <c r="C46" s="6">
        <f t="shared" si="7"/>
        <v>2158.3818905499083</v>
      </c>
      <c r="D46" s="1">
        <f t="shared" si="8"/>
        <v>592.84395946271547</v>
      </c>
      <c r="E46" s="5">
        <f t="shared" si="23"/>
        <v>1565.5379310871929</v>
      </c>
      <c r="F46" s="1">
        <f t="shared" si="9"/>
        <v>1063.3300197790877</v>
      </c>
      <c r="G46" s="1">
        <f t="shared" si="2"/>
        <v>0</v>
      </c>
      <c r="H46" s="6">
        <f t="shared" si="10"/>
        <v>311451.41223819676</v>
      </c>
      <c r="I46" s="60">
        <f t="shared" si="11"/>
        <v>13.291625247238597</v>
      </c>
      <c r="J46" s="61">
        <f t="shared" si="24"/>
        <v>1.9937437870857895</v>
      </c>
      <c r="K46" s="62">
        <f t="shared" si="13"/>
        <v>0.04</v>
      </c>
      <c r="L46" s="6">
        <f t="shared" si="14"/>
        <v>65.230747128633041</v>
      </c>
      <c r="M46" s="6">
        <f t="shared" si="3"/>
        <v>0.83333333333333337</v>
      </c>
      <c r="N46" s="6">
        <f t="shared" si="15"/>
        <v>3.490187902856412</v>
      </c>
      <c r="O46" s="6">
        <f t="shared" si="4"/>
        <v>4</v>
      </c>
      <c r="P46" s="1">
        <v>0</v>
      </c>
      <c r="Q46" s="1">
        <f t="shared" si="5"/>
        <v>5.833333333333333</v>
      </c>
      <c r="R46" s="15">
        <f t="shared" si="16"/>
        <v>0</v>
      </c>
      <c r="S46" s="15">
        <f t="shared" si="6"/>
        <v>1.3333333333333333</v>
      </c>
      <c r="T46" s="15">
        <f t="shared" si="17"/>
        <v>0.88610834981590636</v>
      </c>
      <c r="U46" s="6">
        <f t="shared" si="18"/>
        <v>65.501493348340205</v>
      </c>
      <c r="V46" s="6">
        <f t="shared" si="19"/>
        <v>51.065486453721363</v>
      </c>
      <c r="W46" s="6">
        <f>$V$13-(SUM($V$17:V46))</f>
        <v>2877.2921362047382</v>
      </c>
      <c r="X46" s="1">
        <f t="shared" si="20"/>
        <v>67.495237135425995</v>
      </c>
      <c r="Y46" s="11">
        <f t="shared" si="21"/>
        <v>52.619825006129346</v>
      </c>
      <c r="Z46" s="1"/>
      <c r="AA46" s="1"/>
    </row>
    <row r="47" spans="1:27" x14ac:dyDescent="0.25">
      <c r="A47">
        <v>31</v>
      </c>
      <c r="B47" s="6">
        <f t="shared" si="22"/>
        <v>311451.41223819676</v>
      </c>
      <c r="C47" s="6">
        <f t="shared" si="7"/>
        <v>2158.3818905499083</v>
      </c>
      <c r="D47" s="1">
        <f t="shared" si="8"/>
        <v>601.12482935892444</v>
      </c>
      <c r="E47" s="5">
        <f t="shared" si="23"/>
        <v>1557.2570611909839</v>
      </c>
      <c r="F47" s="1">
        <f t="shared" si="9"/>
        <v>1057.7055648389196</v>
      </c>
      <c r="G47" s="1">
        <f t="shared" si="2"/>
        <v>0</v>
      </c>
      <c r="H47" s="6">
        <f t="shared" si="10"/>
        <v>309792.58184399892</v>
      </c>
      <c r="I47" s="60">
        <f t="shared" si="11"/>
        <v>13.221319560486496</v>
      </c>
      <c r="J47" s="61">
        <f t="shared" si="24"/>
        <v>1.9831979340729742</v>
      </c>
      <c r="K47" s="62">
        <f t="shared" si="13"/>
        <v>0.04</v>
      </c>
      <c r="L47" s="6">
        <f t="shared" si="14"/>
        <v>64.885710882957667</v>
      </c>
      <c r="M47" s="6">
        <f t="shared" si="3"/>
        <v>0.83333333333333337</v>
      </c>
      <c r="N47" s="6">
        <f t="shared" si="15"/>
        <v>3.4840947433378968</v>
      </c>
      <c r="O47" s="6">
        <f t="shared" si="4"/>
        <v>4</v>
      </c>
      <c r="P47" s="1">
        <v>0</v>
      </c>
      <c r="Q47" s="1">
        <f t="shared" si="5"/>
        <v>5.833333333333333</v>
      </c>
      <c r="R47" s="15">
        <f t="shared" si="16"/>
        <v>0</v>
      </c>
      <c r="S47" s="15">
        <f t="shared" si="6"/>
        <v>1.3333333333333333</v>
      </c>
      <c r="T47" s="15">
        <f t="shared" si="17"/>
        <v>0.88142130403243302</v>
      </c>
      <c r="U47" s="6">
        <f t="shared" si="18"/>
        <v>65.155050988929787</v>
      </c>
      <c r="V47" s="6">
        <f t="shared" si="19"/>
        <v>50.37560055685438</v>
      </c>
      <c r="W47" s="6">
        <f>$V$13-(SUM($V$17:V47))</f>
        <v>2826.9165356478834</v>
      </c>
      <c r="X47" s="1">
        <f t="shared" si="20"/>
        <v>67.138248923002763</v>
      </c>
      <c r="Y47" s="11">
        <f t="shared" si="21"/>
        <v>51.908939652376127</v>
      </c>
      <c r="Z47" s="1"/>
      <c r="AA47" s="1"/>
    </row>
    <row r="48" spans="1:27" x14ac:dyDescent="0.25">
      <c r="A48">
        <v>32</v>
      </c>
      <c r="B48" s="6">
        <f t="shared" si="22"/>
        <v>309792.58184399892</v>
      </c>
      <c r="C48" s="6">
        <f t="shared" si="7"/>
        <v>2158.3818905499083</v>
      </c>
      <c r="D48" s="1">
        <f t="shared" si="8"/>
        <v>609.41898132991378</v>
      </c>
      <c r="E48" s="5">
        <f t="shared" si="23"/>
        <v>1548.9629092199946</v>
      </c>
      <c r="F48" s="1">
        <f t="shared" si="9"/>
        <v>1052.0720885722424</v>
      </c>
      <c r="G48" s="1">
        <f t="shared" si="2"/>
        <v>0</v>
      </c>
      <c r="H48" s="6">
        <f t="shared" si="10"/>
        <v>308131.09077409678</v>
      </c>
      <c r="I48" s="60">
        <f t="shared" si="11"/>
        <v>13.150901107153031</v>
      </c>
      <c r="J48" s="61">
        <f t="shared" si="24"/>
        <v>1.9726351660729544</v>
      </c>
      <c r="K48" s="62">
        <f t="shared" si="13"/>
        <v>0.04</v>
      </c>
      <c r="L48" s="6">
        <f t="shared" si="14"/>
        <v>64.540121217499774</v>
      </c>
      <c r="M48" s="6">
        <f t="shared" si="3"/>
        <v>0.83333333333333337</v>
      </c>
      <c r="N48" s="6">
        <f t="shared" si="15"/>
        <v>3.4779918107156624</v>
      </c>
      <c r="O48" s="6">
        <f t="shared" si="4"/>
        <v>4</v>
      </c>
      <c r="P48" s="1">
        <v>0</v>
      </c>
      <c r="Q48" s="1">
        <f t="shared" si="5"/>
        <v>5.833333333333333</v>
      </c>
      <c r="R48" s="15">
        <f t="shared" si="16"/>
        <v>0</v>
      </c>
      <c r="S48" s="15">
        <f t="shared" si="6"/>
        <v>1.3333333333333333</v>
      </c>
      <c r="T48" s="15">
        <f t="shared" si="17"/>
        <v>0.8767267404768686</v>
      </c>
      <c r="U48" s="6">
        <f t="shared" si="18"/>
        <v>64.808052954405227</v>
      </c>
      <c r="V48" s="6">
        <f t="shared" si="19"/>
        <v>49.693203813364725</v>
      </c>
      <c r="W48" s="6">
        <f>$V$13-(SUM($V$17:V48))</f>
        <v>2777.2233318345188</v>
      </c>
      <c r="X48" s="1">
        <f t="shared" si="20"/>
        <v>66.780688120478175</v>
      </c>
      <c r="Y48" s="11">
        <f t="shared" si="21"/>
        <v>51.20577141705494</v>
      </c>
      <c r="Z48" s="1"/>
      <c r="AA48" s="1"/>
    </row>
    <row r="49" spans="1:27" x14ac:dyDescent="0.25">
      <c r="A49">
        <v>33</v>
      </c>
      <c r="B49" s="6">
        <f t="shared" si="22"/>
        <v>308131.09077409678</v>
      </c>
      <c r="C49" s="6">
        <f t="shared" si="7"/>
        <v>2158.3818905499083</v>
      </c>
      <c r="D49" s="1">
        <f t="shared" si="8"/>
        <v>617.72643667942452</v>
      </c>
      <c r="E49" s="5">
        <f t="shared" si="23"/>
        <v>1540.6554538704838</v>
      </c>
      <c r="F49" s="1">
        <f t="shared" si="9"/>
        <v>1046.4295765093282</v>
      </c>
      <c r="G49" s="1">
        <f t="shared" si="2"/>
        <v>0</v>
      </c>
      <c r="H49" s="6">
        <f t="shared" si="10"/>
        <v>306466.93476090801</v>
      </c>
      <c r="I49" s="60">
        <f t="shared" si="11"/>
        <v>13.080369706366604</v>
      </c>
      <c r="J49" s="61">
        <f t="shared" si="24"/>
        <v>1.9620554559549905</v>
      </c>
      <c r="K49" s="62">
        <f t="shared" si="13"/>
        <v>0.04</v>
      </c>
      <c r="L49" s="6">
        <f t="shared" si="14"/>
        <v>64.193977244603502</v>
      </c>
      <c r="M49" s="6">
        <f t="shared" si="3"/>
        <v>0.83333333333333337</v>
      </c>
      <c r="N49" s="6">
        <f t="shared" si="15"/>
        <v>3.4718790893141729</v>
      </c>
      <c r="O49" s="6">
        <f t="shared" si="4"/>
        <v>4</v>
      </c>
      <c r="P49" s="1">
        <v>0</v>
      </c>
      <c r="Q49" s="1">
        <f t="shared" si="5"/>
        <v>5.833333333333333</v>
      </c>
      <c r="R49" s="15">
        <f t="shared" si="16"/>
        <v>0</v>
      </c>
      <c r="S49" s="15">
        <f t="shared" si="6"/>
        <v>1.3333333333333333</v>
      </c>
      <c r="T49" s="15">
        <f t="shared" si="17"/>
        <v>0.87202464709110672</v>
      </c>
      <c r="U49" s="6">
        <f t="shared" si="18"/>
        <v>64.460498353493222</v>
      </c>
      <c r="V49" s="6">
        <f t="shared" si="19"/>
        <v>49.018222399274713</v>
      </c>
      <c r="W49" s="6">
        <f>$V$13-(SUM($V$17:V49))</f>
        <v>2728.2051094352441</v>
      </c>
      <c r="X49" s="1">
        <f t="shared" si="20"/>
        <v>66.422553809448218</v>
      </c>
      <c r="Y49" s="11">
        <f t="shared" si="21"/>
        <v>50.510244229020628</v>
      </c>
      <c r="Z49" s="1"/>
      <c r="AA49" s="1"/>
    </row>
    <row r="50" spans="1:27" x14ac:dyDescent="0.25">
      <c r="A50">
        <v>34</v>
      </c>
      <c r="B50" s="6">
        <f t="shared" si="22"/>
        <v>306466.93476090801</v>
      </c>
      <c r="C50" s="6">
        <f t="shared" si="7"/>
        <v>2158.3818905499083</v>
      </c>
      <c r="D50" s="1">
        <f t="shared" si="8"/>
        <v>626.04721674536836</v>
      </c>
      <c r="E50" s="5">
        <f t="shared" si="23"/>
        <v>1532.33467380454</v>
      </c>
      <c r="F50" s="1">
        <f t="shared" si="9"/>
        <v>1040.7780141572405</v>
      </c>
      <c r="G50" s="1">
        <f t="shared" si="2"/>
        <v>0</v>
      </c>
      <c r="H50" s="6">
        <f t="shared" si="10"/>
        <v>304800.10953000537</v>
      </c>
      <c r="I50" s="60">
        <f t="shared" si="11"/>
        <v>13.009725176965507</v>
      </c>
      <c r="J50" s="61">
        <f t="shared" si="24"/>
        <v>1.9514587765448259</v>
      </c>
      <c r="K50" s="62">
        <f t="shared" si="13"/>
        <v>0.04</v>
      </c>
      <c r="L50" s="6">
        <f t="shared" si="14"/>
        <v>63.847278075189173</v>
      </c>
      <c r="M50" s="6">
        <f t="shared" si="3"/>
        <v>0.83333333333333337</v>
      </c>
      <c r="N50" s="6">
        <f t="shared" si="15"/>
        <v>3.4657565634327439</v>
      </c>
      <c r="O50" s="6">
        <f t="shared" si="4"/>
        <v>4</v>
      </c>
      <c r="P50" s="1">
        <v>0</v>
      </c>
      <c r="Q50" s="1">
        <f t="shared" si="5"/>
        <v>5.833333333333333</v>
      </c>
      <c r="R50" s="15">
        <f t="shared" si="16"/>
        <v>0</v>
      </c>
      <c r="S50" s="15">
        <f t="shared" si="6"/>
        <v>1.3333333333333333</v>
      </c>
      <c r="T50" s="15">
        <f t="shared" si="17"/>
        <v>0.86731501179770032</v>
      </c>
      <c r="U50" s="6">
        <f t="shared" si="18"/>
        <v>64.112386293490886</v>
      </c>
      <c r="V50" s="6">
        <f t="shared" si="19"/>
        <v>48.350583180341253</v>
      </c>
      <c r="W50" s="6">
        <f>$V$13-(SUM($V$17:V50))</f>
        <v>2679.8545262549028</v>
      </c>
      <c r="X50" s="1">
        <f t="shared" si="20"/>
        <v>66.063845070035711</v>
      </c>
      <c r="Y50" s="11">
        <f t="shared" si="21"/>
        <v>49.822282727857818</v>
      </c>
      <c r="Z50" s="1"/>
      <c r="AA50" s="1"/>
    </row>
    <row r="51" spans="1:27" x14ac:dyDescent="0.25">
      <c r="A51">
        <v>35</v>
      </c>
      <c r="B51" s="6">
        <f t="shared" si="22"/>
        <v>304800.10953000537</v>
      </c>
      <c r="C51" s="6">
        <f t="shared" si="7"/>
        <v>2158.3818905499083</v>
      </c>
      <c r="D51" s="1">
        <f t="shared" si="8"/>
        <v>634.3813428998817</v>
      </c>
      <c r="E51" s="5">
        <f t="shared" si="23"/>
        <v>1524.0005476500266</v>
      </c>
      <c r="F51" s="1">
        <f t="shared" si="9"/>
        <v>1035.1173869997972</v>
      </c>
      <c r="G51" s="1">
        <f t="shared" si="2"/>
        <v>0</v>
      </c>
      <c r="H51" s="6">
        <f t="shared" si="10"/>
        <v>303130.61080010573</v>
      </c>
      <c r="I51" s="60">
        <f t="shared" si="11"/>
        <v>12.938967337497466</v>
      </c>
      <c r="J51" s="61">
        <f t="shared" si="24"/>
        <v>1.9408451006246199</v>
      </c>
      <c r="K51" s="62">
        <f t="shared" si="13"/>
        <v>0.04</v>
      </c>
      <c r="L51" s="6">
        <f t="shared" si="14"/>
        <v>63.50002281875112</v>
      </c>
      <c r="M51" s="6">
        <f t="shared" si="3"/>
        <v>0.83333333333333337</v>
      </c>
      <c r="N51" s="6">
        <f t="shared" si="15"/>
        <v>3.4596242173455138</v>
      </c>
      <c r="O51" s="6">
        <f t="shared" si="4"/>
        <v>4</v>
      </c>
      <c r="P51" s="1">
        <v>0</v>
      </c>
      <c r="Q51" s="1">
        <f t="shared" si="5"/>
        <v>5.833333333333333</v>
      </c>
      <c r="R51" s="15">
        <f t="shared" si="16"/>
        <v>0</v>
      </c>
      <c r="S51" s="15">
        <f t="shared" si="6"/>
        <v>1.3333333333333333</v>
      </c>
      <c r="T51" s="15">
        <f t="shared" si="17"/>
        <v>0.86259782249983097</v>
      </c>
      <c r="U51" s="6">
        <f t="shared" si="18"/>
        <v>63.763715880263462</v>
      </c>
      <c r="V51" s="6">
        <f t="shared" si="19"/>
        <v>47.690213705824199</v>
      </c>
      <c r="W51" s="6">
        <f>$V$13-(SUM($V$17:V51))</f>
        <v>2632.1643125490787</v>
      </c>
      <c r="X51" s="1">
        <f t="shared" si="20"/>
        <v>65.704560980888076</v>
      </c>
      <c r="Y51" s="11">
        <f t="shared" si="21"/>
        <v>49.141812257459726</v>
      </c>
      <c r="Z51" s="1"/>
      <c r="AA51" s="1"/>
    </row>
    <row r="52" spans="1:27" x14ac:dyDescent="0.25">
      <c r="A52">
        <v>36</v>
      </c>
      <c r="B52" s="6">
        <f t="shared" si="22"/>
        <v>303130.61080010573</v>
      </c>
      <c r="C52" s="6">
        <f t="shared" si="7"/>
        <v>2158.3818905499083</v>
      </c>
      <c r="D52" s="1">
        <f t="shared" si="8"/>
        <v>642.72883654937982</v>
      </c>
      <c r="E52" s="5">
        <f t="shared" si="23"/>
        <v>1515.6530540005285</v>
      </c>
      <c r="F52" s="1">
        <f t="shared" si="9"/>
        <v>1029.4476804975327</v>
      </c>
      <c r="G52" s="1">
        <f t="shared" si="2"/>
        <v>0</v>
      </c>
      <c r="H52" s="6">
        <f t="shared" si="10"/>
        <v>301458.4342830588</v>
      </c>
      <c r="I52" s="60">
        <f t="shared" si="11"/>
        <v>12.86809600621916</v>
      </c>
      <c r="J52" s="61">
        <f t="shared" si="24"/>
        <v>1.9302144009328739</v>
      </c>
      <c r="K52" s="62">
        <f t="shared" si="13"/>
        <v>0.04</v>
      </c>
      <c r="L52" s="6">
        <f t="shared" si="14"/>
        <v>63.152210583355362</v>
      </c>
      <c r="M52" s="6">
        <f t="shared" si="3"/>
        <v>0.83333333333333337</v>
      </c>
      <c r="N52" s="6">
        <f t="shared" si="15"/>
        <v>3.453482035301394</v>
      </c>
      <c r="O52" s="6">
        <f t="shared" si="4"/>
        <v>4</v>
      </c>
      <c r="P52" s="1">
        <v>0</v>
      </c>
      <c r="Q52" s="1">
        <f t="shared" si="5"/>
        <v>5.833333333333333</v>
      </c>
      <c r="R52" s="15">
        <f t="shared" si="16"/>
        <v>0</v>
      </c>
      <c r="S52" s="15">
        <f t="shared" si="6"/>
        <v>1.3333333333333333</v>
      </c>
      <c r="T52" s="15">
        <f t="shared" si="17"/>
        <v>0.8578730670812772</v>
      </c>
      <c r="U52" s="6">
        <f t="shared" si="18"/>
        <v>63.414486218242146</v>
      </c>
      <c r="V52" s="6">
        <f t="shared" si="19"/>
        <v>47.037042202309806</v>
      </c>
      <c r="W52" s="6">
        <f>$V$13-(SUM($V$17:V52))</f>
        <v>2585.1272703467689</v>
      </c>
      <c r="X52" s="1">
        <f t="shared" si="20"/>
        <v>65.344700619175015</v>
      </c>
      <c r="Y52" s="11">
        <f t="shared" si="21"/>
        <v>48.468758859663531</v>
      </c>
      <c r="Z52" s="1"/>
      <c r="AA52" s="1"/>
    </row>
    <row r="53" spans="1:27" x14ac:dyDescent="0.25">
      <c r="A53">
        <v>37</v>
      </c>
      <c r="B53" s="6">
        <f t="shared" si="22"/>
        <v>301458.4342830588</v>
      </c>
      <c r="C53" s="6">
        <f t="shared" si="7"/>
        <v>2158.3818905499083</v>
      </c>
      <c r="D53" s="1">
        <f t="shared" si="8"/>
        <v>651.0897191346146</v>
      </c>
      <c r="E53" s="5">
        <f t="shared" si="23"/>
        <v>1507.2921714152938</v>
      </c>
      <c r="F53" s="1">
        <f t="shared" si="9"/>
        <v>1023.7688800876606</v>
      </c>
      <c r="G53" s="1">
        <f t="shared" si="2"/>
        <v>0</v>
      </c>
      <c r="H53" s="6">
        <f t="shared" si="10"/>
        <v>299783.57568383653</v>
      </c>
      <c r="I53" s="60">
        <f t="shared" si="11"/>
        <v>12.797111001095757</v>
      </c>
      <c r="J53" s="61">
        <f t="shared" si="24"/>
        <v>1.9195666501643636</v>
      </c>
      <c r="K53" s="62">
        <f t="shared" si="13"/>
        <v>0.04</v>
      </c>
      <c r="L53" s="6">
        <f t="shared" si="14"/>
        <v>62.803840475637251</v>
      </c>
      <c r="M53" s="6">
        <f t="shared" si="3"/>
        <v>0.83333333333333337</v>
      </c>
      <c r="N53" s="6">
        <f t="shared" si="15"/>
        <v>3.447330001524032</v>
      </c>
      <c r="O53" s="6">
        <f t="shared" si="4"/>
        <v>4</v>
      </c>
      <c r="P53" s="1">
        <v>0</v>
      </c>
      <c r="Q53" s="1">
        <f t="shared" si="5"/>
        <v>5.833333333333333</v>
      </c>
      <c r="R53" s="15">
        <f t="shared" si="16"/>
        <v>0</v>
      </c>
      <c r="S53" s="15">
        <f t="shared" si="6"/>
        <v>1.3333333333333333</v>
      </c>
      <c r="T53" s="15">
        <f t="shared" si="17"/>
        <v>0.85314073340638386</v>
      </c>
      <c r="U53" s="6">
        <f t="shared" si="18"/>
        <v>63.064696410421575</v>
      </c>
      <c r="V53" s="6">
        <f t="shared" si="19"/>
        <v>46.390997567588606</v>
      </c>
      <c r="W53" s="6">
        <f>$V$13-(SUM($V$17:V53))</f>
        <v>2538.7362727791801</v>
      </c>
      <c r="X53" s="1">
        <f t="shared" si="20"/>
        <v>64.984263060585945</v>
      </c>
      <c r="Y53" s="11">
        <f t="shared" si="21"/>
        <v>47.803049267941894</v>
      </c>
      <c r="Z53" s="1"/>
      <c r="AA53" s="1"/>
    </row>
    <row r="54" spans="1:27" x14ac:dyDescent="0.25">
      <c r="A54">
        <v>38</v>
      </c>
      <c r="B54" s="6">
        <f t="shared" si="22"/>
        <v>299783.57568383653</v>
      </c>
      <c r="C54" s="6">
        <f t="shared" si="7"/>
        <v>2158.3818905499083</v>
      </c>
      <c r="D54" s="1">
        <f t="shared" si="8"/>
        <v>659.46401213072568</v>
      </c>
      <c r="E54" s="5">
        <f t="shared" si="23"/>
        <v>1498.9178784191827</v>
      </c>
      <c r="F54" s="1">
        <f t="shared" si="9"/>
        <v>1018.0809711840373</v>
      </c>
      <c r="G54" s="1">
        <f t="shared" si="2"/>
        <v>0</v>
      </c>
      <c r="H54" s="6">
        <f t="shared" si="10"/>
        <v>298106.03070052178</v>
      </c>
      <c r="I54" s="60">
        <f t="shared" si="11"/>
        <v>12.726012139800467</v>
      </c>
      <c r="J54" s="61">
        <f t="shared" si="24"/>
        <v>1.9089018209700699</v>
      </c>
      <c r="K54" s="62">
        <f t="shared" si="13"/>
        <v>0.04</v>
      </c>
      <c r="L54" s="6">
        <f t="shared" si="14"/>
        <v>62.454911600799278</v>
      </c>
      <c r="M54" s="6">
        <f t="shared" si="3"/>
        <v>0.83333333333333337</v>
      </c>
      <c r="N54" s="6">
        <f t="shared" si="15"/>
        <v>3.4411681002117742</v>
      </c>
      <c r="O54" s="6">
        <f t="shared" si="4"/>
        <v>4</v>
      </c>
      <c r="P54" s="1">
        <v>0</v>
      </c>
      <c r="Q54" s="1">
        <f t="shared" si="5"/>
        <v>5.833333333333333</v>
      </c>
      <c r="R54" s="15">
        <f t="shared" si="16"/>
        <v>0</v>
      </c>
      <c r="S54" s="15">
        <f t="shared" si="6"/>
        <v>1.3333333333333333</v>
      </c>
      <c r="T54" s="15">
        <f t="shared" si="17"/>
        <v>0.84840080932003104</v>
      </c>
      <c r="U54" s="6">
        <f t="shared" si="18"/>
        <v>62.714345558357692</v>
      </c>
      <c r="V54" s="6">
        <f t="shared" si="19"/>
        <v>45.752009364587551</v>
      </c>
      <c r="W54" s="6">
        <f>$V$13-(SUM($V$17:V54))</f>
        <v>2492.9842634145925</v>
      </c>
      <c r="X54" s="1">
        <f t="shared" si="20"/>
        <v>64.623247379327765</v>
      </c>
      <c r="Y54" s="11">
        <f t="shared" si="21"/>
        <v>47.144610901150379</v>
      </c>
      <c r="Z54" s="1"/>
      <c r="AA54" s="1"/>
    </row>
    <row r="55" spans="1:27" x14ac:dyDescent="0.25">
      <c r="A55">
        <v>39</v>
      </c>
      <c r="B55" s="6">
        <f t="shared" si="22"/>
        <v>298106.03070052178</v>
      </c>
      <c r="C55" s="6">
        <f t="shared" si="7"/>
        <v>2158.3818905499083</v>
      </c>
      <c r="D55" s="1">
        <f t="shared" si="8"/>
        <v>667.85173704729937</v>
      </c>
      <c r="E55" s="5">
        <f t="shared" si="23"/>
        <v>1490.530153502609</v>
      </c>
      <c r="F55" s="1">
        <f t="shared" si="9"/>
        <v>1012.383939177123</v>
      </c>
      <c r="G55" s="1">
        <f t="shared" si="2"/>
        <v>0</v>
      </c>
      <c r="H55" s="6">
        <f t="shared" si="10"/>
        <v>296425.79502429732</v>
      </c>
      <c r="I55" s="60">
        <f t="shared" si="11"/>
        <v>12.654799239714038</v>
      </c>
      <c r="J55" s="61">
        <f t="shared" si="24"/>
        <v>1.8982198859571056</v>
      </c>
      <c r="K55" s="62">
        <f t="shared" si="13"/>
        <v>0.04</v>
      </c>
      <c r="L55" s="6">
        <f t="shared" si="14"/>
        <v>62.105423062608708</v>
      </c>
      <c r="M55" s="6">
        <f t="shared" si="3"/>
        <v>0.83333333333333337</v>
      </c>
      <c r="N55" s="6">
        <f t="shared" si="15"/>
        <v>3.4349963155376169</v>
      </c>
      <c r="O55" s="6">
        <f t="shared" si="4"/>
        <v>4</v>
      </c>
      <c r="P55" s="1">
        <v>0</v>
      </c>
      <c r="Q55" s="1">
        <f t="shared" si="5"/>
        <v>5.833333333333333</v>
      </c>
      <c r="R55" s="15">
        <f t="shared" si="16"/>
        <v>0</v>
      </c>
      <c r="S55" s="15">
        <f t="shared" si="6"/>
        <v>1.3333333333333333</v>
      </c>
      <c r="T55" s="15">
        <f t="shared" si="17"/>
        <v>0.84365328264760253</v>
      </c>
      <c r="U55" s="6">
        <f t="shared" si="18"/>
        <v>62.363432762165388</v>
      </c>
      <c r="V55" s="6">
        <f t="shared" si="19"/>
        <v>45.120007815355706</v>
      </c>
      <c r="W55" s="6">
        <f>$V$13-(SUM($V$17:V55))</f>
        <v>2447.8642555992369</v>
      </c>
      <c r="X55" s="1">
        <f t="shared" si="20"/>
        <v>64.261652648122492</v>
      </c>
      <c r="Y55" s="11">
        <f t="shared" si="21"/>
        <v>46.493371857330139</v>
      </c>
      <c r="Z55" s="1"/>
      <c r="AA55" s="1"/>
    </row>
    <row r="56" spans="1:27" x14ac:dyDescent="0.25">
      <c r="A56">
        <v>40</v>
      </c>
      <c r="B56" s="6">
        <f t="shared" si="22"/>
        <v>296425.79502429732</v>
      </c>
      <c r="C56" s="6">
        <f t="shared" si="7"/>
        <v>2158.3818905499083</v>
      </c>
      <c r="D56" s="1">
        <f t="shared" si="8"/>
        <v>676.25291542842183</v>
      </c>
      <c r="E56" s="5">
        <f t="shared" si="23"/>
        <v>1482.1289751214865</v>
      </c>
      <c r="F56" s="1">
        <f t="shared" si="9"/>
        <v>1006.6777694339455</v>
      </c>
      <c r="G56" s="1">
        <f t="shared" si="2"/>
        <v>0</v>
      </c>
      <c r="H56" s="6">
        <f t="shared" si="10"/>
        <v>294742.86433943495</v>
      </c>
      <c r="I56" s="60">
        <f t="shared" si="11"/>
        <v>12.58347211792432</v>
      </c>
      <c r="J56" s="61">
        <f t="shared" si="24"/>
        <v>1.8875208176886478</v>
      </c>
      <c r="K56" s="62">
        <f t="shared" si="13"/>
        <v>0.04</v>
      </c>
      <c r="L56" s="6">
        <f t="shared" si="14"/>
        <v>61.755373963395272</v>
      </c>
      <c r="M56" s="6">
        <f t="shared" si="3"/>
        <v>0.83333333333333337</v>
      </c>
      <c r="N56" s="6">
        <f t="shared" si="15"/>
        <v>3.4288146316491743</v>
      </c>
      <c r="O56" s="6">
        <f t="shared" si="4"/>
        <v>4</v>
      </c>
      <c r="P56" s="1">
        <v>0</v>
      </c>
      <c r="Q56" s="1">
        <f t="shared" si="5"/>
        <v>5.833333333333333</v>
      </c>
      <c r="R56" s="15">
        <f t="shared" si="16"/>
        <v>0</v>
      </c>
      <c r="S56" s="15">
        <f t="shared" si="6"/>
        <v>1.3333333333333333</v>
      </c>
      <c r="T56" s="15">
        <f t="shared" si="17"/>
        <v>0.83889814119495454</v>
      </c>
      <c r="U56" s="6">
        <f t="shared" si="18"/>
        <v>62.011957120516158</v>
      </c>
      <c r="V56" s="6">
        <f t="shared" si="19"/>
        <v>44.494923795102991</v>
      </c>
      <c r="W56" s="6">
        <f>$V$13-(SUM($V$17:V56))</f>
        <v>2403.3693318041337</v>
      </c>
      <c r="X56" s="1">
        <f t="shared" si="20"/>
        <v>63.899477938204804</v>
      </c>
      <c r="Y56" s="11">
        <f t="shared" si="21"/>
        <v>45.849260907565146</v>
      </c>
      <c r="Z56" s="1"/>
      <c r="AA56" s="1"/>
    </row>
    <row r="57" spans="1:27" x14ac:dyDescent="0.25">
      <c r="A57">
        <v>41</v>
      </c>
      <c r="B57" s="6">
        <f t="shared" si="22"/>
        <v>294742.86433943495</v>
      </c>
      <c r="C57" s="6">
        <f t="shared" si="7"/>
        <v>2158.3818905499083</v>
      </c>
      <c r="D57" s="1">
        <f t="shared" si="8"/>
        <v>684.66756885273367</v>
      </c>
      <c r="E57" s="5">
        <f t="shared" si="23"/>
        <v>1473.7143216971747</v>
      </c>
      <c r="F57" s="1">
        <f t="shared" si="9"/>
        <v>1000.9624472980622</v>
      </c>
      <c r="G57" s="1">
        <f t="shared" si="2"/>
        <v>0</v>
      </c>
      <c r="H57" s="6">
        <f t="shared" si="10"/>
        <v>293057.23432328418</v>
      </c>
      <c r="I57" s="60">
        <f t="shared" si="11"/>
        <v>12.512030591225779</v>
      </c>
      <c r="J57" s="61">
        <f t="shared" si="24"/>
        <v>1.8768045886838667</v>
      </c>
      <c r="K57" s="62">
        <f t="shared" si="13"/>
        <v>0.04</v>
      </c>
      <c r="L57" s="6">
        <f t="shared" si="14"/>
        <v>61.404763404048943</v>
      </c>
      <c r="M57" s="6">
        <f t="shared" si="3"/>
        <v>0.83333333333333337</v>
      </c>
      <c r="N57" s="6">
        <f t="shared" si="15"/>
        <v>3.4226230326686342</v>
      </c>
      <c r="O57" s="6">
        <f t="shared" si="4"/>
        <v>4</v>
      </c>
      <c r="P57" s="1">
        <v>0</v>
      </c>
      <c r="Q57" s="1">
        <f t="shared" si="5"/>
        <v>5.833333333333333</v>
      </c>
      <c r="R57" s="15">
        <f t="shared" si="16"/>
        <v>0</v>
      </c>
      <c r="S57" s="15">
        <f t="shared" si="6"/>
        <v>1.3333333333333333</v>
      </c>
      <c r="T57" s="15">
        <f t="shared" si="17"/>
        <v>0.83413537274838512</v>
      </c>
      <c r="U57" s="6">
        <f t="shared" si="18"/>
        <v>61.659917730635868</v>
      </c>
      <c r="V57" s="6">
        <f t="shared" si="19"/>
        <v>43.876688826291911</v>
      </c>
      <c r="W57" s="6">
        <f>$V$13-(SUM($V$17:V57))</f>
        <v>2359.4926429778416</v>
      </c>
      <c r="X57" s="1">
        <f t="shared" si="20"/>
        <v>63.536722319319736</v>
      </c>
      <c r="Y57" s="11">
        <f t="shared" si="21"/>
        <v>45.212207489894091</v>
      </c>
      <c r="Z57" s="1"/>
      <c r="AA57" s="1"/>
    </row>
    <row r="58" spans="1:27" x14ac:dyDescent="0.25">
      <c r="A58">
        <v>42</v>
      </c>
      <c r="B58" s="6">
        <f t="shared" si="22"/>
        <v>293057.23432328418</v>
      </c>
      <c r="C58" s="6">
        <f t="shared" si="7"/>
        <v>2158.3818905499083</v>
      </c>
      <c r="D58" s="1">
        <f t="shared" si="8"/>
        <v>693.09571893348743</v>
      </c>
      <c r="E58" s="5">
        <f t="shared" si="23"/>
        <v>1465.2861716164209</v>
      </c>
      <c r="F58" s="1">
        <f t="shared" si="9"/>
        <v>995.23795808952195</v>
      </c>
      <c r="G58" s="1">
        <f t="shared" si="2"/>
        <v>0</v>
      </c>
      <c r="H58" s="6">
        <f t="shared" si="10"/>
        <v>291368.90064626117</v>
      </c>
      <c r="I58" s="60">
        <f t="shared" si="11"/>
        <v>12.440474476119025</v>
      </c>
      <c r="J58" s="61">
        <f t="shared" si="24"/>
        <v>1.8660711714178537</v>
      </c>
      <c r="K58" s="62">
        <f t="shared" si="13"/>
        <v>0.04</v>
      </c>
      <c r="L58" s="6">
        <f t="shared" si="14"/>
        <v>61.053590484017541</v>
      </c>
      <c r="M58" s="6">
        <f t="shared" si="3"/>
        <v>0.83333333333333337</v>
      </c>
      <c r="N58" s="6">
        <f t="shared" si="15"/>
        <v>3.4164215026927161</v>
      </c>
      <c r="O58" s="6">
        <f t="shared" si="4"/>
        <v>4</v>
      </c>
      <c r="P58" s="1">
        <v>0</v>
      </c>
      <c r="Q58" s="1">
        <f t="shared" si="5"/>
        <v>5.833333333333333</v>
      </c>
      <c r="R58" s="15">
        <f t="shared" si="16"/>
        <v>0</v>
      </c>
      <c r="S58" s="15">
        <f t="shared" si="6"/>
        <v>1.3333333333333333</v>
      </c>
      <c r="T58" s="15">
        <f t="shared" si="17"/>
        <v>0.82936496507460167</v>
      </c>
      <c r="U58" s="6">
        <f t="shared" si="18"/>
        <v>61.307313688302322</v>
      </c>
      <c r="V58" s="6">
        <f t="shared" si="19"/>
        <v>43.26523507278111</v>
      </c>
      <c r="W58" s="6">
        <f>$V$13-(SUM($V$17:V58))</f>
        <v>2316.2274079050603</v>
      </c>
      <c r="X58" s="1">
        <f t="shared" si="20"/>
        <v>63.173384859720173</v>
      </c>
      <c r="Y58" s="11">
        <f t="shared" si="21"/>
        <v>44.582141703275639</v>
      </c>
      <c r="Z58" s="1"/>
      <c r="AA58" s="1"/>
    </row>
    <row r="59" spans="1:27" x14ac:dyDescent="0.25">
      <c r="A59">
        <v>43</v>
      </c>
      <c r="B59" s="6">
        <f t="shared" si="22"/>
        <v>291368.90064626117</v>
      </c>
      <c r="C59" s="6">
        <f t="shared" si="7"/>
        <v>2158.3818905499083</v>
      </c>
      <c r="D59" s="1">
        <f t="shared" si="8"/>
        <v>701.53738731860267</v>
      </c>
      <c r="E59" s="5">
        <f t="shared" si="23"/>
        <v>1456.8445032313057</v>
      </c>
      <c r="F59" s="1">
        <f t="shared" si="9"/>
        <v>989.50428710482765</v>
      </c>
      <c r="G59" s="1">
        <f t="shared" si="2"/>
        <v>0</v>
      </c>
      <c r="H59" s="6">
        <f t="shared" si="10"/>
        <v>289677.85897183773</v>
      </c>
      <c r="I59" s="60">
        <f t="shared" si="11"/>
        <v>12.368803588810346</v>
      </c>
      <c r="J59" s="61">
        <f t="shared" si="24"/>
        <v>1.8553205383215519</v>
      </c>
      <c r="K59" s="62">
        <f t="shared" si="13"/>
        <v>0.04</v>
      </c>
      <c r="L59" s="6">
        <f t="shared" si="14"/>
        <v>60.701854301304415</v>
      </c>
      <c r="M59" s="6">
        <f t="shared" si="3"/>
        <v>0.83333333333333337</v>
      </c>
      <c r="N59" s="6">
        <f t="shared" si="15"/>
        <v>3.4102100257926304</v>
      </c>
      <c r="O59" s="6">
        <f t="shared" si="4"/>
        <v>4</v>
      </c>
      <c r="P59" s="1">
        <v>0</v>
      </c>
      <c r="Q59" s="1">
        <f t="shared" si="5"/>
        <v>5.833333333333333</v>
      </c>
      <c r="R59" s="15">
        <f t="shared" si="16"/>
        <v>0</v>
      </c>
      <c r="S59" s="15">
        <f t="shared" si="6"/>
        <v>1.3333333333333333</v>
      </c>
      <c r="T59" s="15">
        <f t="shared" si="17"/>
        <v>0.82458690592068973</v>
      </c>
      <c r="U59" s="6">
        <f t="shared" si="18"/>
        <v>60.954144087843034</v>
      </c>
      <c r="V59" s="6">
        <f t="shared" si="19"/>
        <v>42.660495334021121</v>
      </c>
      <c r="W59" s="6">
        <f>$V$13-(SUM($V$17:V59))</f>
        <v>2273.5669125710392</v>
      </c>
      <c r="X59" s="1">
        <f t="shared" si="20"/>
        <v>62.809464626164583</v>
      </c>
      <c r="Y59" s="11">
        <f t="shared" si="21"/>
        <v>43.958994301607575</v>
      </c>
      <c r="Z59" s="1"/>
      <c r="AA59" s="1"/>
    </row>
    <row r="60" spans="1:27" x14ac:dyDescent="0.25">
      <c r="A60">
        <v>44</v>
      </c>
      <c r="B60" s="6">
        <f t="shared" si="22"/>
        <v>289677.85897183773</v>
      </c>
      <c r="C60" s="6">
        <f t="shared" si="7"/>
        <v>2158.3818905499083</v>
      </c>
      <c r="D60" s="1">
        <f t="shared" si="8"/>
        <v>709.99259569071978</v>
      </c>
      <c r="E60" s="5">
        <f t="shared" si="23"/>
        <v>1448.3892948591886</v>
      </c>
      <c r="F60" s="1">
        <f t="shared" si="9"/>
        <v>983.76141961689905</v>
      </c>
      <c r="G60" s="1">
        <f t="shared" si="2"/>
        <v>0</v>
      </c>
      <c r="H60" s="6">
        <f t="shared" si="10"/>
        <v>287984.10495653015</v>
      </c>
      <c r="I60" s="60">
        <f t="shared" si="11"/>
        <v>12.297017745211239</v>
      </c>
      <c r="J60" s="61">
        <f t="shared" si="24"/>
        <v>1.8445526617816856</v>
      </c>
      <c r="K60" s="62">
        <f t="shared" si="13"/>
        <v>0.04</v>
      </c>
      <c r="L60" s="6">
        <f t="shared" si="14"/>
        <v>60.349553952466202</v>
      </c>
      <c r="M60" s="6">
        <f t="shared" si="3"/>
        <v>0.83333333333333337</v>
      </c>
      <c r="N60" s="6">
        <f t="shared" si="15"/>
        <v>3.4039885860140404</v>
      </c>
      <c r="O60" s="6">
        <f t="shared" si="4"/>
        <v>4</v>
      </c>
      <c r="P60" s="1">
        <v>0</v>
      </c>
      <c r="Q60" s="1">
        <f t="shared" si="5"/>
        <v>5.833333333333333</v>
      </c>
      <c r="R60" s="15">
        <f t="shared" si="16"/>
        <v>0</v>
      </c>
      <c r="S60" s="15">
        <f t="shared" si="6"/>
        <v>1.3333333333333333</v>
      </c>
      <c r="T60" s="15">
        <f t="shared" si="17"/>
        <v>0.81980118301408256</v>
      </c>
      <c r="U60" s="6">
        <f t="shared" si="18"/>
        <v>60.600408022132825</v>
      </c>
      <c r="V60" s="6">
        <f t="shared" si="19"/>
        <v>42.062403039301095</v>
      </c>
      <c r="W60" s="6">
        <f>$V$13-(SUM($V$17:V60))</f>
        <v>2231.5045095317382</v>
      </c>
      <c r="X60" s="1">
        <f t="shared" si="20"/>
        <v>62.444960683914509</v>
      </c>
      <c r="Y60" s="11">
        <f t="shared" si="21"/>
        <v>43.342696687798323</v>
      </c>
      <c r="Z60" s="1"/>
      <c r="AA60" s="1"/>
    </row>
    <row r="61" spans="1:27" x14ac:dyDescent="0.25">
      <c r="A61">
        <v>45</v>
      </c>
      <c r="B61" s="6">
        <f t="shared" si="22"/>
        <v>287984.10495653015</v>
      </c>
      <c r="C61" s="6">
        <f t="shared" si="7"/>
        <v>2158.3818905499083</v>
      </c>
      <c r="D61" s="1">
        <f t="shared" si="8"/>
        <v>718.4613657672578</v>
      </c>
      <c r="E61" s="5">
        <f t="shared" si="23"/>
        <v>1439.9205247826505</v>
      </c>
      <c r="F61" s="1">
        <f t="shared" si="9"/>
        <v>978.00934087503435</v>
      </c>
      <c r="G61" s="1">
        <f t="shared" si="2"/>
        <v>0</v>
      </c>
      <c r="H61" s="6">
        <f t="shared" si="10"/>
        <v>286287.63424988789</v>
      </c>
      <c r="I61" s="60">
        <f t="shared" si="11"/>
        <v>12.225116760937929</v>
      </c>
      <c r="J61" s="61">
        <f t="shared" si="24"/>
        <v>1.8337675141406893</v>
      </c>
      <c r="K61" s="62">
        <f t="shared" si="13"/>
        <v>0.04</v>
      </c>
      <c r="L61" s="6">
        <f t="shared" si="14"/>
        <v>59.996688532610449</v>
      </c>
      <c r="M61" s="6">
        <f t="shared" si="3"/>
        <v>0.83333333333333337</v>
      </c>
      <c r="N61" s="6">
        <f t="shared" si="15"/>
        <v>3.397757167377021</v>
      </c>
      <c r="O61" s="6">
        <f t="shared" si="4"/>
        <v>4</v>
      </c>
      <c r="P61" s="1">
        <v>0</v>
      </c>
      <c r="Q61" s="1">
        <f t="shared" si="5"/>
        <v>5.833333333333333</v>
      </c>
      <c r="R61" s="15">
        <f t="shared" si="16"/>
        <v>0</v>
      </c>
      <c r="S61" s="15">
        <f t="shared" si="6"/>
        <v>1.3333333333333333</v>
      </c>
      <c r="T61" s="15">
        <f t="shared" si="17"/>
        <v>0.81500778406252872</v>
      </c>
      <c r="U61" s="6">
        <f t="shared" si="18"/>
        <v>60.246104582591606</v>
      </c>
      <c r="V61" s="6">
        <f t="shared" si="19"/>
        <v>41.47089224204678</v>
      </c>
      <c r="W61" s="6">
        <f>$V$13-(SUM($V$17:V61))</f>
        <v>2190.0336172896914</v>
      </c>
      <c r="X61" s="1">
        <f t="shared" si="20"/>
        <v>62.079872096732295</v>
      </c>
      <c r="Y61" s="11">
        <f t="shared" si="21"/>
        <v>42.733180907891388</v>
      </c>
      <c r="Z61" s="1"/>
      <c r="AA61" s="1"/>
    </row>
    <row r="62" spans="1:27" x14ac:dyDescent="0.25">
      <c r="A62">
        <v>46</v>
      </c>
      <c r="B62" s="6">
        <f t="shared" si="22"/>
        <v>286287.63424988789</v>
      </c>
      <c r="C62" s="6">
        <f t="shared" si="7"/>
        <v>2158.3818905499083</v>
      </c>
      <c r="D62" s="1">
        <f t="shared" si="8"/>
        <v>726.94371930046896</v>
      </c>
      <c r="E62" s="5">
        <f t="shared" si="23"/>
        <v>1431.4381712494394</v>
      </c>
      <c r="F62" s="1">
        <f t="shared" si="9"/>
        <v>972.24803610487197</v>
      </c>
      <c r="G62" s="1">
        <f t="shared" si="2"/>
        <v>0</v>
      </c>
      <c r="H62" s="6">
        <f t="shared" si="10"/>
        <v>284588.44249448256</v>
      </c>
      <c r="I62" s="60">
        <f t="shared" si="11"/>
        <v>12.1531004513109</v>
      </c>
      <c r="J62" s="61">
        <f t="shared" si="24"/>
        <v>1.8229650676966349</v>
      </c>
      <c r="K62" s="62">
        <f t="shared" si="13"/>
        <v>0.04</v>
      </c>
      <c r="L62" s="6">
        <f t="shared" si="14"/>
        <v>59.643257135393306</v>
      </c>
      <c r="M62" s="6">
        <f t="shared" si="3"/>
        <v>0.83333333333333337</v>
      </c>
      <c r="N62" s="6">
        <f t="shared" si="15"/>
        <v>3.3915157538760119</v>
      </c>
      <c r="O62" s="6">
        <f t="shared" si="4"/>
        <v>4</v>
      </c>
      <c r="P62" s="1">
        <v>0</v>
      </c>
      <c r="Q62" s="1">
        <f t="shared" si="5"/>
        <v>5.833333333333333</v>
      </c>
      <c r="R62" s="15">
        <f t="shared" si="16"/>
        <v>0</v>
      </c>
      <c r="S62" s="15">
        <f t="shared" si="6"/>
        <v>1.3333333333333333</v>
      </c>
      <c r="T62" s="15">
        <f t="shared" si="17"/>
        <v>0.81020669675405999</v>
      </c>
      <c r="U62" s="6">
        <f t="shared" si="18"/>
        <v>59.891232859181926</v>
      </c>
      <c r="V62" s="6">
        <f t="shared" si="19"/>
        <v>40.885897614168506</v>
      </c>
      <c r="W62" s="6">
        <f>$V$13-(SUM($V$17:V62))</f>
        <v>2149.1477196755227</v>
      </c>
      <c r="X62" s="1">
        <f t="shared" si="20"/>
        <v>61.714197926878562</v>
      </c>
      <c r="Y62" s="11">
        <f t="shared" si="21"/>
        <v>42.130379645241334</v>
      </c>
      <c r="Z62" s="1"/>
      <c r="AA62" s="1"/>
    </row>
    <row r="63" spans="1:27" x14ac:dyDescent="0.25">
      <c r="A63">
        <v>47</v>
      </c>
      <c r="B63" s="6">
        <f t="shared" si="22"/>
        <v>284588.44249448256</v>
      </c>
      <c r="C63" s="6">
        <f t="shared" si="7"/>
        <v>2158.3818905499083</v>
      </c>
      <c r="D63" s="1">
        <f t="shared" si="8"/>
        <v>735.43967807749573</v>
      </c>
      <c r="E63" s="5">
        <f t="shared" si="23"/>
        <v>1422.9422124724126</v>
      </c>
      <c r="F63" s="1">
        <f t="shared" si="9"/>
        <v>966.4774905083533</v>
      </c>
      <c r="G63" s="1">
        <f t="shared" si="2"/>
        <v>0</v>
      </c>
      <c r="H63" s="6">
        <f t="shared" si="10"/>
        <v>282886.52532589674</v>
      </c>
      <c r="I63" s="60">
        <f t="shared" si="11"/>
        <v>12.080968631354416</v>
      </c>
      <c r="J63" s="61">
        <f t="shared" si="24"/>
        <v>1.8121452947031624</v>
      </c>
      <c r="K63" s="62">
        <f t="shared" si="13"/>
        <v>0.04</v>
      </c>
      <c r="L63" s="6">
        <f t="shared" si="14"/>
        <v>59.289258853017202</v>
      </c>
      <c r="M63" s="6">
        <f t="shared" si="3"/>
        <v>0.83333333333333337</v>
      </c>
      <c r="N63" s="6">
        <f t="shared" si="15"/>
        <v>3.3852643294797828</v>
      </c>
      <c r="O63" s="6">
        <f t="shared" si="4"/>
        <v>4</v>
      </c>
      <c r="P63" s="1">
        <v>0</v>
      </c>
      <c r="Q63" s="1">
        <f t="shared" si="5"/>
        <v>5.833333333333333</v>
      </c>
      <c r="R63" s="15">
        <f t="shared" si="16"/>
        <v>0</v>
      </c>
      <c r="S63" s="15">
        <f t="shared" si="6"/>
        <v>1.3333333333333333</v>
      </c>
      <c r="T63" s="15">
        <f t="shared" si="17"/>
        <v>0.80539790875696105</v>
      </c>
      <c r="U63" s="6">
        <f t="shared" si="18"/>
        <v>59.535791940406696</v>
      </c>
      <c r="V63" s="6">
        <f t="shared" si="19"/>
        <v>40.307354440459612</v>
      </c>
      <c r="W63" s="6">
        <f>$V$13-(SUM($V$17:V63))</f>
        <v>2108.840365235063</v>
      </c>
      <c r="X63" s="1">
        <f t="shared" si="20"/>
        <v>61.34793723510986</v>
      </c>
      <c r="Y63" s="11">
        <f t="shared" si="21"/>
        <v>41.534226214741629</v>
      </c>
      <c r="Z63" s="1"/>
      <c r="AA63" s="1"/>
    </row>
    <row r="64" spans="1:27" x14ac:dyDescent="0.25">
      <c r="A64">
        <v>48</v>
      </c>
      <c r="B64" s="6">
        <f t="shared" si="22"/>
        <v>282886.52532589674</v>
      </c>
      <c r="C64" s="6">
        <f t="shared" si="7"/>
        <v>2158.3818905499083</v>
      </c>
      <c r="D64" s="1">
        <f t="shared" si="8"/>
        <v>743.94926392042476</v>
      </c>
      <c r="E64" s="5">
        <f t="shared" si="23"/>
        <v>1414.4326266294836</v>
      </c>
      <c r="F64" s="1">
        <f t="shared" si="9"/>
        <v>960.69768926368477</v>
      </c>
      <c r="G64" s="1">
        <f t="shared" si="2"/>
        <v>0</v>
      </c>
      <c r="H64" s="6">
        <f t="shared" si="10"/>
        <v>281181.87837271264</v>
      </c>
      <c r="I64" s="60">
        <f t="shared" si="11"/>
        <v>12.00872111579606</v>
      </c>
      <c r="J64" s="61">
        <f t="shared" si="24"/>
        <v>1.8013081673694089</v>
      </c>
      <c r="K64" s="62">
        <f t="shared" si="13"/>
        <v>0.04</v>
      </c>
      <c r="L64" s="6">
        <f t="shared" si="14"/>
        <v>58.934692776228495</v>
      </c>
      <c r="M64" s="6">
        <f t="shared" si="3"/>
        <v>0.83333333333333337</v>
      </c>
      <c r="N64" s="6">
        <f t="shared" si="15"/>
        <v>3.3790028781313923</v>
      </c>
      <c r="O64" s="6">
        <f t="shared" si="4"/>
        <v>4</v>
      </c>
      <c r="P64" s="1">
        <v>0</v>
      </c>
      <c r="Q64" s="1">
        <f t="shared" si="5"/>
        <v>5.833333333333333</v>
      </c>
      <c r="R64" s="15">
        <f t="shared" si="16"/>
        <v>0</v>
      </c>
      <c r="S64" s="15">
        <f t="shared" si="6"/>
        <v>1.3333333333333333</v>
      </c>
      <c r="T64" s="15">
        <f t="shared" si="17"/>
        <v>0.80058140771973729</v>
      </c>
      <c r="U64" s="6">
        <f t="shared" si="18"/>
        <v>59.179780913306828</v>
      </c>
      <c r="V64" s="6">
        <f t="shared" si="19"/>
        <v>39.735198613044105</v>
      </c>
      <c r="W64" s="6">
        <f>$V$13-(SUM($V$17:V64))</f>
        <v>2069.1051666220187</v>
      </c>
      <c r="X64" s="1">
        <f t="shared" si="20"/>
        <v>60.981089080676234</v>
      </c>
      <c r="Y64" s="11">
        <f t="shared" si="21"/>
        <v>40.944654557103334</v>
      </c>
      <c r="Z64" s="1"/>
      <c r="AA64" s="1"/>
    </row>
    <row r="65" spans="1:27" x14ac:dyDescent="0.25">
      <c r="A65">
        <v>49</v>
      </c>
      <c r="B65" s="6">
        <f t="shared" si="22"/>
        <v>281181.87837271264</v>
      </c>
      <c r="C65" s="6">
        <f t="shared" si="7"/>
        <v>2158.3818905499083</v>
      </c>
      <c r="D65" s="1">
        <f t="shared" si="8"/>
        <v>752.47249868634503</v>
      </c>
      <c r="E65" s="5">
        <f t="shared" si="23"/>
        <v>1405.9093918635633</v>
      </c>
      <c r="F65" s="1">
        <f t="shared" si="9"/>
        <v>954.90861752529884</v>
      </c>
      <c r="G65" s="1">
        <f t="shared" si="2"/>
        <v>0</v>
      </c>
      <c r="H65" s="6">
        <f t="shared" si="10"/>
        <v>279474.497256501</v>
      </c>
      <c r="I65" s="60">
        <f t="shared" si="11"/>
        <v>11.936357719066237</v>
      </c>
      <c r="J65" s="61">
        <f t="shared" si="24"/>
        <v>1.7904536578599355</v>
      </c>
      <c r="K65" s="62">
        <f t="shared" si="13"/>
        <v>0.04</v>
      </c>
      <c r="L65" s="6">
        <f t="shared" si="14"/>
        <v>58.579557994315138</v>
      </c>
      <c r="M65" s="6">
        <f t="shared" si="3"/>
        <v>0.83333333333333337</v>
      </c>
      <c r="N65" s="6">
        <f t="shared" si="15"/>
        <v>3.3727313837481407</v>
      </c>
      <c r="O65" s="6">
        <f t="shared" si="4"/>
        <v>4</v>
      </c>
      <c r="P65" s="1">
        <v>0</v>
      </c>
      <c r="Q65" s="1">
        <f t="shared" si="5"/>
        <v>5.833333333333333</v>
      </c>
      <c r="R65" s="15">
        <f t="shared" si="16"/>
        <v>0</v>
      </c>
      <c r="S65" s="15">
        <f t="shared" si="6"/>
        <v>1.3333333333333333</v>
      </c>
      <c r="T65" s="15">
        <f t="shared" si="17"/>
        <v>0.7957571812710823</v>
      </c>
      <c r="U65" s="6">
        <f t="shared" si="18"/>
        <v>58.823198863458863</v>
      </c>
      <c r="V65" s="6">
        <f t="shared" si="19"/>
        <v>39.169366625873629</v>
      </c>
      <c r="W65" s="6">
        <f>$V$13-(SUM($V$17:V65))</f>
        <v>2029.9357999961453</v>
      </c>
      <c r="X65" s="1">
        <f t="shared" si="20"/>
        <v>60.613652521318798</v>
      </c>
      <c r="Y65" s="11">
        <f t="shared" si="21"/>
        <v>40.361599233184577</v>
      </c>
      <c r="Z65" s="1"/>
      <c r="AA65" s="1"/>
    </row>
    <row r="66" spans="1:27" x14ac:dyDescent="0.25">
      <c r="A66">
        <v>50</v>
      </c>
      <c r="B66" s="6">
        <f t="shared" si="22"/>
        <v>279474.497256501</v>
      </c>
      <c r="C66" s="6">
        <f t="shared" si="7"/>
        <v>2158.3818905499083</v>
      </c>
      <c r="D66" s="1">
        <f t="shared" si="8"/>
        <v>761.0094042674034</v>
      </c>
      <c r="E66" s="5">
        <f t="shared" si="23"/>
        <v>1397.372486282505</v>
      </c>
      <c r="F66" s="1">
        <f t="shared" si="9"/>
        <v>949.11026042381684</v>
      </c>
      <c r="G66" s="1">
        <f t="shared" si="2"/>
        <v>0</v>
      </c>
      <c r="H66" s="6">
        <f t="shared" si="10"/>
        <v>277764.37759180978</v>
      </c>
      <c r="I66" s="60">
        <f t="shared" si="11"/>
        <v>11.863878255297712</v>
      </c>
      <c r="J66" s="61">
        <f t="shared" si="24"/>
        <v>1.7795817382946566</v>
      </c>
      <c r="K66" s="62">
        <f t="shared" si="13"/>
        <v>0.04</v>
      </c>
      <c r="L66" s="6">
        <f t="shared" si="14"/>
        <v>58.223853595104373</v>
      </c>
      <c r="M66" s="6">
        <f t="shared" si="3"/>
        <v>0.83333333333333337</v>
      </c>
      <c r="N66" s="6">
        <f t="shared" si="15"/>
        <v>3.3664498302215349</v>
      </c>
      <c r="O66" s="6">
        <f t="shared" si="4"/>
        <v>4</v>
      </c>
      <c r="P66" s="1">
        <v>0</v>
      </c>
      <c r="Q66" s="1">
        <f t="shared" si="5"/>
        <v>5.833333333333333</v>
      </c>
      <c r="R66" s="15">
        <f t="shared" si="16"/>
        <v>0</v>
      </c>
      <c r="S66" s="15">
        <f t="shared" si="6"/>
        <v>1.3333333333333333</v>
      </c>
      <c r="T66" s="15">
        <f t="shared" si="17"/>
        <v>0.7909252170198473</v>
      </c>
      <c r="U66" s="6">
        <f t="shared" si="18"/>
        <v>58.466044874972731</v>
      </c>
      <c r="V66" s="6">
        <f t="shared" si="19"/>
        <v>38.609795569273125</v>
      </c>
      <c r="W66" s="6">
        <f>$V$13-(SUM($V$17:V66))</f>
        <v>1991.3260044268723</v>
      </c>
      <c r="X66" s="1">
        <f t="shared" si="20"/>
        <v>60.24562661326739</v>
      </c>
      <c r="Y66" s="11">
        <f t="shared" si="21"/>
        <v>39.784995418370166</v>
      </c>
      <c r="Z66" s="1"/>
      <c r="AA66" s="1"/>
    </row>
    <row r="67" spans="1:27" x14ac:dyDescent="0.25">
      <c r="A67">
        <v>51</v>
      </c>
      <c r="B67" s="6">
        <f t="shared" si="22"/>
        <v>277764.37759180978</v>
      </c>
      <c r="C67" s="6">
        <f t="shared" si="7"/>
        <v>2158.3818905499083</v>
      </c>
      <c r="D67" s="1">
        <f t="shared" si="8"/>
        <v>769.56000259085954</v>
      </c>
      <c r="E67" s="5">
        <f t="shared" si="23"/>
        <v>1388.8218879590488</v>
      </c>
      <c r="F67" s="1">
        <f t="shared" si="9"/>
        <v>943.30260306601042</v>
      </c>
      <c r="G67" s="1">
        <f t="shared" si="2"/>
        <v>0</v>
      </c>
      <c r="H67" s="6">
        <f t="shared" si="10"/>
        <v>276051.51498615288</v>
      </c>
      <c r="I67" s="60">
        <f t="shared" si="11"/>
        <v>11.791282538325131</v>
      </c>
      <c r="J67" s="61">
        <f t="shared" si="24"/>
        <v>1.7686923807487696</v>
      </c>
      <c r="K67" s="62">
        <f t="shared" si="13"/>
        <v>0.04</v>
      </c>
      <c r="L67" s="6">
        <f t="shared" si="14"/>
        <v>57.867578664960376</v>
      </c>
      <c r="M67" s="6">
        <f t="shared" si="3"/>
        <v>0.83333333333333337</v>
      </c>
      <c r="N67" s="6">
        <f t="shared" si="15"/>
        <v>3.3601582014172449</v>
      </c>
      <c r="O67" s="6">
        <f t="shared" si="4"/>
        <v>4</v>
      </c>
      <c r="P67" s="1">
        <v>0</v>
      </c>
      <c r="Q67" s="1">
        <f t="shared" si="5"/>
        <v>5.833333333333333</v>
      </c>
      <c r="R67" s="15">
        <f t="shared" si="16"/>
        <v>0</v>
      </c>
      <c r="S67" s="15">
        <f t="shared" si="6"/>
        <v>1.3333333333333333</v>
      </c>
      <c r="T67" s="15">
        <f t="shared" si="17"/>
        <v>0.78608550255500864</v>
      </c>
      <c r="U67" s="6">
        <f t="shared" si="18"/>
        <v>58.108318030489279</v>
      </c>
      <c r="V67" s="6">
        <f t="shared" si="19"/>
        <v>38.056423124534753</v>
      </c>
      <c r="W67" s="6">
        <f>$V$13-(SUM($V$17:V67))</f>
        <v>1953.2695813023374</v>
      </c>
      <c r="X67" s="1">
        <f t="shared" si="20"/>
        <v>59.877010411238047</v>
      </c>
      <c r="Y67" s="11">
        <f t="shared" si="21"/>
        <v>39.214778897000897</v>
      </c>
      <c r="Z67" s="1"/>
      <c r="AA67" s="1"/>
    </row>
    <row r="68" spans="1:27" x14ac:dyDescent="0.25">
      <c r="A68">
        <v>52</v>
      </c>
      <c r="B68" s="6">
        <f t="shared" si="22"/>
        <v>276051.51498615288</v>
      </c>
      <c r="C68" s="6">
        <f t="shared" si="7"/>
        <v>2158.3818905499083</v>
      </c>
      <c r="D68" s="1">
        <f t="shared" si="8"/>
        <v>778.124315619144</v>
      </c>
      <c r="E68" s="5">
        <f t="shared" si="23"/>
        <v>1380.2575749307643</v>
      </c>
      <c r="F68" s="1">
        <f t="shared" si="9"/>
        <v>937.485630534763</v>
      </c>
      <c r="G68" s="1">
        <f t="shared" si="2"/>
        <v>0</v>
      </c>
      <c r="H68" s="6">
        <f t="shared" si="10"/>
        <v>274335.90503999899</v>
      </c>
      <c r="I68" s="60">
        <f t="shared" si="11"/>
        <v>11.718570381684538</v>
      </c>
      <c r="J68" s="61">
        <f t="shared" si="24"/>
        <v>1.7577855572526806</v>
      </c>
      <c r="K68" s="62">
        <f t="shared" si="13"/>
        <v>0.04</v>
      </c>
      <c r="L68" s="6">
        <f t="shared" si="14"/>
        <v>57.510732288781846</v>
      </c>
      <c r="M68" s="6">
        <f t="shared" si="3"/>
        <v>0.83333333333333337</v>
      </c>
      <c r="N68" s="6">
        <f t="shared" si="15"/>
        <v>3.3538564811750602</v>
      </c>
      <c r="O68" s="6">
        <f t="shared" si="4"/>
        <v>4</v>
      </c>
      <c r="P68" s="1">
        <v>0</v>
      </c>
      <c r="Q68" s="1">
        <f t="shared" si="5"/>
        <v>5.833333333333333</v>
      </c>
      <c r="R68" s="15">
        <f t="shared" si="16"/>
        <v>0</v>
      </c>
      <c r="S68" s="15">
        <f t="shared" si="6"/>
        <v>1.3333333333333333</v>
      </c>
      <c r="T68" s="15">
        <f t="shared" si="17"/>
        <v>0.78123802544563592</v>
      </c>
      <c r="U68" s="6">
        <f t="shared" si="18"/>
        <v>57.750017411177936</v>
      </c>
      <c r="V68" s="6">
        <f t="shared" si="19"/>
        <v>37.509187558559603</v>
      </c>
      <c r="W68" s="6">
        <f>$V$13-(SUM($V$17:V68))</f>
        <v>1915.760393743778</v>
      </c>
      <c r="X68" s="1">
        <f t="shared" si="20"/>
        <v>59.507802968430617</v>
      </c>
      <c r="Y68" s="11">
        <f t="shared" si="21"/>
        <v>38.650886056852286</v>
      </c>
      <c r="Z68" s="1"/>
      <c r="AA68" s="1"/>
    </row>
    <row r="69" spans="1:27" x14ac:dyDescent="0.25">
      <c r="A69">
        <v>53</v>
      </c>
      <c r="B69" s="6">
        <f t="shared" si="22"/>
        <v>274335.90503999899</v>
      </c>
      <c r="C69" s="6">
        <f t="shared" si="7"/>
        <v>2158.3818905499083</v>
      </c>
      <c r="D69" s="1">
        <f t="shared" si="8"/>
        <v>786.70236534991341</v>
      </c>
      <c r="E69" s="5">
        <f t="shared" si="23"/>
        <v>1371.6795251999949</v>
      </c>
      <c r="F69" s="1">
        <f t="shared" si="9"/>
        <v>931.65932788903228</v>
      </c>
      <c r="G69" s="1">
        <f t="shared" si="2"/>
        <v>0</v>
      </c>
      <c r="H69" s="6">
        <f t="shared" si="10"/>
        <v>272617.54334676004</v>
      </c>
      <c r="I69" s="60">
        <f t="shared" si="11"/>
        <v>11.645741598612904</v>
      </c>
      <c r="J69" s="61">
        <f t="shared" si="24"/>
        <v>1.7468612397919356</v>
      </c>
      <c r="K69" s="62">
        <f t="shared" si="13"/>
        <v>0.04</v>
      </c>
      <c r="L69" s="6">
        <f t="shared" si="14"/>
        <v>57.153313549999787</v>
      </c>
      <c r="M69" s="6">
        <f t="shared" si="3"/>
        <v>0.83333333333333337</v>
      </c>
      <c r="N69" s="6">
        <f t="shared" si="15"/>
        <v>3.347544653308852</v>
      </c>
      <c r="O69" s="6">
        <f t="shared" si="4"/>
        <v>4</v>
      </c>
      <c r="P69" s="1">
        <v>0</v>
      </c>
      <c r="Q69" s="1">
        <f t="shared" si="5"/>
        <v>5.833333333333333</v>
      </c>
      <c r="R69" s="15">
        <f t="shared" si="16"/>
        <v>0</v>
      </c>
      <c r="S69" s="15">
        <f t="shared" si="6"/>
        <v>1.3333333333333333</v>
      </c>
      <c r="T69" s="15">
        <f t="shared" si="17"/>
        <v>0.77638277324086025</v>
      </c>
      <c r="U69" s="6">
        <f t="shared" si="18"/>
        <v>57.391142096734455</v>
      </c>
      <c r="V69" s="6">
        <f t="shared" si="19"/>
        <v>36.968027718547042</v>
      </c>
      <c r="W69" s="6">
        <f>$V$13-(SUM($V$17:V69))</f>
        <v>1878.7923660252309</v>
      </c>
      <c r="X69" s="1">
        <f t="shared" si="20"/>
        <v>59.138003336526388</v>
      </c>
      <c r="Y69" s="11">
        <f t="shared" si="21"/>
        <v>38.093253883662129</v>
      </c>
      <c r="Z69" s="1"/>
      <c r="AA69" s="1"/>
    </row>
    <row r="70" spans="1:27" x14ac:dyDescent="0.25">
      <c r="A70">
        <v>54</v>
      </c>
      <c r="B70" s="6">
        <f t="shared" si="22"/>
        <v>272617.54334676004</v>
      </c>
      <c r="C70" s="6">
        <f t="shared" si="7"/>
        <v>2158.3818905499083</v>
      </c>
      <c r="D70" s="1">
        <f t="shared" si="8"/>
        <v>795.29417381610824</v>
      </c>
      <c r="E70" s="5">
        <f t="shared" si="23"/>
        <v>1363.0877167338001</v>
      </c>
      <c r="F70" s="1">
        <f t="shared" si="9"/>
        <v>925.82368016381076</v>
      </c>
      <c r="G70" s="1">
        <f t="shared" si="2"/>
        <v>0</v>
      </c>
      <c r="H70" s="6">
        <f t="shared" si="10"/>
        <v>270896.42549278011</v>
      </c>
      <c r="I70" s="60">
        <f t="shared" si="11"/>
        <v>11.572796002047635</v>
      </c>
      <c r="J70" s="61">
        <f t="shared" si="24"/>
        <v>1.7359194003071452</v>
      </c>
      <c r="K70" s="62">
        <f t="shared" si="13"/>
        <v>0.04</v>
      </c>
      <c r="L70" s="6">
        <f t="shared" si="14"/>
        <v>56.795321530575002</v>
      </c>
      <c r="M70" s="6">
        <f t="shared" si="3"/>
        <v>0.83333333333333337</v>
      </c>
      <c r="N70" s="6">
        <f t="shared" si="15"/>
        <v>3.3412227016065286</v>
      </c>
      <c r="O70" s="6">
        <f t="shared" si="4"/>
        <v>4</v>
      </c>
      <c r="P70" s="1">
        <v>0</v>
      </c>
      <c r="Q70" s="1">
        <f t="shared" si="5"/>
        <v>5.833333333333333</v>
      </c>
      <c r="R70" s="15">
        <f t="shared" si="16"/>
        <v>0</v>
      </c>
      <c r="S70" s="15">
        <f t="shared" si="6"/>
        <v>1.3333333333333333</v>
      </c>
      <c r="T70" s="15">
        <f t="shared" si="17"/>
        <v>0.77151973346984226</v>
      </c>
      <c r="U70" s="6">
        <f t="shared" si="18"/>
        <v>57.031691165378355</v>
      </c>
      <c r="V70" s="6">
        <f t="shared" si="19"/>
        <v>36.432883026730835</v>
      </c>
      <c r="W70" s="6">
        <f>$V$13-(SUM($V$17:V70))</f>
        <v>1842.3594829985</v>
      </c>
      <c r="X70" s="1">
        <f t="shared" si="20"/>
        <v>58.767610565685501</v>
      </c>
      <c r="Y70" s="11">
        <f t="shared" si="21"/>
        <v>37.541819955706494</v>
      </c>
      <c r="Z70" s="1"/>
      <c r="AA70" s="1"/>
    </row>
    <row r="71" spans="1:27" x14ac:dyDescent="0.25">
      <c r="A71">
        <v>55</v>
      </c>
      <c r="B71" s="6">
        <f t="shared" si="22"/>
        <v>270896.42549278011</v>
      </c>
      <c r="C71" s="6">
        <f t="shared" si="7"/>
        <v>2158.3818905499083</v>
      </c>
      <c r="D71" s="1">
        <f t="shared" si="8"/>
        <v>803.89976308600785</v>
      </c>
      <c r="E71" s="5">
        <f t="shared" si="23"/>
        <v>1354.4821274639005</v>
      </c>
      <c r="F71" s="1">
        <f t="shared" si="9"/>
        <v>919.97867237008813</v>
      </c>
      <c r="G71" s="1">
        <f t="shared" si="2"/>
        <v>0</v>
      </c>
      <c r="H71" s="6">
        <f t="shared" si="10"/>
        <v>269172.54705732403</v>
      </c>
      <c r="I71" s="60">
        <f t="shared" si="11"/>
        <v>11.499733404626102</v>
      </c>
      <c r="J71" s="61">
        <f t="shared" si="24"/>
        <v>1.7249600106939154</v>
      </c>
      <c r="K71" s="62">
        <f t="shared" si="13"/>
        <v>0.04</v>
      </c>
      <c r="L71" s="6">
        <f t="shared" si="14"/>
        <v>56.436755310995856</v>
      </c>
      <c r="M71" s="6">
        <f t="shared" si="3"/>
        <v>0.83333333333333337</v>
      </c>
      <c r="N71" s="6">
        <f t="shared" si="15"/>
        <v>3.334890609829996</v>
      </c>
      <c r="O71" s="6">
        <f t="shared" si="4"/>
        <v>4</v>
      </c>
      <c r="P71" s="1">
        <v>0</v>
      </c>
      <c r="Q71" s="1">
        <f t="shared" si="5"/>
        <v>5.833333333333333</v>
      </c>
      <c r="R71" s="15">
        <f t="shared" si="16"/>
        <v>0</v>
      </c>
      <c r="S71" s="15">
        <f t="shared" si="6"/>
        <v>1.3333333333333333</v>
      </c>
      <c r="T71" s="15">
        <f t="shared" si="17"/>
        <v>0.76664889364174016</v>
      </c>
      <c r="U71" s="6">
        <f t="shared" si="18"/>
        <v>56.671663693850782</v>
      </c>
      <c r="V71" s="6">
        <f t="shared" si="19"/>
        <v>35.903693475162235</v>
      </c>
      <c r="W71" s="6">
        <f>$V$13-(SUM($V$17:V71))</f>
        <v>1806.4557895233379</v>
      </c>
      <c r="X71" s="1">
        <f t="shared" si="20"/>
        <v>58.396623704544695</v>
      </c>
      <c r="Y71" s="11">
        <f t="shared" si="21"/>
        <v>36.996522438423938</v>
      </c>
      <c r="Z71" s="1"/>
      <c r="AA71" s="1"/>
    </row>
    <row r="72" spans="1:27" x14ac:dyDescent="0.25">
      <c r="A72">
        <v>56</v>
      </c>
      <c r="B72" s="6">
        <f t="shared" si="22"/>
        <v>269172.54705732403</v>
      </c>
      <c r="C72" s="6">
        <f t="shared" si="7"/>
        <v>2158.3818905499083</v>
      </c>
      <c r="D72" s="1">
        <f t="shared" si="8"/>
        <v>812.51915526328821</v>
      </c>
      <c r="E72" s="5">
        <f t="shared" si="23"/>
        <v>1345.8627352866201</v>
      </c>
      <c r="F72" s="1">
        <f t="shared" si="9"/>
        <v>914.1242894948125</v>
      </c>
      <c r="G72" s="1">
        <f t="shared" si="2"/>
        <v>0</v>
      </c>
      <c r="H72" s="6">
        <f t="shared" si="10"/>
        <v>267445.90361256595</v>
      </c>
      <c r="I72" s="60">
        <f t="shared" si="11"/>
        <v>11.426553618685157</v>
      </c>
      <c r="J72" s="61">
        <f t="shared" si="24"/>
        <v>1.7139830428027734</v>
      </c>
      <c r="K72" s="62">
        <f t="shared" si="13"/>
        <v>0.04</v>
      </c>
      <c r="L72" s="6">
        <f t="shared" si="14"/>
        <v>56.077613970275841</v>
      </c>
      <c r="M72" s="6">
        <f t="shared" si="3"/>
        <v>0.83333333333333337</v>
      </c>
      <c r="N72" s="6">
        <f t="shared" si="15"/>
        <v>3.3285483617151144</v>
      </c>
      <c r="O72" s="6">
        <f t="shared" si="4"/>
        <v>4</v>
      </c>
      <c r="P72" s="1">
        <v>0</v>
      </c>
      <c r="Q72" s="1">
        <f t="shared" si="5"/>
        <v>5.833333333333333</v>
      </c>
      <c r="R72" s="15">
        <f t="shared" si="16"/>
        <v>0</v>
      </c>
      <c r="S72" s="15">
        <f t="shared" si="6"/>
        <v>1.3333333333333333</v>
      </c>
      <c r="T72" s="15">
        <f t="shared" si="17"/>
        <v>0.76177024124567705</v>
      </c>
      <c r="U72" s="6">
        <f t="shared" si="18"/>
        <v>56.311058757411942</v>
      </c>
      <c r="V72" s="6">
        <f t="shared" si="19"/>
        <v>35.380399620538874</v>
      </c>
      <c r="W72" s="6">
        <f>$V$13-(SUM($V$17:V72))</f>
        <v>1771.0753899027991</v>
      </c>
      <c r="X72" s="1">
        <f t="shared" si="20"/>
        <v>58.025041800214716</v>
      </c>
      <c r="Y72" s="11">
        <f t="shared" si="21"/>
        <v>36.457300079087034</v>
      </c>
      <c r="Z72" s="1"/>
      <c r="AA72" s="1"/>
    </row>
    <row r="73" spans="1:27" x14ac:dyDescent="0.25">
      <c r="A73">
        <v>57</v>
      </c>
      <c r="B73" s="6">
        <f t="shared" si="22"/>
        <v>267445.90361256595</v>
      </c>
      <c r="C73" s="6">
        <f t="shared" si="7"/>
        <v>2158.3818905499083</v>
      </c>
      <c r="D73" s="1">
        <f t="shared" si="8"/>
        <v>821.15237248707876</v>
      </c>
      <c r="E73" s="5">
        <f t="shared" si="23"/>
        <v>1337.2295180628296</v>
      </c>
      <c r="F73" s="1">
        <f t="shared" si="9"/>
        <v>908.26051650085174</v>
      </c>
      <c r="G73" s="1">
        <f t="shared" si="2"/>
        <v>0</v>
      </c>
      <c r="H73" s="6">
        <f t="shared" si="10"/>
        <v>265716.49072357803</v>
      </c>
      <c r="I73" s="60">
        <f t="shared" si="11"/>
        <v>11.353256456260647</v>
      </c>
      <c r="J73" s="61">
        <f t="shared" si="24"/>
        <v>1.702988468439097</v>
      </c>
      <c r="K73" s="62">
        <f t="shared" si="13"/>
        <v>0.04</v>
      </c>
      <c r="L73" s="6">
        <f t="shared" si="14"/>
        <v>55.717896585951245</v>
      </c>
      <c r="M73" s="6">
        <f t="shared" si="3"/>
        <v>0.83333333333333337</v>
      </c>
      <c r="N73" s="6">
        <f t="shared" si="15"/>
        <v>3.3221959409716564</v>
      </c>
      <c r="O73" s="6">
        <f t="shared" si="4"/>
        <v>4</v>
      </c>
      <c r="P73" s="1">
        <v>0</v>
      </c>
      <c r="Q73" s="1">
        <f t="shared" si="5"/>
        <v>5.833333333333333</v>
      </c>
      <c r="R73" s="15">
        <f t="shared" si="16"/>
        <v>0</v>
      </c>
      <c r="S73" s="15">
        <f t="shared" si="6"/>
        <v>1.3333333333333333</v>
      </c>
      <c r="T73" s="15">
        <f t="shared" si="17"/>
        <v>0.75688376375070976</v>
      </c>
      <c r="U73" s="6">
        <f t="shared" si="18"/>
        <v>55.949875429838855</v>
      </c>
      <c r="V73" s="6">
        <f t="shared" si="19"/>
        <v>34.862942579079856</v>
      </c>
      <c r="W73" s="6">
        <f>$V$13-(SUM($V$17:V73))</f>
        <v>1736.2124473237191</v>
      </c>
      <c r="X73" s="1">
        <f t="shared" si="20"/>
        <v>57.65286389827795</v>
      </c>
      <c r="Y73" s="11">
        <f t="shared" si="21"/>
        <v>35.924092201521447</v>
      </c>
      <c r="Z73" s="1"/>
      <c r="AA73" s="1"/>
    </row>
    <row r="74" spans="1:27" x14ac:dyDescent="0.25">
      <c r="A74">
        <v>58</v>
      </c>
      <c r="B74" s="6">
        <f t="shared" si="22"/>
        <v>265716.49072357803</v>
      </c>
      <c r="C74" s="6">
        <f t="shared" si="7"/>
        <v>2158.3818905499083</v>
      </c>
      <c r="D74" s="1">
        <f t="shared" si="8"/>
        <v>829.79943693201835</v>
      </c>
      <c r="E74" s="5">
        <f t="shared" si="23"/>
        <v>1328.58245361789</v>
      </c>
      <c r="F74" s="1">
        <f t="shared" si="9"/>
        <v>902.38733832695505</v>
      </c>
      <c r="G74" s="1">
        <f t="shared" si="2"/>
        <v>0</v>
      </c>
      <c r="H74" s="6">
        <f t="shared" si="10"/>
        <v>263984.30394831905</v>
      </c>
      <c r="I74" s="60">
        <f t="shared" si="11"/>
        <v>11.279841729086939</v>
      </c>
      <c r="J74" s="61">
        <f t="shared" si="24"/>
        <v>1.691976259363041</v>
      </c>
      <c r="K74" s="62">
        <f t="shared" si="13"/>
        <v>0.04</v>
      </c>
      <c r="L74" s="6">
        <f t="shared" si="14"/>
        <v>55.357602234078762</v>
      </c>
      <c r="M74" s="6">
        <f t="shared" si="3"/>
        <v>0.83333333333333337</v>
      </c>
      <c r="N74" s="6">
        <f t="shared" si="15"/>
        <v>3.315833331283268</v>
      </c>
      <c r="O74" s="6">
        <f t="shared" si="4"/>
        <v>4</v>
      </c>
      <c r="P74" s="1">
        <v>0</v>
      </c>
      <c r="Q74" s="1">
        <f t="shared" si="5"/>
        <v>5.833333333333333</v>
      </c>
      <c r="R74" s="15">
        <f t="shared" si="16"/>
        <v>0</v>
      </c>
      <c r="S74" s="15">
        <f t="shared" si="6"/>
        <v>1.3333333333333333</v>
      </c>
      <c r="T74" s="15">
        <f t="shared" si="17"/>
        <v>0.75198944860579586</v>
      </c>
      <c r="U74" s="6">
        <f t="shared" si="18"/>
        <v>55.588112783422901</v>
      </c>
      <c r="V74" s="6">
        <f t="shared" si="19"/>
        <v>34.351264021445999</v>
      </c>
      <c r="W74" s="6">
        <f>$V$13-(SUM($V$17:V74))</f>
        <v>1701.8611833022733</v>
      </c>
      <c r="X74" s="1">
        <f t="shared" si="20"/>
        <v>57.280089042785939</v>
      </c>
      <c r="Y74" s="11">
        <f t="shared" si="21"/>
        <v>35.396838700871548</v>
      </c>
      <c r="Z74" s="1"/>
      <c r="AA74" s="1"/>
    </row>
    <row r="75" spans="1:27" x14ac:dyDescent="0.25">
      <c r="A75">
        <v>59</v>
      </c>
      <c r="B75" s="6">
        <f t="shared" si="22"/>
        <v>263984.30394831905</v>
      </c>
      <c r="C75" s="6">
        <f t="shared" si="7"/>
        <v>2158.3818905499083</v>
      </c>
      <c r="D75" s="1">
        <f t="shared" si="8"/>
        <v>838.4603708083132</v>
      </c>
      <c r="E75" s="5">
        <f t="shared" si="23"/>
        <v>1319.9215197415951</v>
      </c>
      <c r="F75" s="1">
        <f t="shared" si="9"/>
        <v>896.50473988771409</v>
      </c>
      <c r="G75" s="1">
        <f t="shared" si="2"/>
        <v>0</v>
      </c>
      <c r="H75" s="6">
        <f t="shared" si="10"/>
        <v>262249.33883762301</v>
      </c>
      <c r="I75" s="60">
        <f t="shared" si="11"/>
        <v>11.206309248596426</v>
      </c>
      <c r="J75" s="61">
        <f t="shared" si="24"/>
        <v>1.6809463872894639</v>
      </c>
      <c r="K75" s="62">
        <f t="shared" si="13"/>
        <v>0.04</v>
      </c>
      <c r="L75" s="6">
        <f t="shared" si="14"/>
        <v>54.996729989233138</v>
      </c>
      <c r="M75" s="6">
        <f t="shared" si="3"/>
        <v>0.83333333333333337</v>
      </c>
      <c r="N75" s="6">
        <f t="shared" si="15"/>
        <v>3.309460516307424</v>
      </c>
      <c r="O75" s="6">
        <f t="shared" si="4"/>
        <v>4</v>
      </c>
      <c r="P75" s="1">
        <v>0</v>
      </c>
      <c r="Q75" s="1">
        <f t="shared" si="5"/>
        <v>5.833333333333333</v>
      </c>
      <c r="R75" s="15">
        <f t="shared" si="16"/>
        <v>0</v>
      </c>
      <c r="S75" s="15">
        <f t="shared" si="6"/>
        <v>1.3333333333333333</v>
      </c>
      <c r="T75" s="15">
        <f t="shared" si="17"/>
        <v>0.7470872832397617</v>
      </c>
      <c r="U75" s="6">
        <f t="shared" si="18"/>
        <v>55.22576988896747</v>
      </c>
      <c r="V75" s="6">
        <f t="shared" si="19"/>
        <v>33.845306167705253</v>
      </c>
      <c r="W75" s="6">
        <f>$V$13-(SUM($V$17:V75))</f>
        <v>1668.0158771345682</v>
      </c>
      <c r="X75" s="1">
        <f t="shared" si="20"/>
        <v>56.906716276256937</v>
      </c>
      <c r="Y75" s="11">
        <f t="shared" si="21"/>
        <v>34.87548003841259</v>
      </c>
      <c r="Z75" s="1"/>
      <c r="AA75" s="1"/>
    </row>
    <row r="76" spans="1:27" x14ac:dyDescent="0.25">
      <c r="A76">
        <v>60</v>
      </c>
      <c r="B76" s="6">
        <f t="shared" si="22"/>
        <v>262249.33883762301</v>
      </c>
      <c r="C76" s="6">
        <f t="shared" si="7"/>
        <v>2158.3818905499083</v>
      </c>
      <c r="D76" s="1">
        <f t="shared" si="8"/>
        <v>847.13519636179331</v>
      </c>
      <c r="E76" s="5">
        <f t="shared" si="23"/>
        <v>1311.246694188115</v>
      </c>
      <c r="F76" s="1">
        <f t="shared" si="9"/>
        <v>890.61270607352446</v>
      </c>
      <c r="G76" s="1">
        <f t="shared" si="2"/>
        <v>0</v>
      </c>
      <c r="H76" s="6">
        <f t="shared" si="10"/>
        <v>260511.59093518768</v>
      </c>
      <c r="I76" s="60">
        <f t="shared" si="11"/>
        <v>11.132658825919057</v>
      </c>
      <c r="J76" s="61">
        <f t="shared" si="24"/>
        <v>1.6698988238878585</v>
      </c>
      <c r="K76" s="62">
        <f t="shared" si="13"/>
        <v>0.04</v>
      </c>
      <c r="L76" s="6">
        <f t="shared" si="14"/>
        <v>54.635278924504796</v>
      </c>
      <c r="M76" s="6">
        <f t="shared" si="3"/>
        <v>0.83333333333333337</v>
      </c>
      <c r="N76" s="6">
        <f t="shared" si="15"/>
        <v>3.3030774796753852</v>
      </c>
      <c r="O76" s="6">
        <f t="shared" si="4"/>
        <v>4</v>
      </c>
      <c r="P76" s="1">
        <v>0</v>
      </c>
      <c r="Q76" s="1">
        <f t="shared" si="5"/>
        <v>5.833333333333333</v>
      </c>
      <c r="R76" s="15">
        <f t="shared" si="16"/>
        <v>0</v>
      </c>
      <c r="S76" s="15">
        <f t="shared" si="6"/>
        <v>1.3333333333333333</v>
      </c>
      <c r="T76" s="15">
        <f t="shared" si="17"/>
        <v>0.7421772550612703</v>
      </c>
      <c r="U76" s="6">
        <f t="shared" si="18"/>
        <v>54.862845815785583</v>
      </c>
      <c r="V76" s="6">
        <f t="shared" si="19"/>
        <v>33.345011782342674</v>
      </c>
      <c r="W76" s="6">
        <f>$V$13-(SUM($V$17:V76))</f>
        <v>1634.6708653522255</v>
      </c>
      <c r="X76" s="1">
        <f t="shared" si="20"/>
        <v>56.532744639673439</v>
      </c>
      <c r="Y76" s="11">
        <f t="shared" si="21"/>
        <v>34.359957236408768</v>
      </c>
      <c r="Z76" s="1"/>
      <c r="AA76" s="1"/>
    </row>
    <row r="77" spans="1:27" x14ac:dyDescent="0.25">
      <c r="A77">
        <v>61</v>
      </c>
      <c r="B77" s="6">
        <f t="shared" si="22"/>
        <v>260511.59093518768</v>
      </c>
      <c r="C77" s="6">
        <f t="shared" si="7"/>
        <v>2158.3818905499083</v>
      </c>
      <c r="D77" s="1">
        <f t="shared" si="8"/>
        <v>855.82393587396996</v>
      </c>
      <c r="E77" s="5">
        <f t="shared" si="23"/>
        <v>1302.5579546759384</v>
      </c>
      <c r="F77" s="1">
        <f t="shared" si="9"/>
        <v>884.71122175054666</v>
      </c>
      <c r="G77" s="1">
        <f t="shared" si="2"/>
        <v>0</v>
      </c>
      <c r="H77" s="6">
        <f t="shared" si="10"/>
        <v>258771.05577756316</v>
      </c>
      <c r="I77" s="60">
        <f t="shared" si="11"/>
        <v>11.058890271881834</v>
      </c>
      <c r="J77" s="61">
        <f t="shared" si="24"/>
        <v>1.6588335407822752</v>
      </c>
      <c r="K77" s="62">
        <f t="shared" si="13"/>
        <v>0.04</v>
      </c>
      <c r="L77" s="6">
        <f t="shared" si="14"/>
        <v>54.273248111497431</v>
      </c>
      <c r="M77" s="6">
        <f t="shared" si="3"/>
        <v>0.83333333333333337</v>
      </c>
      <c r="N77" s="6">
        <f t="shared" si="15"/>
        <v>3.2966842049921588</v>
      </c>
      <c r="O77" s="6">
        <f t="shared" si="4"/>
        <v>4</v>
      </c>
      <c r="P77" s="1">
        <v>0</v>
      </c>
      <c r="Q77" s="1">
        <f t="shared" si="5"/>
        <v>5.833333333333333</v>
      </c>
      <c r="R77" s="15">
        <f t="shared" si="16"/>
        <v>0</v>
      </c>
      <c r="S77" s="15">
        <f t="shared" si="6"/>
        <v>1.3333333333333333</v>
      </c>
      <c r="T77" s="15">
        <f t="shared" si="17"/>
        <v>0.73725935145878885</v>
      </c>
      <c r="U77" s="6">
        <f t="shared" si="18"/>
        <v>54.499339631697474</v>
      </c>
      <c r="V77" s="6">
        <f t="shared" si="19"/>
        <v>32.850324169314639</v>
      </c>
      <c r="W77" s="6">
        <f>$V$13-(SUM($V$17:V77))</f>
        <v>1601.8205411829108</v>
      </c>
      <c r="X77" s="1">
        <f t="shared" si="20"/>
        <v>56.158173172479749</v>
      </c>
      <c r="Y77" s="11">
        <f t="shared" si="21"/>
        <v>33.850211873016939</v>
      </c>
      <c r="Z77" s="1"/>
      <c r="AA77" s="1"/>
    </row>
    <row r="78" spans="1:27" x14ac:dyDescent="0.25">
      <c r="A78">
        <v>62</v>
      </c>
      <c r="B78" s="6">
        <f t="shared" si="22"/>
        <v>258771.05577756316</v>
      </c>
      <c r="C78" s="6">
        <f t="shared" si="7"/>
        <v>2158.3818905499083</v>
      </c>
      <c r="D78" s="1">
        <f t="shared" si="8"/>
        <v>864.52661166209259</v>
      </c>
      <c r="E78" s="5">
        <f t="shared" si="23"/>
        <v>1293.8552788878158</v>
      </c>
      <c r="F78" s="1">
        <f t="shared" si="9"/>
        <v>878.80027176066744</v>
      </c>
      <c r="G78" s="1">
        <f t="shared" si="2"/>
        <v>0</v>
      </c>
      <c r="H78" s="6">
        <f t="shared" si="10"/>
        <v>257027.7288941404</v>
      </c>
      <c r="I78" s="60">
        <f t="shared" si="11"/>
        <v>10.985003397008343</v>
      </c>
      <c r="J78" s="61">
        <f t="shared" si="24"/>
        <v>1.6477505095512515</v>
      </c>
      <c r="K78" s="62">
        <f t="shared" si="13"/>
        <v>0.04</v>
      </c>
      <c r="L78" s="6">
        <f t="shared" si="14"/>
        <v>53.910636620325654</v>
      </c>
      <c r="M78" s="6">
        <f t="shared" si="3"/>
        <v>0.83333333333333337</v>
      </c>
      <c r="N78" s="6">
        <f t="shared" si="15"/>
        <v>3.2902806758364562</v>
      </c>
      <c r="O78" s="6">
        <f t="shared" si="4"/>
        <v>4</v>
      </c>
      <c r="P78" s="1">
        <v>0</v>
      </c>
      <c r="Q78" s="1">
        <f t="shared" si="5"/>
        <v>5.833333333333333</v>
      </c>
      <c r="R78" s="15">
        <f t="shared" si="16"/>
        <v>0</v>
      </c>
      <c r="S78" s="15">
        <f t="shared" si="6"/>
        <v>1.3333333333333333</v>
      </c>
      <c r="T78" s="15">
        <f t="shared" si="17"/>
        <v>0.73233355980055626</v>
      </c>
      <c r="U78" s="6">
        <f t="shared" si="18"/>
        <v>54.135250403028223</v>
      </c>
      <c r="V78" s="6">
        <f t="shared" si="19"/>
        <v>32.36118716714693</v>
      </c>
      <c r="W78" s="6">
        <f>$V$13-(SUM($V$17:V78))</f>
        <v>1569.4593540157639</v>
      </c>
      <c r="X78" s="1">
        <f t="shared" si="20"/>
        <v>55.783000912579475</v>
      </c>
      <c r="Y78" s="11">
        <f t="shared" si="21"/>
        <v>33.346186077235416</v>
      </c>
      <c r="Z78" s="1"/>
      <c r="AA78" s="1"/>
    </row>
    <row r="79" spans="1:27" x14ac:dyDescent="0.25">
      <c r="A79">
        <v>63</v>
      </c>
      <c r="B79" s="6">
        <f t="shared" si="22"/>
        <v>257027.7288941404</v>
      </c>
      <c r="C79" s="6">
        <f t="shared" si="7"/>
        <v>2158.3818905499083</v>
      </c>
      <c r="D79" s="1">
        <f t="shared" si="8"/>
        <v>873.2432460792063</v>
      </c>
      <c r="E79" s="5">
        <f t="shared" si="23"/>
        <v>1285.138644470702</v>
      </c>
      <c r="F79" s="1">
        <f t="shared" si="9"/>
        <v>872.87984092146064</v>
      </c>
      <c r="G79" s="1">
        <f t="shared" si="2"/>
        <v>0</v>
      </c>
      <c r="H79" s="6">
        <f t="shared" si="10"/>
        <v>255281.60580713971</v>
      </c>
      <c r="I79" s="60">
        <f t="shared" si="11"/>
        <v>10.910998011518259</v>
      </c>
      <c r="J79" s="61">
        <f t="shared" si="24"/>
        <v>1.6366497017277388</v>
      </c>
      <c r="K79" s="62">
        <f t="shared" si="13"/>
        <v>0.04</v>
      </c>
      <c r="L79" s="6">
        <f t="shared" si="14"/>
        <v>53.547443519612585</v>
      </c>
      <c r="M79" s="6">
        <f t="shared" si="3"/>
        <v>0.83333333333333337</v>
      </c>
      <c r="N79" s="6">
        <f t="shared" si="15"/>
        <v>3.2838668757606491</v>
      </c>
      <c r="O79" s="6">
        <f t="shared" si="4"/>
        <v>4</v>
      </c>
      <c r="P79" s="1">
        <v>0</v>
      </c>
      <c r="Q79" s="1">
        <f t="shared" si="5"/>
        <v>5.833333333333333</v>
      </c>
      <c r="R79" s="15">
        <f t="shared" si="16"/>
        <v>0</v>
      </c>
      <c r="S79" s="15">
        <f t="shared" si="6"/>
        <v>1.3333333333333333</v>
      </c>
      <c r="T79" s="15">
        <f t="shared" si="17"/>
        <v>0.72739986743455054</v>
      </c>
      <c r="U79" s="6">
        <f t="shared" si="18"/>
        <v>53.770577194605352</v>
      </c>
      <c r="V79" s="6">
        <f t="shared" si="19"/>
        <v>31.877545144076354</v>
      </c>
      <c r="W79" s="6">
        <f>$V$13-(SUM($V$17:V79))</f>
        <v>1537.5818088716874</v>
      </c>
      <c r="X79" s="1">
        <f t="shared" si="20"/>
        <v>55.407226896333093</v>
      </c>
      <c r="Y79" s="11">
        <f t="shared" si="21"/>
        <v>32.84782252389774</v>
      </c>
      <c r="Z79" s="1"/>
      <c r="AA79" s="1"/>
    </row>
    <row r="80" spans="1:27" x14ac:dyDescent="0.25">
      <c r="A80">
        <v>64</v>
      </c>
      <c r="B80" s="6">
        <f t="shared" si="22"/>
        <v>255281.60580713971</v>
      </c>
      <c r="C80" s="6">
        <f t="shared" si="7"/>
        <v>2158.3818905499083</v>
      </c>
      <c r="D80" s="1">
        <f t="shared" si="8"/>
        <v>881.97386151420983</v>
      </c>
      <c r="E80" s="5">
        <f t="shared" si="23"/>
        <v>1276.4080290356985</v>
      </c>
      <c r="F80" s="1">
        <f t="shared" si="9"/>
        <v>866.94991402614812</v>
      </c>
      <c r="G80" s="1">
        <f t="shared" si="2"/>
        <v>0</v>
      </c>
      <c r="H80" s="6">
        <f t="shared" si="10"/>
        <v>253532.68203159934</v>
      </c>
      <c r="I80" s="60">
        <f t="shared" si="11"/>
        <v>10.836873925326852</v>
      </c>
      <c r="J80" s="61">
        <f t="shared" si="24"/>
        <v>1.6255310887990277</v>
      </c>
      <c r="K80" s="62">
        <f t="shared" si="13"/>
        <v>0.04</v>
      </c>
      <c r="L80" s="6">
        <f t="shared" si="14"/>
        <v>53.183667876487441</v>
      </c>
      <c r="M80" s="6">
        <f t="shared" si="3"/>
        <v>0.83333333333333337</v>
      </c>
      <c r="N80" s="6">
        <f t="shared" si="15"/>
        <v>3.2774427882907275</v>
      </c>
      <c r="O80" s="6">
        <f t="shared" si="4"/>
        <v>4</v>
      </c>
      <c r="P80" s="1">
        <v>0</v>
      </c>
      <c r="Q80" s="1">
        <f t="shared" si="5"/>
        <v>5.833333333333333</v>
      </c>
      <c r="R80" s="15">
        <f t="shared" si="16"/>
        <v>0</v>
      </c>
      <c r="S80" s="15">
        <f t="shared" si="6"/>
        <v>1.3333333333333333</v>
      </c>
      <c r="T80" s="15">
        <f t="shared" si="17"/>
        <v>0.72245826168845673</v>
      </c>
      <c r="U80" s="6">
        <f t="shared" si="18"/>
        <v>53.405319069756381</v>
      </c>
      <c r="V80" s="6">
        <f t="shared" si="19"/>
        <v>31.399342993235258</v>
      </c>
      <c r="W80" s="6">
        <f>$V$13-(SUM($V$17:V80))</f>
        <v>1506.1824658784521</v>
      </c>
      <c r="X80" s="1">
        <f t="shared" si="20"/>
        <v>55.03085015855541</v>
      </c>
      <c r="Y80" s="11">
        <f t="shared" si="21"/>
        <v>32.355064428710634</v>
      </c>
      <c r="Z80" s="1"/>
      <c r="AA80" s="1"/>
    </row>
    <row r="81" spans="1:27" x14ac:dyDescent="0.25">
      <c r="A81">
        <v>65</v>
      </c>
      <c r="B81" s="6">
        <f t="shared" si="22"/>
        <v>253532.68203159934</v>
      </c>
      <c r="C81" s="6">
        <f t="shared" si="7"/>
        <v>2158.3818905499083</v>
      </c>
      <c r="D81" s="1">
        <f t="shared" si="8"/>
        <v>890.71848039191173</v>
      </c>
      <c r="E81" s="5">
        <f t="shared" si="23"/>
        <v>1267.6634101579966</v>
      </c>
      <c r="F81" s="1">
        <f t="shared" si="9"/>
        <v>861.01047584356127</v>
      </c>
      <c r="G81" s="1">
        <f t="shared" ref="G81:G144" si="25">(1-(1-$F$3)^(1/12))*B81*$F$4</f>
        <v>0</v>
      </c>
      <c r="H81" s="6">
        <f t="shared" si="10"/>
        <v>251780.95307536385</v>
      </c>
      <c r="I81" s="60">
        <f t="shared" si="11"/>
        <v>10.762630948044517</v>
      </c>
      <c r="J81" s="61">
        <f t="shared" si="24"/>
        <v>1.6143946422066775</v>
      </c>
      <c r="K81" s="62">
        <f t="shared" si="13"/>
        <v>0.04</v>
      </c>
      <c r="L81" s="6">
        <f t="shared" ref="L81:L144" si="26">B81*$B$4/12</f>
        <v>52.81930875658319</v>
      </c>
      <c r="M81" s="6">
        <f t="shared" ref="M81:M144" si="27">IF(L81&gt;0,$I$2/12,0)*$B$8</f>
        <v>0.83333333333333337</v>
      </c>
      <c r="N81" s="6">
        <f t="shared" ref="N81:N144" si="28">IF(L81&gt;0,SUM(D81:F81)*(13/360)*$Q$3,0)</f>
        <v>3.2710083969262587</v>
      </c>
      <c r="O81" s="6">
        <f t="shared" ref="O81:O144" si="29">IF(L81&gt;0,$I$4*$Q$3/12,0)*$B$8</f>
        <v>4</v>
      </c>
      <c r="P81" s="1">
        <v>0</v>
      </c>
      <c r="Q81" s="1">
        <f t="shared" ref="Q81:Q144" si="30">IF(L81&gt;0,$N$2/12,0)*$B$8</f>
        <v>5.833333333333333</v>
      </c>
      <c r="R81" s="15">
        <f t="shared" si="16"/>
        <v>0</v>
      </c>
      <c r="S81" s="15">
        <f t="shared" ref="S81:S144" si="31">IF(L81&gt;0,$I$4*$N$5/12,0)</f>
        <v>1.3333333333333333</v>
      </c>
      <c r="T81" s="15">
        <f t="shared" ref="T81:T144" si="32">IF(L81&gt;0,F81*$B$4*($N$6/30),0)/$B$8</f>
        <v>0.71750872986963432</v>
      </c>
      <c r="U81" s="6">
        <f t="shared" ref="U81:U144" si="33">SUM(L81:O81)-SUM(P81:T81)</f>
        <v>53.039475090306482</v>
      </c>
      <c r="V81" s="6">
        <f t="shared" ref="V81:V144" si="34">U81/(1+$Q$4/12)^A81</f>
        <v>30.926526127879022</v>
      </c>
      <c r="W81" s="6">
        <f>$V$13-(SUM($V$17:V81))</f>
        <v>1475.2559397505729</v>
      </c>
      <c r="X81" s="1">
        <f t="shared" si="20"/>
        <v>54.653869732513158</v>
      </c>
      <c r="Y81" s="11">
        <f t="shared" si="21"/>
        <v>31.867855543336177</v>
      </c>
      <c r="Z81" s="1"/>
      <c r="AA81" s="1"/>
    </row>
    <row r="82" spans="1:27" x14ac:dyDescent="0.25">
      <c r="A82">
        <v>66</v>
      </c>
      <c r="B82" s="6">
        <f t="shared" si="22"/>
        <v>251780.95307536385</v>
      </c>
      <c r="C82" s="6">
        <f t="shared" ref="C82:C145" si="35">-PMT($B$3/12,$B$6,$B$2)</f>
        <v>2158.3818905499083</v>
      </c>
      <c r="D82" s="1">
        <f t="shared" ref="D82:D145" si="36">C82-E82</f>
        <v>899.47712517308923</v>
      </c>
      <c r="E82" s="5">
        <f t="shared" ref="E82:E145" si="37">$B82*$B$3/12</f>
        <v>1258.9047653768191</v>
      </c>
      <c r="F82" s="1">
        <f t="shared" ref="F82:F145" si="38">(1-(1-$F$2)^(1/12))*B82</f>
        <v>855.06151111810129</v>
      </c>
      <c r="G82" s="1">
        <f t="shared" si="25"/>
        <v>0</v>
      </c>
      <c r="H82" s="6">
        <f t="shared" ref="H82:H145" si="39">IF(B82-D82-F82&lt;0,0,B82-D82-F82)</f>
        <v>250026.41443907266</v>
      </c>
      <c r="I82" s="60">
        <f t="shared" ref="I82:I145" si="40">F82*$Q$6</f>
        <v>10.688268888976268</v>
      </c>
      <c r="J82" s="61">
        <f t="shared" si="24"/>
        <v>1.60324033334644</v>
      </c>
      <c r="K82" s="62">
        <f t="shared" ref="K82:K145" si="41">$F$2</f>
        <v>0.04</v>
      </c>
      <c r="L82" s="6">
        <f t="shared" si="26"/>
        <v>52.454365224034142</v>
      </c>
      <c r="M82" s="6">
        <f t="shared" si="27"/>
        <v>0.83333333333333337</v>
      </c>
      <c r="N82" s="6">
        <f t="shared" si="28"/>
        <v>3.2645636851403435</v>
      </c>
      <c r="O82" s="6">
        <f t="shared" si="29"/>
        <v>4</v>
      </c>
      <c r="P82" s="1">
        <v>0</v>
      </c>
      <c r="Q82" s="1">
        <f t="shared" si="30"/>
        <v>5.833333333333333</v>
      </c>
      <c r="R82" s="15">
        <f t="shared" ref="R82:R145" si="42">$N$3/12</f>
        <v>0</v>
      </c>
      <c r="S82" s="15">
        <f t="shared" si="31"/>
        <v>1.3333333333333333</v>
      </c>
      <c r="T82" s="15">
        <f t="shared" si="32"/>
        <v>0.71255125926508445</v>
      </c>
      <c r="U82" s="6">
        <f t="shared" si="33"/>
        <v>52.673044316576075</v>
      </c>
      <c r="V82" s="6">
        <f t="shared" si="34"/>
        <v>30.459040476655719</v>
      </c>
      <c r="W82" s="6">
        <f>$V$13-(SUM($V$17:V82))</f>
        <v>1444.796899273917</v>
      </c>
      <c r="X82" s="1">
        <f t="shared" ref="X82:X145" si="43">U82+J82</f>
        <v>54.276284649922516</v>
      </c>
      <c r="Y82" s="11">
        <f t="shared" ref="Y82:Y145" si="44">X82/(1+$Q$4/12)^A82</f>
        <v>31.386140150517527</v>
      </c>
      <c r="Z82" s="1"/>
      <c r="AA82" s="1"/>
    </row>
    <row r="83" spans="1:27" x14ac:dyDescent="0.25">
      <c r="A83">
        <v>67</v>
      </c>
      <c r="B83" s="6">
        <f t="shared" ref="B83:B146" si="45">H82</f>
        <v>250026.41443907266</v>
      </c>
      <c r="C83" s="6">
        <f t="shared" si="35"/>
        <v>2158.3818905499083</v>
      </c>
      <c r="D83" s="1">
        <f t="shared" si="36"/>
        <v>908.24981835454514</v>
      </c>
      <c r="E83" s="5">
        <f t="shared" si="37"/>
        <v>1250.1320721953632</v>
      </c>
      <c r="F83" s="1">
        <f t="shared" si="38"/>
        <v>849.10300456970003</v>
      </c>
      <c r="G83" s="1">
        <f t="shared" si="25"/>
        <v>0</v>
      </c>
      <c r="H83" s="6">
        <f t="shared" si="39"/>
        <v>248269.06161614839</v>
      </c>
      <c r="I83" s="60">
        <f t="shared" si="40"/>
        <v>10.613787557121251</v>
      </c>
      <c r="J83" s="61">
        <f t="shared" si="24"/>
        <v>1.5920681335681877</v>
      </c>
      <c r="K83" s="62">
        <f t="shared" si="41"/>
        <v>0.04</v>
      </c>
      <c r="L83" s="6">
        <f t="shared" si="26"/>
        <v>52.088836341473467</v>
      </c>
      <c r="M83" s="6">
        <f t="shared" si="27"/>
        <v>0.83333333333333337</v>
      </c>
      <c r="N83" s="6">
        <f t="shared" si="28"/>
        <v>3.2581086363795753</v>
      </c>
      <c r="O83" s="6">
        <f t="shared" si="29"/>
        <v>4</v>
      </c>
      <c r="P83" s="1">
        <v>0</v>
      </c>
      <c r="Q83" s="1">
        <f t="shared" si="30"/>
        <v>5.833333333333333</v>
      </c>
      <c r="R83" s="15">
        <f t="shared" si="42"/>
        <v>0</v>
      </c>
      <c r="S83" s="15">
        <f t="shared" si="31"/>
        <v>1.3333333333333333</v>
      </c>
      <c r="T83" s="15">
        <f t="shared" si="32"/>
        <v>0.70758583714141665</v>
      </c>
      <c r="U83" s="6">
        <f t="shared" si="33"/>
        <v>52.306025807378298</v>
      </c>
      <c r="V83" s="6">
        <f t="shared" si="34"/>
        <v>29.996832478917749</v>
      </c>
      <c r="W83" s="6">
        <f>$V$13-(SUM($V$17:V83))</f>
        <v>1414.8000667949991</v>
      </c>
      <c r="X83" s="1">
        <f t="shared" si="43"/>
        <v>53.898093940946488</v>
      </c>
      <c r="Y83" s="11">
        <f t="shared" si="44"/>
        <v>30.90986305924778</v>
      </c>
      <c r="Z83" s="1"/>
      <c r="AA83" s="1"/>
    </row>
    <row r="84" spans="1:27" x14ac:dyDescent="0.25">
      <c r="A84">
        <v>68</v>
      </c>
      <c r="B84" s="6">
        <f t="shared" si="45"/>
        <v>248269.06161614839</v>
      </c>
      <c r="C84" s="6">
        <f t="shared" si="35"/>
        <v>2158.3818905499083</v>
      </c>
      <c r="D84" s="1">
        <f t="shared" si="36"/>
        <v>917.03658246916643</v>
      </c>
      <c r="E84" s="5">
        <f t="shared" si="37"/>
        <v>1241.3453080807419</v>
      </c>
      <c r="F84" s="1">
        <f t="shared" si="38"/>
        <v>843.13494089378128</v>
      </c>
      <c r="G84" s="1">
        <f t="shared" si="25"/>
        <v>0</v>
      </c>
      <c r="H84" s="6">
        <f t="shared" si="39"/>
        <v>246508.89009278547</v>
      </c>
      <c r="I84" s="60">
        <f t="shared" si="40"/>
        <v>10.539186761172267</v>
      </c>
      <c r="J84" s="61">
        <f t="shared" si="24"/>
        <v>1.5808780141758401</v>
      </c>
      <c r="K84" s="62">
        <f t="shared" si="41"/>
        <v>0.04</v>
      </c>
      <c r="L84" s="6">
        <f t="shared" si="26"/>
        <v>51.722721170030916</v>
      </c>
      <c r="M84" s="6">
        <f t="shared" si="27"/>
        <v>0.83333333333333337</v>
      </c>
      <c r="N84" s="6">
        <f t="shared" si="28"/>
        <v>3.2516432340639967</v>
      </c>
      <c r="O84" s="6">
        <f t="shared" si="29"/>
        <v>4</v>
      </c>
      <c r="P84" s="1">
        <v>0</v>
      </c>
      <c r="Q84" s="1">
        <f t="shared" si="30"/>
        <v>5.833333333333333</v>
      </c>
      <c r="R84" s="15">
        <f t="shared" si="42"/>
        <v>0</v>
      </c>
      <c r="S84" s="15">
        <f t="shared" si="31"/>
        <v>1.3333333333333333</v>
      </c>
      <c r="T84" s="15">
        <f t="shared" si="32"/>
        <v>0.70261245074481771</v>
      </c>
      <c r="U84" s="6">
        <f t="shared" si="33"/>
        <v>51.938418620016762</v>
      </c>
      <c r="V84" s="6">
        <f t="shared" si="34"/>
        <v>29.539849080075221</v>
      </c>
      <c r="W84" s="6">
        <f>$V$13-(SUM($V$17:V84))</f>
        <v>1385.2602177149238</v>
      </c>
      <c r="X84" s="1">
        <f t="shared" si="43"/>
        <v>53.5192966341926</v>
      </c>
      <c r="Y84" s="11">
        <f t="shared" si="44"/>
        <v>30.438969599981956</v>
      </c>
      <c r="Z84" s="1"/>
      <c r="AA84" s="1"/>
    </row>
    <row r="85" spans="1:27" x14ac:dyDescent="0.25">
      <c r="A85">
        <v>69</v>
      </c>
      <c r="B85" s="6">
        <f t="shared" si="45"/>
        <v>246508.89009278547</v>
      </c>
      <c r="C85" s="6">
        <f t="shared" si="35"/>
        <v>2158.3818905499083</v>
      </c>
      <c r="D85" s="1">
        <f t="shared" si="36"/>
        <v>925.83744008598092</v>
      </c>
      <c r="E85" s="5">
        <f t="shared" si="37"/>
        <v>1232.5444504639274</v>
      </c>
      <c r="F85" s="1">
        <f t="shared" si="38"/>
        <v>837.1573047612211</v>
      </c>
      <c r="G85" s="1">
        <f t="shared" si="25"/>
        <v>0</v>
      </c>
      <c r="H85" s="6">
        <f t="shared" si="39"/>
        <v>244745.89534793826</v>
      </c>
      <c r="I85" s="60">
        <f t="shared" si="40"/>
        <v>10.464466309515265</v>
      </c>
      <c r="J85" s="61">
        <f t="shared" si="24"/>
        <v>1.5696699464272896</v>
      </c>
      <c r="K85" s="62">
        <f t="shared" si="41"/>
        <v>0.04</v>
      </c>
      <c r="L85" s="6">
        <f t="shared" si="26"/>
        <v>51.356018769330312</v>
      </c>
      <c r="M85" s="6">
        <f t="shared" si="27"/>
        <v>0.83333333333333337</v>
      </c>
      <c r="N85" s="6">
        <f t="shared" si="28"/>
        <v>3.245167461587056</v>
      </c>
      <c r="O85" s="6">
        <f t="shared" si="29"/>
        <v>4</v>
      </c>
      <c r="P85" s="1">
        <v>0</v>
      </c>
      <c r="Q85" s="1">
        <f t="shared" si="30"/>
        <v>5.833333333333333</v>
      </c>
      <c r="R85" s="15">
        <f t="shared" si="42"/>
        <v>0</v>
      </c>
      <c r="S85" s="15">
        <f t="shared" si="31"/>
        <v>1.3333333333333333</v>
      </c>
      <c r="T85" s="15">
        <f t="shared" si="32"/>
        <v>0.69763108730101753</v>
      </c>
      <c r="U85" s="6">
        <f t="shared" si="33"/>
        <v>51.570221810283023</v>
      </c>
      <c r="V85" s="6">
        <f t="shared" si="34"/>
        <v>29.088037726990439</v>
      </c>
      <c r="W85" s="6">
        <f>$V$13-(SUM($V$17:V85))</f>
        <v>1356.1721799879333</v>
      </c>
      <c r="X85" s="1">
        <f t="shared" si="43"/>
        <v>53.139891756710313</v>
      </c>
      <c r="Y85" s="11">
        <f t="shared" si="44"/>
        <v>29.973405619891295</v>
      </c>
      <c r="Z85" s="1"/>
      <c r="AA85" s="1"/>
    </row>
    <row r="86" spans="1:27" x14ac:dyDescent="0.25">
      <c r="A86">
        <v>70</v>
      </c>
      <c r="B86" s="6">
        <f t="shared" si="45"/>
        <v>244745.89534793826</v>
      </c>
      <c r="C86" s="6">
        <f t="shared" si="35"/>
        <v>2158.3818905499083</v>
      </c>
      <c r="D86" s="1">
        <f t="shared" si="36"/>
        <v>934.65241381021701</v>
      </c>
      <c r="E86" s="5">
        <f t="shared" si="37"/>
        <v>1223.7294767396913</v>
      </c>
      <c r="F86" s="1">
        <f t="shared" si="38"/>
        <v>831.17008081830784</v>
      </c>
      <c r="G86" s="1">
        <f t="shared" si="25"/>
        <v>0</v>
      </c>
      <c r="H86" s="6">
        <f t="shared" si="39"/>
        <v>242980.07285330974</v>
      </c>
      <c r="I86" s="60">
        <f t="shared" si="40"/>
        <v>10.389626010228849</v>
      </c>
      <c r="J86" s="61">
        <f t="shared" si="24"/>
        <v>1.5584439015343272</v>
      </c>
      <c r="K86" s="62">
        <f t="shared" si="41"/>
        <v>0.04</v>
      </c>
      <c r="L86" s="6">
        <f t="shared" si="26"/>
        <v>50.988728197487141</v>
      </c>
      <c r="M86" s="6">
        <f t="shared" si="27"/>
        <v>0.83333333333333337</v>
      </c>
      <c r="N86" s="6">
        <f t="shared" si="28"/>
        <v>3.2386813023155669</v>
      </c>
      <c r="O86" s="6">
        <f t="shared" si="29"/>
        <v>4</v>
      </c>
      <c r="P86" s="1">
        <v>0</v>
      </c>
      <c r="Q86" s="1">
        <f t="shared" si="30"/>
        <v>5.833333333333333</v>
      </c>
      <c r="R86" s="15">
        <f t="shared" si="42"/>
        <v>0</v>
      </c>
      <c r="S86" s="15">
        <f t="shared" si="31"/>
        <v>1.3333333333333333</v>
      </c>
      <c r="T86" s="15">
        <f t="shared" si="32"/>
        <v>0.69264173401525642</v>
      </c>
      <c r="U86" s="6">
        <f t="shared" si="33"/>
        <v>51.201434432454121</v>
      </c>
      <c r="V86" s="6">
        <f t="shared" si="34"/>
        <v>28.641346363413287</v>
      </c>
      <c r="W86" s="6">
        <f>$V$13-(SUM($V$17:V86))</f>
        <v>1327.5308336245198</v>
      </c>
      <c r="X86" s="1">
        <f t="shared" si="43"/>
        <v>52.759878333988446</v>
      </c>
      <c r="Y86" s="11">
        <f t="shared" si="44"/>
        <v>29.513117478159661</v>
      </c>
      <c r="Z86" s="1"/>
      <c r="AA86" s="1"/>
    </row>
    <row r="87" spans="1:27" x14ac:dyDescent="0.25">
      <c r="A87">
        <v>71</v>
      </c>
      <c r="B87" s="6">
        <f t="shared" si="45"/>
        <v>242980.07285330974</v>
      </c>
      <c r="C87" s="6">
        <f t="shared" si="35"/>
        <v>2158.3818905499083</v>
      </c>
      <c r="D87" s="1">
        <f t="shared" si="36"/>
        <v>943.4815262833597</v>
      </c>
      <c r="E87" s="5">
        <f t="shared" si="37"/>
        <v>1214.9003642665486</v>
      </c>
      <c r="F87" s="1">
        <f t="shared" si="38"/>
        <v>825.17325368670413</v>
      </c>
      <c r="G87" s="1">
        <f t="shared" si="25"/>
        <v>0</v>
      </c>
      <c r="H87" s="6">
        <f t="shared" si="39"/>
        <v>241211.41807333968</v>
      </c>
      <c r="I87" s="60">
        <f t="shared" si="40"/>
        <v>10.314665671083802</v>
      </c>
      <c r="J87" s="61">
        <f t="shared" si="24"/>
        <v>1.5471998506625702</v>
      </c>
      <c r="K87" s="62">
        <f t="shared" si="41"/>
        <v>0.04</v>
      </c>
      <c r="L87" s="6">
        <f t="shared" si="26"/>
        <v>50.620848511106196</v>
      </c>
      <c r="M87" s="6">
        <f t="shared" si="27"/>
        <v>0.83333333333333337</v>
      </c>
      <c r="N87" s="6">
        <f t="shared" si="28"/>
        <v>3.2321847395896626</v>
      </c>
      <c r="O87" s="6">
        <f t="shared" si="29"/>
        <v>4</v>
      </c>
      <c r="P87" s="1">
        <v>0</v>
      </c>
      <c r="Q87" s="1">
        <f t="shared" si="30"/>
        <v>5.833333333333333</v>
      </c>
      <c r="R87" s="15">
        <f t="shared" si="42"/>
        <v>0</v>
      </c>
      <c r="S87" s="15">
        <f t="shared" si="31"/>
        <v>1.3333333333333333</v>
      </c>
      <c r="T87" s="15">
        <f t="shared" si="32"/>
        <v>0.68764437807225343</v>
      </c>
      <c r="U87" s="6">
        <f t="shared" si="33"/>
        <v>50.832055539290273</v>
      </c>
      <c r="V87" s="6">
        <f t="shared" si="34"/>
        <v>28.199723425457282</v>
      </c>
      <c r="W87" s="6">
        <f>$V$13-(SUM($V$17:V87))</f>
        <v>1299.3311101990626</v>
      </c>
      <c r="X87" s="1">
        <f t="shared" si="43"/>
        <v>52.379255389952846</v>
      </c>
      <c r="Y87" s="11">
        <f t="shared" si="44"/>
        <v>29.058052041321918</v>
      </c>
      <c r="Z87" s="1"/>
      <c r="AA87" s="1"/>
    </row>
    <row r="88" spans="1:27" x14ac:dyDescent="0.25">
      <c r="A88">
        <v>72</v>
      </c>
      <c r="B88" s="6">
        <f t="shared" si="45"/>
        <v>241211.41807333968</v>
      </c>
      <c r="C88" s="6">
        <f t="shared" si="35"/>
        <v>2158.3818905499083</v>
      </c>
      <c r="D88" s="1">
        <f t="shared" si="36"/>
        <v>952.32480018321007</v>
      </c>
      <c r="E88" s="5">
        <f t="shared" si="37"/>
        <v>1206.0570903666983</v>
      </c>
      <c r="F88" s="1">
        <f t="shared" si="38"/>
        <v>819.16680796340597</v>
      </c>
      <c r="G88" s="1">
        <f t="shared" si="25"/>
        <v>0</v>
      </c>
      <c r="H88" s="6">
        <f t="shared" si="39"/>
        <v>239439.92646519307</v>
      </c>
      <c r="I88" s="60">
        <f t="shared" si="40"/>
        <v>10.239585099542575</v>
      </c>
      <c r="J88" s="61">
        <f t="shared" si="24"/>
        <v>1.5359377649313861</v>
      </c>
      <c r="K88" s="62">
        <f t="shared" si="41"/>
        <v>0.04</v>
      </c>
      <c r="L88" s="6">
        <f t="shared" si="26"/>
        <v>50.252378765279104</v>
      </c>
      <c r="M88" s="6">
        <f t="shared" si="27"/>
        <v>0.83333333333333337</v>
      </c>
      <c r="N88" s="6">
        <f t="shared" si="28"/>
        <v>3.2256777567227566</v>
      </c>
      <c r="O88" s="6">
        <f t="shared" si="29"/>
        <v>4</v>
      </c>
      <c r="P88" s="1">
        <v>0</v>
      </c>
      <c r="Q88" s="1">
        <f t="shared" si="30"/>
        <v>5.833333333333333</v>
      </c>
      <c r="R88" s="15">
        <f t="shared" si="42"/>
        <v>0</v>
      </c>
      <c r="S88" s="15">
        <f t="shared" si="31"/>
        <v>1.3333333333333333</v>
      </c>
      <c r="T88" s="15">
        <f t="shared" si="32"/>
        <v>0.68263900663617161</v>
      </c>
      <c r="U88" s="6">
        <f t="shared" si="33"/>
        <v>50.462084182032356</v>
      </c>
      <c r="V88" s="6">
        <f t="shared" si="34"/>
        <v>27.763117837115601</v>
      </c>
      <c r="W88" s="6">
        <f>$V$13-(SUM($V$17:V88))</f>
        <v>1271.5679923619468</v>
      </c>
      <c r="X88" s="1">
        <f t="shared" si="43"/>
        <v>51.998021946963739</v>
      </c>
      <c r="Y88" s="11">
        <f t="shared" si="44"/>
        <v>28.608156678643461</v>
      </c>
      <c r="Z88" s="1"/>
      <c r="AA88" s="1"/>
    </row>
    <row r="89" spans="1:27" x14ac:dyDescent="0.25">
      <c r="A89">
        <v>73</v>
      </c>
      <c r="B89" s="6">
        <f t="shared" si="45"/>
        <v>239439.92646519307</v>
      </c>
      <c r="C89" s="6">
        <f t="shared" si="35"/>
        <v>2158.3818905499083</v>
      </c>
      <c r="D89" s="1">
        <f t="shared" si="36"/>
        <v>961.18225822394311</v>
      </c>
      <c r="E89" s="5">
        <f t="shared" si="37"/>
        <v>1197.1996323259652</v>
      </c>
      <c r="F89" s="1">
        <f t="shared" si="38"/>
        <v>813.15072822070408</v>
      </c>
      <c r="G89" s="1">
        <f t="shared" si="25"/>
        <v>0</v>
      </c>
      <c r="H89" s="6">
        <f t="shared" si="39"/>
        <v>237665.59347874843</v>
      </c>
      <c r="I89" s="60">
        <f t="shared" si="40"/>
        <v>10.164384102758802</v>
      </c>
      <c r="J89" s="61">
        <f t="shared" ref="J89:J152" si="46">$N$8*I89</f>
        <v>1.5246576154138203</v>
      </c>
      <c r="K89" s="62">
        <f t="shared" si="41"/>
        <v>0.04</v>
      </c>
      <c r="L89" s="6">
        <f t="shared" si="26"/>
        <v>49.883318013581892</v>
      </c>
      <c r="M89" s="6">
        <f t="shared" si="27"/>
        <v>0.83333333333333337</v>
      </c>
      <c r="N89" s="6">
        <f t="shared" si="28"/>
        <v>3.2191603370014961</v>
      </c>
      <c r="O89" s="6">
        <f t="shared" si="29"/>
        <v>4</v>
      </c>
      <c r="P89" s="1">
        <v>0</v>
      </c>
      <c r="Q89" s="1">
        <f t="shared" si="30"/>
        <v>5.833333333333333</v>
      </c>
      <c r="R89" s="15">
        <f t="shared" si="42"/>
        <v>0</v>
      </c>
      <c r="S89" s="15">
        <f t="shared" si="31"/>
        <v>1.3333333333333333</v>
      </c>
      <c r="T89" s="15">
        <f t="shared" si="32"/>
        <v>0.6776256068505867</v>
      </c>
      <c r="U89" s="6">
        <f t="shared" si="33"/>
        <v>50.091519410399471</v>
      </c>
      <c r="V89" s="6">
        <f t="shared" si="34"/>
        <v>27.331479005817101</v>
      </c>
      <c r="W89" s="6">
        <f>$V$13-(SUM($V$17:V89))</f>
        <v>1244.2365133561298</v>
      </c>
      <c r="X89" s="1">
        <f t="shared" si="43"/>
        <v>51.616177025813293</v>
      </c>
      <c r="Y89" s="11">
        <f t="shared" si="44"/>
        <v>28.163379257540964</v>
      </c>
      <c r="Z89" s="1"/>
      <c r="AA89" s="1"/>
    </row>
    <row r="90" spans="1:27" x14ac:dyDescent="0.25">
      <c r="A90">
        <v>74</v>
      </c>
      <c r="B90" s="6">
        <f t="shared" si="45"/>
        <v>237665.59347874843</v>
      </c>
      <c r="C90" s="6">
        <f t="shared" si="35"/>
        <v>2158.3818905499083</v>
      </c>
      <c r="D90" s="1">
        <f t="shared" si="36"/>
        <v>970.05392315616632</v>
      </c>
      <c r="E90" s="5">
        <f t="shared" si="37"/>
        <v>1188.327967393742</v>
      </c>
      <c r="F90" s="1">
        <f t="shared" si="38"/>
        <v>807.12499900614375</v>
      </c>
      <c r="G90" s="1">
        <f t="shared" si="25"/>
        <v>0</v>
      </c>
      <c r="H90" s="6">
        <f t="shared" si="39"/>
        <v>235888.41455658613</v>
      </c>
      <c r="I90" s="60">
        <f t="shared" si="40"/>
        <v>10.089062487576797</v>
      </c>
      <c r="J90" s="61">
        <f t="shared" si="46"/>
        <v>1.5133593731365196</v>
      </c>
      <c r="K90" s="62">
        <f t="shared" si="41"/>
        <v>0.04</v>
      </c>
      <c r="L90" s="6">
        <f t="shared" si="26"/>
        <v>49.513665308072596</v>
      </c>
      <c r="M90" s="6">
        <f t="shared" si="27"/>
        <v>0.83333333333333337</v>
      </c>
      <c r="N90" s="6">
        <f t="shared" si="28"/>
        <v>3.2126324636857229</v>
      </c>
      <c r="O90" s="6">
        <f t="shared" si="29"/>
        <v>4</v>
      </c>
      <c r="P90" s="1">
        <v>0</v>
      </c>
      <c r="Q90" s="1">
        <f t="shared" si="30"/>
        <v>5.833333333333333</v>
      </c>
      <c r="R90" s="15">
        <f t="shared" si="42"/>
        <v>0</v>
      </c>
      <c r="S90" s="15">
        <f t="shared" si="31"/>
        <v>1.3333333333333333</v>
      </c>
      <c r="T90" s="15">
        <f t="shared" si="32"/>
        <v>0.67260416583845306</v>
      </c>
      <c r="U90" s="6">
        <f t="shared" si="33"/>
        <v>49.720360272586532</v>
      </c>
      <c r="V90" s="6">
        <f t="shared" si="34"/>
        <v>26.904756818021692</v>
      </c>
      <c r="W90" s="6">
        <f>$V$13-(SUM($V$17:V90))</f>
        <v>1217.331756538108</v>
      </c>
      <c r="X90" s="1">
        <f t="shared" si="43"/>
        <v>51.233719645723049</v>
      </c>
      <c r="Y90" s="11">
        <f t="shared" si="44"/>
        <v>27.723668139043657</v>
      </c>
      <c r="Z90" s="1"/>
      <c r="AA90" s="1"/>
    </row>
    <row r="91" spans="1:27" x14ac:dyDescent="0.25">
      <c r="A91">
        <v>75</v>
      </c>
      <c r="B91" s="6">
        <f t="shared" si="45"/>
        <v>235888.41455658613</v>
      </c>
      <c r="C91" s="6">
        <f t="shared" si="35"/>
        <v>2158.3818905499083</v>
      </c>
      <c r="D91" s="1">
        <f t="shared" si="36"/>
        <v>978.93981776697774</v>
      </c>
      <c r="E91" s="5">
        <f t="shared" si="37"/>
        <v>1179.4420727829306</v>
      </c>
      <c r="F91" s="1">
        <f t="shared" si="38"/>
        <v>801.08960484248564</v>
      </c>
      <c r="G91" s="1">
        <f t="shared" si="25"/>
        <v>0</v>
      </c>
      <c r="H91" s="6">
        <f t="shared" si="39"/>
        <v>234108.38513397667</v>
      </c>
      <c r="I91" s="60">
        <f t="shared" si="40"/>
        <v>10.013620060531071</v>
      </c>
      <c r="J91" s="61">
        <f t="shared" si="46"/>
        <v>1.5020430090796606</v>
      </c>
      <c r="K91" s="62">
        <f t="shared" si="41"/>
        <v>0.04</v>
      </c>
      <c r="L91" s="6">
        <f t="shared" si="26"/>
        <v>49.143419699288778</v>
      </c>
      <c r="M91" s="6">
        <f t="shared" si="27"/>
        <v>0.83333333333333337</v>
      </c>
      <c r="N91" s="6">
        <f t="shared" si="28"/>
        <v>3.2060941200084261</v>
      </c>
      <c r="O91" s="6">
        <f t="shared" si="29"/>
        <v>4</v>
      </c>
      <c r="P91" s="1">
        <v>0</v>
      </c>
      <c r="Q91" s="1">
        <f t="shared" si="30"/>
        <v>5.833333333333333</v>
      </c>
      <c r="R91" s="15">
        <f t="shared" si="42"/>
        <v>0</v>
      </c>
      <c r="S91" s="15">
        <f t="shared" si="31"/>
        <v>1.3333333333333333</v>
      </c>
      <c r="T91" s="15">
        <f t="shared" si="32"/>
        <v>0.66757467070207133</v>
      </c>
      <c r="U91" s="6">
        <f t="shared" si="33"/>
        <v>49.348605815261799</v>
      </c>
      <c r="V91" s="6">
        <f t="shared" si="34"/>
        <v>26.482901634854962</v>
      </c>
      <c r="W91" s="6">
        <f>$V$13-(SUM($V$17:V91))</f>
        <v>1190.8488549032531</v>
      </c>
      <c r="X91" s="1">
        <f t="shared" si="43"/>
        <v>50.850648824341462</v>
      </c>
      <c r="Y91" s="11">
        <f t="shared" si="44"/>
        <v>27.288972173295104</v>
      </c>
      <c r="Z91" s="1"/>
      <c r="AA91" s="1"/>
    </row>
    <row r="92" spans="1:27" x14ac:dyDescent="0.25">
      <c r="A92">
        <v>76</v>
      </c>
      <c r="B92" s="6">
        <f t="shared" si="45"/>
        <v>234108.38513397667</v>
      </c>
      <c r="C92" s="6">
        <f t="shared" si="35"/>
        <v>2158.3818905499083</v>
      </c>
      <c r="D92" s="1">
        <f t="shared" si="36"/>
        <v>987.83996488002504</v>
      </c>
      <c r="E92" s="5">
        <f t="shared" si="37"/>
        <v>1170.5419256698833</v>
      </c>
      <c r="F92" s="1">
        <f t="shared" si="38"/>
        <v>795.0445302276654</v>
      </c>
      <c r="G92" s="1">
        <f t="shared" si="25"/>
        <v>0</v>
      </c>
      <c r="H92" s="6">
        <f t="shared" si="39"/>
        <v>232325.50063886898</v>
      </c>
      <c r="I92" s="60">
        <f t="shared" si="40"/>
        <v>9.9380566278458176</v>
      </c>
      <c r="J92" s="61">
        <f t="shared" si="46"/>
        <v>1.4907084941768727</v>
      </c>
      <c r="K92" s="62">
        <f t="shared" si="41"/>
        <v>0.04</v>
      </c>
      <c r="L92" s="6">
        <f t="shared" si="26"/>
        <v>48.77258023624514</v>
      </c>
      <c r="M92" s="6">
        <f t="shared" si="27"/>
        <v>0.83333333333333337</v>
      </c>
      <c r="N92" s="6">
        <f t="shared" si="28"/>
        <v>3.1995452891757044</v>
      </c>
      <c r="O92" s="6">
        <f t="shared" si="29"/>
        <v>4</v>
      </c>
      <c r="P92" s="1">
        <v>0</v>
      </c>
      <c r="Q92" s="1">
        <f t="shared" si="30"/>
        <v>5.833333333333333</v>
      </c>
      <c r="R92" s="15">
        <f t="shared" si="42"/>
        <v>0</v>
      </c>
      <c r="S92" s="15">
        <f t="shared" si="31"/>
        <v>1.3333333333333333</v>
      </c>
      <c r="T92" s="15">
        <f t="shared" si="32"/>
        <v>0.66253710852305447</v>
      </c>
      <c r="U92" s="6">
        <f t="shared" si="33"/>
        <v>48.97625508356446</v>
      </c>
      <c r="V92" s="6">
        <f t="shared" si="34"/>
        <v>26.065864287781469</v>
      </c>
      <c r="W92" s="6">
        <f>$V$13-(SUM($V$17:V92))</f>
        <v>1164.7829906154716</v>
      </c>
      <c r="X92" s="1">
        <f t="shared" si="43"/>
        <v>50.466963577741332</v>
      </c>
      <c r="Y92" s="11">
        <f t="shared" si="44"/>
        <v>26.859240695094755</v>
      </c>
      <c r="Z92" s="1"/>
      <c r="AA92" s="1"/>
    </row>
    <row r="93" spans="1:27" x14ac:dyDescent="0.25">
      <c r="A93">
        <v>77</v>
      </c>
      <c r="B93" s="6">
        <f t="shared" si="45"/>
        <v>232325.50063886898</v>
      </c>
      <c r="C93" s="6">
        <f t="shared" si="35"/>
        <v>2158.3818905499083</v>
      </c>
      <c r="D93" s="1">
        <f t="shared" si="36"/>
        <v>996.75438735556349</v>
      </c>
      <c r="E93" s="5">
        <f t="shared" si="37"/>
        <v>1161.6275031943449</v>
      </c>
      <c r="F93" s="1">
        <f t="shared" si="38"/>
        <v>788.98975963475436</v>
      </c>
      <c r="G93" s="1">
        <f t="shared" si="25"/>
        <v>0</v>
      </c>
      <c r="H93" s="6">
        <f t="shared" si="39"/>
        <v>230539.75649187868</v>
      </c>
      <c r="I93" s="60">
        <f t="shared" si="40"/>
        <v>9.8623719954344296</v>
      </c>
      <c r="J93" s="61">
        <f t="shared" si="46"/>
        <v>1.4793557993151645</v>
      </c>
      <c r="K93" s="62">
        <f t="shared" si="41"/>
        <v>0.04</v>
      </c>
      <c r="L93" s="6">
        <f t="shared" si="26"/>
        <v>48.401145966431038</v>
      </c>
      <c r="M93" s="6">
        <f t="shared" si="27"/>
        <v>0.83333333333333337</v>
      </c>
      <c r="N93" s="6">
        <f t="shared" si="28"/>
        <v>3.1929859543667178</v>
      </c>
      <c r="O93" s="6">
        <f t="shared" si="29"/>
        <v>4</v>
      </c>
      <c r="P93" s="1">
        <v>0</v>
      </c>
      <c r="Q93" s="1">
        <f t="shared" si="30"/>
        <v>5.833333333333333</v>
      </c>
      <c r="R93" s="15">
        <f t="shared" si="42"/>
        <v>0</v>
      </c>
      <c r="S93" s="15">
        <f t="shared" si="31"/>
        <v>1.3333333333333333</v>
      </c>
      <c r="T93" s="15">
        <f t="shared" si="32"/>
        <v>0.65749146636229527</v>
      </c>
      <c r="U93" s="6">
        <f t="shared" si="33"/>
        <v>48.603307121102134</v>
      </c>
      <c r="V93" s="6">
        <f t="shared" si="34"/>
        <v>25.653596074316596</v>
      </c>
      <c r="W93" s="6">
        <f>$V$13-(SUM($V$17:V93))</f>
        <v>1139.1293945411549</v>
      </c>
      <c r="X93" s="1">
        <f t="shared" si="43"/>
        <v>50.082662920417299</v>
      </c>
      <c r="Y93" s="11">
        <f t="shared" si="44"/>
        <v>26.43442351947931</v>
      </c>
      <c r="Z93" s="1"/>
      <c r="AA93" s="1"/>
    </row>
    <row r="94" spans="1:27" x14ac:dyDescent="0.25">
      <c r="A94">
        <v>78</v>
      </c>
      <c r="B94" s="6">
        <f t="shared" si="45"/>
        <v>230539.75649187868</v>
      </c>
      <c r="C94" s="6">
        <f t="shared" si="35"/>
        <v>2158.3818905499083</v>
      </c>
      <c r="D94" s="1">
        <f t="shared" si="36"/>
        <v>1005.6831080905151</v>
      </c>
      <c r="E94" s="5">
        <f t="shared" si="37"/>
        <v>1152.6987824593932</v>
      </c>
      <c r="F94" s="1">
        <f t="shared" si="38"/>
        <v>782.92527751191972</v>
      </c>
      <c r="G94" s="1">
        <f t="shared" si="25"/>
        <v>0</v>
      </c>
      <c r="H94" s="6">
        <f t="shared" si="39"/>
        <v>228751.14810627626</v>
      </c>
      <c r="I94" s="60">
        <f t="shared" si="40"/>
        <v>9.7865659688989979</v>
      </c>
      <c r="J94" s="61">
        <f t="shared" si="46"/>
        <v>1.4679848953348495</v>
      </c>
      <c r="K94" s="62">
        <f t="shared" si="41"/>
        <v>0.04</v>
      </c>
      <c r="L94" s="6">
        <f t="shared" si="26"/>
        <v>48.029115935808058</v>
      </c>
      <c r="M94" s="6">
        <f t="shared" si="27"/>
        <v>0.83333333333333337</v>
      </c>
      <c r="N94" s="6">
        <f t="shared" si="28"/>
        <v>3.186416098733647</v>
      </c>
      <c r="O94" s="6">
        <f t="shared" si="29"/>
        <v>4</v>
      </c>
      <c r="P94" s="1">
        <v>0</v>
      </c>
      <c r="Q94" s="1">
        <f t="shared" si="30"/>
        <v>5.833333333333333</v>
      </c>
      <c r="R94" s="15">
        <f t="shared" si="42"/>
        <v>0</v>
      </c>
      <c r="S94" s="15">
        <f t="shared" si="31"/>
        <v>1.3333333333333333</v>
      </c>
      <c r="T94" s="15">
        <f t="shared" si="32"/>
        <v>0.6524377312599331</v>
      </c>
      <c r="U94" s="6">
        <f t="shared" si="33"/>
        <v>48.229760969948437</v>
      </c>
      <c r="V94" s="6">
        <f t="shared" si="34"/>
        <v>25.246048753776407</v>
      </c>
      <c r="W94" s="6">
        <f>$V$13-(SUM($V$17:V94))</f>
        <v>1113.8833457873784</v>
      </c>
      <c r="X94" s="1">
        <f t="shared" si="43"/>
        <v>49.697745865283288</v>
      </c>
      <c r="Y94" s="11">
        <f t="shared" si="44"/>
        <v>26.014470937343173</v>
      </c>
      <c r="Z94" s="1"/>
      <c r="AA94" s="1"/>
    </row>
    <row r="95" spans="1:27" x14ac:dyDescent="0.25">
      <c r="A95">
        <v>79</v>
      </c>
      <c r="B95" s="6">
        <f t="shared" si="45"/>
        <v>228751.14810627626</v>
      </c>
      <c r="C95" s="6">
        <f t="shared" si="35"/>
        <v>2158.3818905499083</v>
      </c>
      <c r="D95" s="1">
        <f t="shared" si="36"/>
        <v>1014.6261500185271</v>
      </c>
      <c r="E95" s="5">
        <f t="shared" si="37"/>
        <v>1143.7557405313812</v>
      </c>
      <c r="F95" s="1">
        <f t="shared" si="38"/>
        <v>776.85106828238384</v>
      </c>
      <c r="G95" s="1">
        <f t="shared" si="25"/>
        <v>0</v>
      </c>
      <c r="H95" s="6">
        <f t="shared" si="39"/>
        <v>226959.67088797534</v>
      </c>
      <c r="I95" s="60">
        <f t="shared" si="40"/>
        <v>9.7106383535297986</v>
      </c>
      <c r="J95" s="61">
        <f t="shared" si="46"/>
        <v>1.4565957530294698</v>
      </c>
      <c r="K95" s="62">
        <f t="shared" si="41"/>
        <v>0.04</v>
      </c>
      <c r="L95" s="6">
        <f t="shared" si="26"/>
        <v>47.656489188807562</v>
      </c>
      <c r="M95" s="6">
        <f t="shared" si="27"/>
        <v>0.83333333333333337</v>
      </c>
      <c r="N95" s="6">
        <f t="shared" si="28"/>
        <v>3.1798357054016493</v>
      </c>
      <c r="O95" s="6">
        <f t="shared" si="29"/>
        <v>4</v>
      </c>
      <c r="P95" s="1">
        <v>0</v>
      </c>
      <c r="Q95" s="1">
        <f t="shared" si="30"/>
        <v>5.833333333333333</v>
      </c>
      <c r="R95" s="15">
        <f t="shared" si="42"/>
        <v>0</v>
      </c>
      <c r="S95" s="15">
        <f t="shared" si="31"/>
        <v>1.3333333333333333</v>
      </c>
      <c r="T95" s="15">
        <f t="shared" si="32"/>
        <v>0.64737589023531983</v>
      </c>
      <c r="U95" s="6">
        <f t="shared" si="33"/>
        <v>47.85561567064056</v>
      </c>
      <c r="V95" s="6">
        <f t="shared" si="34"/>
        <v>24.843174543065455</v>
      </c>
      <c r="W95" s="6">
        <f>$V$13-(SUM($V$17:V95))</f>
        <v>1089.0401712443131</v>
      </c>
      <c r="X95" s="1">
        <f t="shared" si="43"/>
        <v>49.312211423670028</v>
      </c>
      <c r="Y95" s="11">
        <f t="shared" si="44"/>
        <v>25.599333711098048</v>
      </c>
      <c r="Z95" s="1"/>
      <c r="AA95" s="1"/>
    </row>
    <row r="96" spans="1:27" x14ac:dyDescent="0.25">
      <c r="A96">
        <v>80</v>
      </c>
      <c r="B96" s="6">
        <f t="shared" si="45"/>
        <v>226959.67088797534</v>
      </c>
      <c r="C96" s="6">
        <f t="shared" si="35"/>
        <v>2158.3818905499083</v>
      </c>
      <c r="D96" s="1">
        <f t="shared" si="36"/>
        <v>1023.5835361100317</v>
      </c>
      <c r="E96" s="5">
        <f t="shared" si="37"/>
        <v>1134.7983544398767</v>
      </c>
      <c r="F96" s="1">
        <f t="shared" si="38"/>
        <v>770.76711634438504</v>
      </c>
      <c r="G96" s="1">
        <f t="shared" si="25"/>
        <v>0</v>
      </c>
      <c r="H96" s="6">
        <f t="shared" si="39"/>
        <v>225165.32023552092</v>
      </c>
      <c r="I96" s="60">
        <f t="shared" si="40"/>
        <v>9.6345889543048138</v>
      </c>
      <c r="J96" s="61">
        <f t="shared" si="46"/>
        <v>1.445188343145722</v>
      </c>
      <c r="K96" s="62">
        <f t="shared" si="41"/>
        <v>0.04</v>
      </c>
      <c r="L96" s="6">
        <f t="shared" si="26"/>
        <v>47.283264768328195</v>
      </c>
      <c r="M96" s="6">
        <f t="shared" si="27"/>
        <v>0.83333333333333337</v>
      </c>
      <c r="N96" s="6">
        <f t="shared" si="28"/>
        <v>3.1732447574688178</v>
      </c>
      <c r="O96" s="6">
        <f t="shared" si="29"/>
        <v>4</v>
      </c>
      <c r="P96" s="1">
        <v>0</v>
      </c>
      <c r="Q96" s="1">
        <f t="shared" si="30"/>
        <v>5.833333333333333</v>
      </c>
      <c r="R96" s="15">
        <f t="shared" si="42"/>
        <v>0</v>
      </c>
      <c r="S96" s="15">
        <f t="shared" si="31"/>
        <v>1.3333333333333333</v>
      </c>
      <c r="T96" s="15">
        <f t="shared" si="32"/>
        <v>0.64230593028698757</v>
      </c>
      <c r="U96" s="6">
        <f t="shared" si="33"/>
        <v>47.480870262176694</v>
      </c>
      <c r="V96" s="6">
        <f t="shared" si="34"/>
        <v>24.444926112501818</v>
      </c>
      <c r="W96" s="6">
        <f>$V$13-(SUM($V$17:V96))</f>
        <v>1064.5952451318112</v>
      </c>
      <c r="X96" s="1">
        <f t="shared" si="43"/>
        <v>48.926058605322417</v>
      </c>
      <c r="Y96" s="11">
        <f t="shared" si="44"/>
        <v>25.188963070370892</v>
      </c>
      <c r="Z96" s="1"/>
      <c r="AA96" s="1"/>
    </row>
    <row r="97" spans="1:27" x14ac:dyDescent="0.25">
      <c r="A97">
        <v>81</v>
      </c>
      <c r="B97" s="6">
        <f t="shared" si="45"/>
        <v>225165.32023552092</v>
      </c>
      <c r="C97" s="6">
        <f t="shared" si="35"/>
        <v>2158.3818905499083</v>
      </c>
      <c r="D97" s="1">
        <f t="shared" si="36"/>
        <v>1032.5552893723038</v>
      </c>
      <c r="E97" s="5">
        <f t="shared" si="37"/>
        <v>1125.8266011776045</v>
      </c>
      <c r="F97" s="1">
        <f t="shared" si="38"/>
        <v>764.67340607113738</v>
      </c>
      <c r="G97" s="1">
        <f t="shared" si="25"/>
        <v>0</v>
      </c>
      <c r="H97" s="6">
        <f t="shared" si="39"/>
        <v>223368.09154007747</v>
      </c>
      <c r="I97" s="60">
        <f t="shared" si="40"/>
        <v>9.5584175758892176</v>
      </c>
      <c r="J97" s="61">
        <f t="shared" si="46"/>
        <v>1.4337626363833826</v>
      </c>
      <c r="K97" s="62">
        <f t="shared" si="41"/>
        <v>0.04</v>
      </c>
      <c r="L97" s="6">
        <f t="shared" si="26"/>
        <v>46.909441715733529</v>
      </c>
      <c r="M97" s="6">
        <f t="shared" si="27"/>
        <v>0.83333333333333337</v>
      </c>
      <c r="N97" s="6">
        <f t="shared" si="28"/>
        <v>3.1666432380061327</v>
      </c>
      <c r="O97" s="6">
        <f t="shared" si="29"/>
        <v>4</v>
      </c>
      <c r="P97" s="1">
        <v>0</v>
      </c>
      <c r="Q97" s="1">
        <f t="shared" si="30"/>
        <v>5.833333333333333</v>
      </c>
      <c r="R97" s="15">
        <f t="shared" si="42"/>
        <v>0</v>
      </c>
      <c r="S97" s="15">
        <f t="shared" si="31"/>
        <v>1.3333333333333333</v>
      </c>
      <c r="T97" s="15">
        <f t="shared" si="32"/>
        <v>0.63722783839261443</v>
      </c>
      <c r="U97" s="6">
        <f t="shared" si="33"/>
        <v>47.105523782013712</v>
      </c>
      <c r="V97" s="6">
        <f t="shared" si="34"/>
        <v>24.051256581679489</v>
      </c>
      <c r="W97" s="6">
        <f>$V$13-(SUM($V$17:V97))</f>
        <v>1040.5439885501319</v>
      </c>
      <c r="X97" s="1">
        <f t="shared" si="43"/>
        <v>48.539286418397097</v>
      </c>
      <c r="Y97" s="11">
        <f t="shared" si="44"/>
        <v>24.78331070774037</v>
      </c>
      <c r="Z97" s="1"/>
      <c r="AA97" s="1"/>
    </row>
    <row r="98" spans="1:27" x14ac:dyDescent="0.25">
      <c r="A98">
        <v>82</v>
      </c>
      <c r="B98" s="6">
        <f t="shared" si="45"/>
        <v>223368.09154007747</v>
      </c>
      <c r="C98" s="6">
        <f t="shared" si="35"/>
        <v>2158.3818905499083</v>
      </c>
      <c r="D98" s="1">
        <f t="shared" si="36"/>
        <v>1041.541432849521</v>
      </c>
      <c r="E98" s="5">
        <f t="shared" si="37"/>
        <v>1116.8404577003873</v>
      </c>
      <c r="F98" s="1">
        <f t="shared" si="38"/>
        <v>758.56992181079022</v>
      </c>
      <c r="G98" s="1">
        <f t="shared" si="25"/>
        <v>0</v>
      </c>
      <c r="H98" s="6">
        <f t="shared" si="39"/>
        <v>221567.98018541717</v>
      </c>
      <c r="I98" s="60">
        <f t="shared" si="40"/>
        <v>9.4821240226348777</v>
      </c>
      <c r="J98" s="61">
        <f t="shared" si="46"/>
        <v>1.4223186033952315</v>
      </c>
      <c r="K98" s="62">
        <f t="shared" si="41"/>
        <v>0.04</v>
      </c>
      <c r="L98" s="6">
        <f t="shared" si="26"/>
        <v>46.535019070849472</v>
      </c>
      <c r="M98" s="6">
        <f t="shared" si="27"/>
        <v>0.83333333333333337</v>
      </c>
      <c r="N98" s="6">
        <f t="shared" si="28"/>
        <v>3.1600311300574231</v>
      </c>
      <c r="O98" s="6">
        <f t="shared" si="29"/>
        <v>4</v>
      </c>
      <c r="P98" s="1">
        <v>0</v>
      </c>
      <c r="Q98" s="1">
        <f t="shared" si="30"/>
        <v>5.833333333333333</v>
      </c>
      <c r="R98" s="15">
        <f t="shared" si="42"/>
        <v>0</v>
      </c>
      <c r="S98" s="15">
        <f t="shared" si="31"/>
        <v>1.3333333333333333</v>
      </c>
      <c r="T98" s="15">
        <f t="shared" si="32"/>
        <v>0.63214160150899179</v>
      </c>
      <c r="U98" s="6">
        <f t="shared" si="33"/>
        <v>46.729575266064579</v>
      </c>
      <c r="V98" s="6">
        <f t="shared" si="34"/>
        <v>23.66211951536739</v>
      </c>
      <c r="W98" s="6">
        <f>$V$13-(SUM($V$17:V98))</f>
        <v>1016.8818690347643</v>
      </c>
      <c r="X98" s="1">
        <f t="shared" si="43"/>
        <v>48.151893869459812</v>
      </c>
      <c r="Y98" s="11">
        <f t="shared" si="44"/>
        <v>24.382328774511013</v>
      </c>
      <c r="Z98" s="1"/>
      <c r="AA98" s="1"/>
    </row>
    <row r="99" spans="1:27" x14ac:dyDescent="0.25">
      <c r="A99">
        <v>83</v>
      </c>
      <c r="B99" s="6">
        <f t="shared" si="45"/>
        <v>221567.98018541717</v>
      </c>
      <c r="C99" s="6">
        <f t="shared" si="35"/>
        <v>2158.3818905499083</v>
      </c>
      <c r="D99" s="1">
        <f t="shared" si="36"/>
        <v>1050.5419896228225</v>
      </c>
      <c r="E99" s="5">
        <f t="shared" si="37"/>
        <v>1107.8399009270859</v>
      </c>
      <c r="F99" s="1">
        <f t="shared" si="38"/>
        <v>752.45664788638828</v>
      </c>
      <c r="G99" s="1">
        <f t="shared" si="25"/>
        <v>0</v>
      </c>
      <c r="H99" s="6">
        <f t="shared" si="39"/>
        <v>219764.98154790796</v>
      </c>
      <c r="I99" s="60">
        <f t="shared" si="40"/>
        <v>9.4057080985798542</v>
      </c>
      <c r="J99" s="61">
        <f t="shared" si="46"/>
        <v>1.4108562147869781</v>
      </c>
      <c r="K99" s="62">
        <f t="shared" si="41"/>
        <v>0.04</v>
      </c>
      <c r="L99" s="6">
        <f t="shared" si="26"/>
        <v>46.159995871961911</v>
      </c>
      <c r="M99" s="6">
        <f t="shared" si="27"/>
        <v>0.83333333333333337</v>
      </c>
      <c r="N99" s="6">
        <f t="shared" si="28"/>
        <v>3.153408416639321</v>
      </c>
      <c r="O99" s="6">
        <f t="shared" si="29"/>
        <v>4</v>
      </c>
      <c r="P99" s="1">
        <v>0</v>
      </c>
      <c r="Q99" s="1">
        <f t="shared" si="30"/>
        <v>5.833333333333333</v>
      </c>
      <c r="R99" s="15">
        <f t="shared" si="42"/>
        <v>0</v>
      </c>
      <c r="S99" s="15">
        <f t="shared" si="31"/>
        <v>1.3333333333333333</v>
      </c>
      <c r="T99" s="15">
        <f t="shared" si="32"/>
        <v>0.6270472065719902</v>
      </c>
      <c r="U99" s="6">
        <f t="shared" si="33"/>
        <v>46.353023748695911</v>
      </c>
      <c r="V99" s="6">
        <f t="shared" si="34"/>
        <v>23.277468919444985</v>
      </c>
      <c r="W99" s="6">
        <f>$V$13-(SUM($V$17:V99))</f>
        <v>993.60440011531955</v>
      </c>
      <c r="X99" s="1">
        <f t="shared" si="43"/>
        <v>47.763879963482886</v>
      </c>
      <c r="Y99" s="11">
        <f t="shared" si="44"/>
        <v>23.985969876525129</v>
      </c>
      <c r="Z99" s="1"/>
      <c r="AA99" s="1"/>
    </row>
    <row r="100" spans="1:27" x14ac:dyDescent="0.25">
      <c r="A100">
        <v>84</v>
      </c>
      <c r="B100" s="6">
        <f t="shared" si="45"/>
        <v>219764.98154790796</v>
      </c>
      <c r="C100" s="6">
        <f t="shared" si="35"/>
        <v>2158.3818905499083</v>
      </c>
      <c r="D100" s="1">
        <f t="shared" si="36"/>
        <v>1059.5569828103687</v>
      </c>
      <c r="E100" s="5">
        <f t="shared" si="37"/>
        <v>1098.8249077395396</v>
      </c>
      <c r="F100" s="1">
        <f t="shared" si="38"/>
        <v>746.33356859583114</v>
      </c>
      <c r="G100" s="1">
        <f t="shared" si="25"/>
        <v>0</v>
      </c>
      <c r="H100" s="6">
        <f t="shared" si="39"/>
        <v>217959.09099650173</v>
      </c>
      <c r="I100" s="60">
        <f t="shared" si="40"/>
        <v>9.3291696074478896</v>
      </c>
      <c r="J100" s="61">
        <f t="shared" si="46"/>
        <v>1.3993754411171835</v>
      </c>
      <c r="K100" s="62">
        <f t="shared" si="41"/>
        <v>0.04</v>
      </c>
      <c r="L100" s="6">
        <f t="shared" si="26"/>
        <v>45.784371155814164</v>
      </c>
      <c r="M100" s="6">
        <f t="shared" si="27"/>
        <v>0.83333333333333337</v>
      </c>
      <c r="N100" s="6">
        <f t="shared" si="28"/>
        <v>3.1467750807412171</v>
      </c>
      <c r="O100" s="6">
        <f t="shared" si="29"/>
        <v>4</v>
      </c>
      <c r="P100" s="1">
        <v>0</v>
      </c>
      <c r="Q100" s="1">
        <f t="shared" si="30"/>
        <v>5.833333333333333</v>
      </c>
      <c r="R100" s="15">
        <f t="shared" si="42"/>
        <v>0</v>
      </c>
      <c r="S100" s="15">
        <f t="shared" si="31"/>
        <v>1.3333333333333333</v>
      </c>
      <c r="T100" s="15">
        <f t="shared" si="32"/>
        <v>0.62194464049652587</v>
      </c>
      <c r="U100" s="6">
        <f t="shared" si="33"/>
        <v>45.97586826272552</v>
      </c>
      <c r="V100" s="6">
        <f t="shared" si="34"/>
        <v>22.897259236873985</v>
      </c>
      <c r="W100" s="6">
        <f>$V$13-(SUM($V$17:V100))</f>
        <v>970.70714087844544</v>
      </c>
      <c r="X100" s="1">
        <f t="shared" si="43"/>
        <v>47.375243703842706</v>
      </c>
      <c r="Y100" s="11">
        <f t="shared" si="44"/>
        <v>23.594187070011891</v>
      </c>
      <c r="Z100" s="1"/>
      <c r="AA100" s="1"/>
    </row>
    <row r="101" spans="1:27" x14ac:dyDescent="0.25">
      <c r="A101">
        <v>85</v>
      </c>
      <c r="B101" s="6">
        <f t="shared" si="45"/>
        <v>217959.09099650173</v>
      </c>
      <c r="C101" s="6">
        <f t="shared" si="35"/>
        <v>2158.3818905499083</v>
      </c>
      <c r="D101" s="1">
        <f t="shared" si="36"/>
        <v>1068.5864355673996</v>
      </c>
      <c r="E101" s="5">
        <f t="shared" si="37"/>
        <v>1089.7954549825088</v>
      </c>
      <c r="F101" s="1">
        <f t="shared" si="38"/>
        <v>740.20066821183309</v>
      </c>
      <c r="G101" s="1">
        <f t="shared" si="25"/>
        <v>0</v>
      </c>
      <c r="H101" s="6">
        <f t="shared" si="39"/>
        <v>216150.3038927225</v>
      </c>
      <c r="I101" s="60">
        <f t="shared" si="40"/>
        <v>9.2525083526479133</v>
      </c>
      <c r="J101" s="61">
        <f t="shared" si="46"/>
        <v>1.3878762528971869</v>
      </c>
      <c r="K101" s="62">
        <f t="shared" si="41"/>
        <v>0.04</v>
      </c>
      <c r="L101" s="6">
        <f t="shared" si="26"/>
        <v>45.40814395760453</v>
      </c>
      <c r="M101" s="6">
        <f t="shared" si="27"/>
        <v>0.83333333333333337</v>
      </c>
      <c r="N101" s="6">
        <f t="shared" si="28"/>
        <v>3.1401311053252194</v>
      </c>
      <c r="O101" s="6">
        <f t="shared" si="29"/>
        <v>4</v>
      </c>
      <c r="P101" s="1">
        <v>0</v>
      </c>
      <c r="Q101" s="1">
        <f t="shared" si="30"/>
        <v>5.833333333333333</v>
      </c>
      <c r="R101" s="15">
        <f t="shared" si="42"/>
        <v>0</v>
      </c>
      <c r="S101" s="15">
        <f t="shared" si="31"/>
        <v>1.3333333333333333</v>
      </c>
      <c r="T101" s="15">
        <f t="shared" si="32"/>
        <v>0.61683389017652757</v>
      </c>
      <c r="U101" s="6">
        <f t="shared" si="33"/>
        <v>45.598107839419889</v>
      </c>
      <c r="V101" s="6">
        <f t="shared" si="34"/>
        <v>22.521445343705921</v>
      </c>
      <c r="W101" s="6">
        <f>$V$13-(SUM($V$17:V101))</f>
        <v>948.18569553473935</v>
      </c>
      <c r="X101" s="1">
        <f t="shared" si="43"/>
        <v>46.985984092317075</v>
      </c>
      <c r="Y101" s="11">
        <f t="shared" si="44"/>
        <v>23.206933857473363</v>
      </c>
      <c r="Z101" s="1"/>
      <c r="AA101" s="1"/>
    </row>
    <row r="102" spans="1:27" x14ac:dyDescent="0.25">
      <c r="A102">
        <v>86</v>
      </c>
      <c r="B102" s="6">
        <f t="shared" si="45"/>
        <v>216150.3038927225</v>
      </c>
      <c r="C102" s="6">
        <f t="shared" si="35"/>
        <v>2158.3818905499083</v>
      </c>
      <c r="D102" s="1">
        <f t="shared" si="36"/>
        <v>1077.630371086296</v>
      </c>
      <c r="E102" s="5">
        <f t="shared" si="37"/>
        <v>1080.7515194636123</v>
      </c>
      <c r="F102" s="1">
        <f t="shared" si="38"/>
        <v>734.05793098188281</v>
      </c>
      <c r="G102" s="1">
        <f t="shared" si="25"/>
        <v>0</v>
      </c>
      <c r="H102" s="6">
        <f t="shared" si="39"/>
        <v>214338.61559065431</v>
      </c>
      <c r="I102" s="60">
        <f t="shared" si="40"/>
        <v>9.1757241372735354</v>
      </c>
      <c r="J102" s="61">
        <f t="shared" si="46"/>
        <v>1.3763586205910303</v>
      </c>
      <c r="K102" s="62">
        <f t="shared" si="41"/>
        <v>0.04</v>
      </c>
      <c r="L102" s="6">
        <f t="shared" si="26"/>
        <v>45.031313310983855</v>
      </c>
      <c r="M102" s="6">
        <f t="shared" si="27"/>
        <v>0.83333333333333337</v>
      </c>
      <c r="N102" s="6">
        <f t="shared" si="28"/>
        <v>3.1334764733261067</v>
      </c>
      <c r="O102" s="6">
        <f t="shared" si="29"/>
        <v>4</v>
      </c>
      <c r="P102" s="1">
        <v>0</v>
      </c>
      <c r="Q102" s="1">
        <f t="shared" si="30"/>
        <v>5.833333333333333</v>
      </c>
      <c r="R102" s="15">
        <f t="shared" si="42"/>
        <v>0</v>
      </c>
      <c r="S102" s="15">
        <f t="shared" si="31"/>
        <v>1.3333333333333333</v>
      </c>
      <c r="T102" s="15">
        <f t="shared" si="32"/>
        <v>0.61171494248490232</v>
      </c>
      <c r="U102" s="6">
        <f t="shared" si="33"/>
        <v>45.21974150849173</v>
      </c>
      <c r="V102" s="6">
        <f t="shared" si="34"/>
        <v>22.149982545125276</v>
      </c>
      <c r="W102" s="6">
        <f>$V$13-(SUM($V$17:V102))</f>
        <v>926.03571298961424</v>
      </c>
      <c r="X102" s="1">
        <f t="shared" si="43"/>
        <v>46.596100129082757</v>
      </c>
      <c r="Y102" s="11">
        <f t="shared" si="44"/>
        <v>22.824164183607198</v>
      </c>
      <c r="Z102" s="1"/>
      <c r="AA102" s="1"/>
    </row>
    <row r="103" spans="1:27" x14ac:dyDescent="0.25">
      <c r="A103">
        <v>87</v>
      </c>
      <c r="B103" s="6">
        <f t="shared" si="45"/>
        <v>214338.61559065431</v>
      </c>
      <c r="C103" s="6">
        <f t="shared" si="35"/>
        <v>2158.3818905499083</v>
      </c>
      <c r="D103" s="1">
        <f t="shared" si="36"/>
        <v>1086.6888125966368</v>
      </c>
      <c r="E103" s="5">
        <f t="shared" si="37"/>
        <v>1071.6930779532715</v>
      </c>
      <c r="F103" s="1">
        <f t="shared" si="38"/>
        <v>727.90534112820262</v>
      </c>
      <c r="G103" s="1">
        <f t="shared" si="25"/>
        <v>0</v>
      </c>
      <c r="H103" s="6">
        <f t="shared" si="39"/>
        <v>212524.02143692947</v>
      </c>
      <c r="I103" s="60">
        <f t="shared" si="40"/>
        <v>9.0988167641025335</v>
      </c>
      <c r="J103" s="61">
        <f t="shared" si="46"/>
        <v>1.3648225146153801</v>
      </c>
      <c r="K103" s="62">
        <f t="shared" si="41"/>
        <v>0.04</v>
      </c>
      <c r="L103" s="6">
        <f t="shared" si="26"/>
        <v>44.653878248052983</v>
      </c>
      <c r="M103" s="6">
        <f t="shared" si="27"/>
        <v>0.83333333333333337</v>
      </c>
      <c r="N103" s="6">
        <f t="shared" si="28"/>
        <v>3.1268111676512862</v>
      </c>
      <c r="O103" s="6">
        <f t="shared" si="29"/>
        <v>4</v>
      </c>
      <c r="P103" s="1">
        <v>0</v>
      </c>
      <c r="Q103" s="1">
        <f t="shared" si="30"/>
        <v>5.833333333333333</v>
      </c>
      <c r="R103" s="15">
        <f t="shared" si="42"/>
        <v>0</v>
      </c>
      <c r="S103" s="15">
        <f t="shared" si="31"/>
        <v>1.3333333333333333</v>
      </c>
      <c r="T103" s="15">
        <f t="shared" si="32"/>
        <v>0.60658778427350213</v>
      </c>
      <c r="U103" s="6">
        <f t="shared" si="33"/>
        <v>44.84076829809743</v>
      </c>
      <c r="V103" s="6">
        <f t="shared" si="34"/>
        <v>21.782826571527792</v>
      </c>
      <c r="W103" s="6">
        <f>$V$13-(SUM($V$17:V103))</f>
        <v>904.25288641808629</v>
      </c>
      <c r="X103" s="1">
        <f t="shared" si="43"/>
        <v>46.205590812712813</v>
      </c>
      <c r="Y103" s="11">
        <f t="shared" si="44"/>
        <v>22.445832431265586</v>
      </c>
      <c r="Z103" s="1"/>
      <c r="AA103" s="1"/>
    </row>
    <row r="104" spans="1:27" x14ac:dyDescent="0.25">
      <c r="A104">
        <v>88</v>
      </c>
      <c r="B104" s="6">
        <f t="shared" si="45"/>
        <v>212524.02143692947</v>
      </c>
      <c r="C104" s="6">
        <f t="shared" si="35"/>
        <v>2158.3818905499083</v>
      </c>
      <c r="D104" s="1">
        <f t="shared" si="36"/>
        <v>1095.761783365261</v>
      </c>
      <c r="E104" s="5">
        <f t="shared" si="37"/>
        <v>1062.6201071846474</v>
      </c>
      <c r="F104" s="1">
        <f t="shared" si="38"/>
        <v>721.74288284770819</v>
      </c>
      <c r="G104" s="1">
        <f t="shared" si="25"/>
        <v>0</v>
      </c>
      <c r="H104" s="6">
        <f t="shared" si="39"/>
        <v>210706.51677071652</v>
      </c>
      <c r="I104" s="60">
        <f t="shared" si="40"/>
        <v>9.0217860355963531</v>
      </c>
      <c r="J104" s="61">
        <f t="shared" si="46"/>
        <v>1.353267905339453</v>
      </c>
      <c r="K104" s="62">
        <f t="shared" si="41"/>
        <v>0.04</v>
      </c>
      <c r="L104" s="6">
        <f t="shared" si="26"/>
        <v>44.27583779936031</v>
      </c>
      <c r="M104" s="6">
        <f t="shared" si="27"/>
        <v>0.83333333333333337</v>
      </c>
      <c r="N104" s="6">
        <f t="shared" si="28"/>
        <v>3.1201351711807508</v>
      </c>
      <c r="O104" s="6">
        <f t="shared" si="29"/>
        <v>4</v>
      </c>
      <c r="P104" s="1">
        <v>0</v>
      </c>
      <c r="Q104" s="1">
        <f t="shared" si="30"/>
        <v>5.833333333333333</v>
      </c>
      <c r="R104" s="15">
        <f t="shared" si="42"/>
        <v>0</v>
      </c>
      <c r="S104" s="15">
        <f t="shared" si="31"/>
        <v>1.3333333333333333</v>
      </c>
      <c r="T104" s="15">
        <f t="shared" si="32"/>
        <v>0.60145240237309017</v>
      </c>
      <c r="U104" s="6">
        <f t="shared" si="33"/>
        <v>44.46118723483464</v>
      </c>
      <c r="V104" s="6">
        <f t="shared" si="34"/>
        <v>21.41993357463372</v>
      </c>
      <c r="W104" s="6">
        <f>$V$13-(SUM($V$17:V104))</f>
        <v>882.8329528434524</v>
      </c>
      <c r="X104" s="1">
        <f t="shared" si="43"/>
        <v>45.81445514017409</v>
      </c>
      <c r="Y104" s="11">
        <f t="shared" si="44"/>
        <v>22.071893417450152</v>
      </c>
      <c r="Z104" s="1"/>
      <c r="AA104" s="1"/>
    </row>
    <row r="105" spans="1:27" x14ac:dyDescent="0.25">
      <c r="A105">
        <v>89</v>
      </c>
      <c r="B105" s="6">
        <f t="shared" si="45"/>
        <v>210706.51677071652</v>
      </c>
      <c r="C105" s="6">
        <f t="shared" si="35"/>
        <v>2158.3818905499083</v>
      </c>
      <c r="D105" s="1">
        <f t="shared" si="36"/>
        <v>1104.8493066963258</v>
      </c>
      <c r="E105" s="5">
        <f t="shared" si="37"/>
        <v>1053.5325838535825</v>
      </c>
      <c r="F105" s="1">
        <f t="shared" si="38"/>
        <v>715.57054031196822</v>
      </c>
      <c r="G105" s="1">
        <f t="shared" si="25"/>
        <v>0</v>
      </c>
      <c r="H105" s="6">
        <f t="shared" si="39"/>
        <v>208886.09692370822</v>
      </c>
      <c r="I105" s="60">
        <f t="shared" si="40"/>
        <v>8.9446317538996034</v>
      </c>
      <c r="J105" s="61">
        <f t="shared" si="46"/>
        <v>1.3416947630849405</v>
      </c>
      <c r="K105" s="62">
        <f t="shared" si="41"/>
        <v>0.04</v>
      </c>
      <c r="L105" s="6">
        <f t="shared" si="26"/>
        <v>43.897190993899272</v>
      </c>
      <c r="M105" s="6">
        <f t="shared" si="27"/>
        <v>0.83333333333333337</v>
      </c>
      <c r="N105" s="6">
        <f t="shared" si="28"/>
        <v>3.1134484667670326</v>
      </c>
      <c r="O105" s="6">
        <f t="shared" si="29"/>
        <v>4</v>
      </c>
      <c r="P105" s="1">
        <v>0</v>
      </c>
      <c r="Q105" s="1">
        <f t="shared" si="30"/>
        <v>5.833333333333333</v>
      </c>
      <c r="R105" s="15">
        <f t="shared" si="42"/>
        <v>0</v>
      </c>
      <c r="S105" s="15">
        <f t="shared" si="31"/>
        <v>1.3333333333333333</v>
      </c>
      <c r="T105" s="15">
        <f t="shared" si="32"/>
        <v>0.59630878359330686</v>
      </c>
      <c r="U105" s="6">
        <f t="shared" si="33"/>
        <v>44.080997343739668</v>
      </c>
      <c r="V105" s="6">
        <f t="shared" si="34"/>
        <v>21.061260123635655</v>
      </c>
      <c r="W105" s="6">
        <f>$V$13-(SUM($V$17:V105))</f>
        <v>861.77169271981666</v>
      </c>
      <c r="X105" s="1">
        <f t="shared" si="43"/>
        <v>45.422692106824606</v>
      </c>
      <c r="Y105" s="11">
        <f t="shared" si="44"/>
        <v>21.702302389342577</v>
      </c>
      <c r="Z105" s="1"/>
      <c r="AA105" s="1"/>
    </row>
    <row r="106" spans="1:27" x14ac:dyDescent="0.25">
      <c r="A106">
        <v>90</v>
      </c>
      <c r="B106" s="6">
        <f t="shared" si="45"/>
        <v>208886.09692370822</v>
      </c>
      <c r="C106" s="6">
        <f t="shared" si="35"/>
        <v>2158.3818905499083</v>
      </c>
      <c r="D106" s="1">
        <f t="shared" si="36"/>
        <v>1113.9514059313672</v>
      </c>
      <c r="E106" s="5">
        <f t="shared" si="37"/>
        <v>1044.4304846185412</v>
      </c>
      <c r="F106" s="1">
        <f t="shared" si="38"/>
        <v>709.38829766716253</v>
      </c>
      <c r="G106" s="1">
        <f t="shared" si="25"/>
        <v>0</v>
      </c>
      <c r="H106" s="6">
        <f t="shared" si="39"/>
        <v>207062.75722010966</v>
      </c>
      <c r="I106" s="60">
        <f t="shared" si="40"/>
        <v>8.8673537208395317</v>
      </c>
      <c r="J106" s="61">
        <f t="shared" si="46"/>
        <v>1.3301030581259297</v>
      </c>
      <c r="K106" s="62">
        <f t="shared" si="41"/>
        <v>0.04</v>
      </c>
      <c r="L106" s="6">
        <f t="shared" si="26"/>
        <v>43.51793685910588</v>
      </c>
      <c r="M106" s="6">
        <f t="shared" si="27"/>
        <v>0.83333333333333337</v>
      </c>
      <c r="N106" s="6">
        <f t="shared" si="28"/>
        <v>3.1067510372351594</v>
      </c>
      <c r="O106" s="6">
        <f t="shared" si="29"/>
        <v>4</v>
      </c>
      <c r="P106" s="1">
        <v>0</v>
      </c>
      <c r="Q106" s="1">
        <f t="shared" si="30"/>
        <v>5.833333333333333</v>
      </c>
      <c r="R106" s="15">
        <f t="shared" si="42"/>
        <v>0</v>
      </c>
      <c r="S106" s="15">
        <f t="shared" si="31"/>
        <v>1.3333333333333333</v>
      </c>
      <c r="T106" s="15">
        <f t="shared" si="32"/>
        <v>0.59115691472263543</v>
      </c>
      <c r="U106" s="6">
        <f t="shared" si="33"/>
        <v>43.700197648285069</v>
      </c>
      <c r="V106" s="6">
        <f t="shared" si="34"/>
        <v>20.706763201380735</v>
      </c>
      <c r="W106" s="6">
        <f>$V$13-(SUM($V$17:V106))</f>
        <v>841.06492951843575</v>
      </c>
      <c r="X106" s="1">
        <f t="shared" si="43"/>
        <v>45.030300706410998</v>
      </c>
      <c r="Y106" s="11">
        <f t="shared" si="44"/>
        <v>21.337015020370547</v>
      </c>
      <c r="Z106" s="1"/>
      <c r="AA106" s="1"/>
    </row>
    <row r="107" spans="1:27" x14ac:dyDescent="0.25">
      <c r="A107">
        <v>91</v>
      </c>
      <c r="B107" s="6">
        <f t="shared" si="45"/>
        <v>207062.75722010966</v>
      </c>
      <c r="C107" s="6">
        <f t="shared" si="35"/>
        <v>2158.3818905499083</v>
      </c>
      <c r="D107" s="1">
        <f t="shared" si="36"/>
        <v>1123.0681044493601</v>
      </c>
      <c r="E107" s="5">
        <f t="shared" si="37"/>
        <v>1035.3137861005482</v>
      </c>
      <c r="F107" s="1">
        <f t="shared" si="38"/>
        <v>703.19613903404331</v>
      </c>
      <c r="G107" s="1">
        <f t="shared" si="25"/>
        <v>0</v>
      </c>
      <c r="H107" s="6">
        <f t="shared" si="39"/>
        <v>205236.49297662626</v>
      </c>
      <c r="I107" s="60">
        <f t="shared" si="40"/>
        <v>8.7899517379255414</v>
      </c>
      <c r="J107" s="61">
        <f t="shared" si="46"/>
        <v>1.3184927606888313</v>
      </c>
      <c r="K107" s="62">
        <f t="shared" si="41"/>
        <v>0.04</v>
      </c>
      <c r="L107" s="6">
        <f t="shared" si="26"/>
        <v>43.138074420856185</v>
      </c>
      <c r="M107" s="6">
        <f t="shared" si="27"/>
        <v>0.83333333333333337</v>
      </c>
      <c r="N107" s="6">
        <f t="shared" si="28"/>
        <v>3.1000428653826138</v>
      </c>
      <c r="O107" s="6">
        <f t="shared" si="29"/>
        <v>4</v>
      </c>
      <c r="P107" s="1">
        <v>0</v>
      </c>
      <c r="Q107" s="1">
        <f t="shared" si="30"/>
        <v>5.833333333333333</v>
      </c>
      <c r="R107" s="15">
        <f t="shared" si="42"/>
        <v>0</v>
      </c>
      <c r="S107" s="15">
        <f t="shared" si="31"/>
        <v>1.3333333333333333</v>
      </c>
      <c r="T107" s="15">
        <f t="shared" si="32"/>
        <v>0.5859967825283694</v>
      </c>
      <c r="U107" s="6">
        <f t="shared" si="33"/>
        <v>43.318787170377099</v>
      </c>
      <c r="V107" s="6">
        <f t="shared" si="34"/>
        <v>20.356400200586766</v>
      </c>
      <c r="W107" s="6">
        <f>$V$13-(SUM($V$17:V107))</f>
        <v>820.70852931784884</v>
      </c>
      <c r="X107" s="1">
        <f t="shared" si="43"/>
        <v>44.637279931065933</v>
      </c>
      <c r="Y107" s="11">
        <f t="shared" si="44"/>
        <v>20.975987406308729</v>
      </c>
      <c r="Z107" s="1"/>
      <c r="AA107" s="1"/>
    </row>
    <row r="108" spans="1:27" x14ac:dyDescent="0.25">
      <c r="A108">
        <v>92</v>
      </c>
      <c r="B108" s="6">
        <f t="shared" si="45"/>
        <v>205236.49297662626</v>
      </c>
      <c r="C108" s="6">
        <f t="shared" si="35"/>
        <v>2158.3818905499083</v>
      </c>
      <c r="D108" s="1">
        <f t="shared" si="36"/>
        <v>1132.199425666777</v>
      </c>
      <c r="E108" s="5">
        <f t="shared" si="37"/>
        <v>1026.1824648831314</v>
      </c>
      <c r="F108" s="1">
        <f t="shared" si="38"/>
        <v>696.99404850789278</v>
      </c>
      <c r="G108" s="1">
        <f t="shared" si="25"/>
        <v>0</v>
      </c>
      <c r="H108" s="6">
        <f t="shared" si="39"/>
        <v>203407.29950245161</v>
      </c>
      <c r="I108" s="60">
        <f t="shared" si="40"/>
        <v>8.7124256063486598</v>
      </c>
      <c r="J108" s="61">
        <f t="shared" si="46"/>
        <v>1.306863840952299</v>
      </c>
      <c r="K108" s="62">
        <f t="shared" si="41"/>
        <v>0.04</v>
      </c>
      <c r="L108" s="6">
        <f t="shared" si="26"/>
        <v>42.75760270346381</v>
      </c>
      <c r="M108" s="6">
        <f t="shared" si="27"/>
        <v>0.83333333333333337</v>
      </c>
      <c r="N108" s="6">
        <f t="shared" si="28"/>
        <v>3.0933239339792844</v>
      </c>
      <c r="O108" s="6">
        <f t="shared" si="29"/>
        <v>4</v>
      </c>
      <c r="P108" s="1">
        <v>0</v>
      </c>
      <c r="Q108" s="1">
        <f t="shared" si="30"/>
        <v>5.833333333333333</v>
      </c>
      <c r="R108" s="15">
        <f t="shared" si="42"/>
        <v>0</v>
      </c>
      <c r="S108" s="15">
        <f t="shared" si="31"/>
        <v>1.3333333333333333</v>
      </c>
      <c r="T108" s="15">
        <f t="shared" si="32"/>
        <v>0.58082837375657737</v>
      </c>
      <c r="U108" s="6">
        <f t="shared" si="33"/>
        <v>42.936764930353185</v>
      </c>
      <c r="V108" s="6">
        <f t="shared" si="34"/>
        <v>20.010128920092104</v>
      </c>
      <c r="W108" s="6">
        <f>$V$13-(SUM($V$17:V108))</f>
        <v>800.69840039775681</v>
      </c>
      <c r="X108" s="1">
        <f t="shared" si="43"/>
        <v>44.243628771305481</v>
      </c>
      <c r="Y108" s="11">
        <f t="shared" si="44"/>
        <v>20.619176061414471</v>
      </c>
      <c r="Z108" s="1"/>
      <c r="AA108" s="1"/>
    </row>
    <row r="109" spans="1:27" x14ac:dyDescent="0.25">
      <c r="A109">
        <v>93</v>
      </c>
      <c r="B109" s="6">
        <f t="shared" si="45"/>
        <v>203407.29950245161</v>
      </c>
      <c r="C109" s="6">
        <f t="shared" si="35"/>
        <v>2158.3818905499083</v>
      </c>
      <c r="D109" s="1">
        <f t="shared" si="36"/>
        <v>1141.3453930376504</v>
      </c>
      <c r="E109" s="5">
        <f t="shared" si="37"/>
        <v>1017.0364975122581</v>
      </c>
      <c r="F109" s="1">
        <f t="shared" si="38"/>
        <v>690.78201015848288</v>
      </c>
      <c r="G109" s="1">
        <f t="shared" si="25"/>
        <v>0</v>
      </c>
      <c r="H109" s="6">
        <f t="shared" si="39"/>
        <v>201575.17209925546</v>
      </c>
      <c r="I109" s="60">
        <f t="shared" si="40"/>
        <v>8.6347751269810367</v>
      </c>
      <c r="J109" s="61">
        <f t="shared" si="46"/>
        <v>1.2952162690471554</v>
      </c>
      <c r="K109" s="62">
        <f t="shared" si="41"/>
        <v>0.04</v>
      </c>
      <c r="L109" s="6">
        <f t="shared" si="26"/>
        <v>42.376520729677416</v>
      </c>
      <c r="M109" s="6">
        <f t="shared" si="27"/>
        <v>0.83333333333333337</v>
      </c>
      <c r="N109" s="6">
        <f t="shared" si="28"/>
        <v>3.0865942257674237</v>
      </c>
      <c r="O109" s="6">
        <f t="shared" si="29"/>
        <v>4</v>
      </c>
      <c r="P109" s="1">
        <v>0</v>
      </c>
      <c r="Q109" s="1">
        <f t="shared" si="30"/>
        <v>5.833333333333333</v>
      </c>
      <c r="R109" s="15">
        <f t="shared" si="42"/>
        <v>0</v>
      </c>
      <c r="S109" s="15">
        <f t="shared" si="31"/>
        <v>1.3333333333333333</v>
      </c>
      <c r="T109" s="15">
        <f t="shared" si="32"/>
        <v>0.57565167513206905</v>
      </c>
      <c r="U109" s="6">
        <f t="shared" si="33"/>
        <v>42.554129946979437</v>
      </c>
      <c r="V109" s="6">
        <f t="shared" si="34"/>
        <v>19.667907561138964</v>
      </c>
      <c r="W109" s="6">
        <f>$V$13-(SUM($V$17:V109))</f>
        <v>781.03049283661767</v>
      </c>
      <c r="X109" s="1">
        <f t="shared" si="43"/>
        <v>43.849346216026589</v>
      </c>
      <c r="Y109" s="11">
        <f t="shared" si="44"/>
        <v>20.266537914598015</v>
      </c>
      <c r="Z109" s="1"/>
      <c r="AA109" s="1"/>
    </row>
    <row r="110" spans="1:27" x14ac:dyDescent="0.25">
      <c r="A110">
        <v>94</v>
      </c>
      <c r="B110" s="6">
        <f t="shared" si="45"/>
        <v>201575.17209925546</v>
      </c>
      <c r="C110" s="6">
        <f t="shared" si="35"/>
        <v>2158.3818905499083</v>
      </c>
      <c r="D110" s="1">
        <f t="shared" si="36"/>
        <v>1150.5060300536311</v>
      </c>
      <c r="E110" s="5">
        <f t="shared" si="37"/>
        <v>1007.8758604962773</v>
      </c>
      <c r="F110" s="1">
        <f t="shared" si="38"/>
        <v>684.56000803003406</v>
      </c>
      <c r="G110" s="1">
        <f t="shared" si="25"/>
        <v>0</v>
      </c>
      <c r="H110" s="6">
        <f t="shared" si="39"/>
        <v>199740.1060611718</v>
      </c>
      <c r="I110" s="60">
        <f t="shared" si="40"/>
        <v>8.5570001003754257</v>
      </c>
      <c r="J110" s="61">
        <f t="shared" si="46"/>
        <v>1.2835500150563137</v>
      </c>
      <c r="K110" s="62">
        <f t="shared" si="41"/>
        <v>0.04</v>
      </c>
      <c r="L110" s="6">
        <f t="shared" si="26"/>
        <v>41.994827520678221</v>
      </c>
      <c r="M110" s="6">
        <f t="shared" si="27"/>
        <v>0.83333333333333337</v>
      </c>
      <c r="N110" s="6">
        <f t="shared" si="28"/>
        <v>3.0798537234616039</v>
      </c>
      <c r="O110" s="6">
        <f t="shared" si="29"/>
        <v>4</v>
      </c>
      <c r="P110" s="1">
        <v>0</v>
      </c>
      <c r="Q110" s="1">
        <f t="shared" si="30"/>
        <v>5.833333333333333</v>
      </c>
      <c r="R110" s="15">
        <f t="shared" si="42"/>
        <v>0</v>
      </c>
      <c r="S110" s="15">
        <f t="shared" si="31"/>
        <v>1.3333333333333333</v>
      </c>
      <c r="T110" s="15">
        <f t="shared" si="32"/>
        <v>0.57046667335836165</v>
      </c>
      <c r="U110" s="6">
        <f t="shared" si="33"/>
        <v>42.170881237448135</v>
      </c>
      <c r="V110" s="6">
        <f t="shared" si="34"/>
        <v>19.329694723689794</v>
      </c>
      <c r="W110" s="6">
        <f>$V$13-(SUM($V$17:V110))</f>
        <v>761.70079811292771</v>
      </c>
      <c r="X110" s="1">
        <f t="shared" si="43"/>
        <v>43.454431252504449</v>
      </c>
      <c r="Y110" s="11">
        <f t="shared" si="44"/>
        <v>19.918030305626694</v>
      </c>
      <c r="Z110" s="1"/>
      <c r="AA110" s="1"/>
    </row>
    <row r="111" spans="1:27" x14ac:dyDescent="0.25">
      <c r="A111">
        <v>95</v>
      </c>
      <c r="B111" s="6">
        <f t="shared" si="45"/>
        <v>199740.1060611718</v>
      </c>
      <c r="C111" s="6">
        <f t="shared" si="35"/>
        <v>2158.3818905499083</v>
      </c>
      <c r="D111" s="1">
        <f t="shared" si="36"/>
        <v>1159.6813602440493</v>
      </c>
      <c r="E111" s="5">
        <f t="shared" si="37"/>
        <v>998.70053030585893</v>
      </c>
      <c r="F111" s="1">
        <f t="shared" si="38"/>
        <v>678.32802614117497</v>
      </c>
      <c r="G111" s="1">
        <f t="shared" si="25"/>
        <v>0</v>
      </c>
      <c r="H111" s="6">
        <f t="shared" si="39"/>
        <v>197902.09667478656</v>
      </c>
      <c r="I111" s="60">
        <f t="shared" si="40"/>
        <v>8.4791003267646872</v>
      </c>
      <c r="J111" s="61">
        <f t="shared" si="46"/>
        <v>1.271865049014703</v>
      </c>
      <c r="K111" s="62">
        <f t="shared" si="41"/>
        <v>0.04</v>
      </c>
      <c r="L111" s="6">
        <f t="shared" si="26"/>
        <v>41.612522096077463</v>
      </c>
      <c r="M111" s="6">
        <f t="shared" si="27"/>
        <v>0.83333333333333337</v>
      </c>
      <c r="N111" s="6">
        <f t="shared" si="28"/>
        <v>3.0731024097486732</v>
      </c>
      <c r="O111" s="6">
        <f t="shared" si="29"/>
        <v>4</v>
      </c>
      <c r="P111" s="1">
        <v>0</v>
      </c>
      <c r="Q111" s="1">
        <f t="shared" si="30"/>
        <v>5.833333333333333</v>
      </c>
      <c r="R111" s="15">
        <f t="shared" si="42"/>
        <v>0</v>
      </c>
      <c r="S111" s="15">
        <f t="shared" si="31"/>
        <v>1.3333333333333333</v>
      </c>
      <c r="T111" s="15">
        <f t="shared" si="32"/>
        <v>0.56527335511764576</v>
      </c>
      <c r="U111" s="6">
        <f t="shared" si="33"/>
        <v>41.787017817375158</v>
      </c>
      <c r="V111" s="6">
        <f t="shared" si="34"/>
        <v>18.995449402776536</v>
      </c>
      <c r="W111" s="6">
        <f>$V$13-(SUM($V$17:V111))</f>
        <v>742.70534871015116</v>
      </c>
      <c r="X111" s="1">
        <f t="shared" si="43"/>
        <v>43.058882866389858</v>
      </c>
      <c r="Y111" s="11">
        <f t="shared" si="44"/>
        <v>19.573610981363103</v>
      </c>
      <c r="Z111" s="1"/>
      <c r="AA111" s="1"/>
    </row>
    <row r="112" spans="1:27" x14ac:dyDescent="0.25">
      <c r="A112">
        <v>96</v>
      </c>
      <c r="B112" s="6">
        <f t="shared" si="45"/>
        <v>197902.09667478656</v>
      </c>
      <c r="C112" s="6">
        <f t="shared" si="35"/>
        <v>2158.3818905499083</v>
      </c>
      <c r="D112" s="1">
        <f t="shared" si="36"/>
        <v>1168.8714071759755</v>
      </c>
      <c r="E112" s="5">
        <f t="shared" si="37"/>
        <v>989.51048337393274</v>
      </c>
      <c r="F112" s="1">
        <f t="shared" si="38"/>
        <v>672.08604848490097</v>
      </c>
      <c r="G112" s="1">
        <f t="shared" si="25"/>
        <v>0</v>
      </c>
      <c r="H112" s="6">
        <f t="shared" si="39"/>
        <v>196061.13921912567</v>
      </c>
      <c r="I112" s="60">
        <f t="shared" si="40"/>
        <v>8.4010756060612621</v>
      </c>
      <c r="J112" s="61">
        <f t="shared" si="46"/>
        <v>1.2601613409091892</v>
      </c>
      <c r="K112" s="62">
        <f t="shared" si="41"/>
        <v>0.04</v>
      </c>
      <c r="L112" s="6">
        <f t="shared" si="26"/>
        <v>41.229603473913869</v>
      </c>
      <c r="M112" s="6">
        <f t="shared" si="27"/>
        <v>0.83333333333333337</v>
      </c>
      <c r="N112" s="6">
        <f t="shared" si="28"/>
        <v>3.0663402672877096</v>
      </c>
      <c r="O112" s="6">
        <f t="shared" si="29"/>
        <v>4</v>
      </c>
      <c r="P112" s="1">
        <v>0</v>
      </c>
      <c r="Q112" s="1">
        <f t="shared" si="30"/>
        <v>5.833333333333333</v>
      </c>
      <c r="R112" s="15">
        <f t="shared" si="42"/>
        <v>0</v>
      </c>
      <c r="S112" s="15">
        <f t="shared" si="31"/>
        <v>1.3333333333333333</v>
      </c>
      <c r="T112" s="15">
        <f t="shared" si="32"/>
        <v>0.56007170707075082</v>
      </c>
      <c r="U112" s="6">
        <f t="shared" si="33"/>
        <v>41.402538700797493</v>
      </c>
      <c r="V112" s="6">
        <f t="shared" si="34"/>
        <v>18.665130984882392</v>
      </c>
      <c r="W112" s="6">
        <f>$V$13-(SUM($V$17:V112))</f>
        <v>724.04021772526858</v>
      </c>
      <c r="X112" s="1">
        <f t="shared" si="43"/>
        <v>42.662700041706685</v>
      </c>
      <c r="Y112" s="11">
        <f t="shared" si="44"/>
        <v>19.233238092036718</v>
      </c>
      <c r="Z112" s="1"/>
      <c r="AA112" s="1"/>
    </row>
    <row r="113" spans="1:27" x14ac:dyDescent="0.25">
      <c r="A113">
        <v>97</v>
      </c>
      <c r="B113" s="6">
        <f t="shared" si="45"/>
        <v>196061.13921912567</v>
      </c>
      <c r="C113" s="6">
        <f t="shared" si="35"/>
        <v>2158.3818905499083</v>
      </c>
      <c r="D113" s="1">
        <f t="shared" si="36"/>
        <v>1178.0761944542801</v>
      </c>
      <c r="E113" s="5">
        <f t="shared" si="37"/>
        <v>980.30569609562826</v>
      </c>
      <c r="F113" s="1">
        <f t="shared" si="38"/>
        <v>665.83405902853269</v>
      </c>
      <c r="G113" s="1">
        <f t="shared" si="25"/>
        <v>0</v>
      </c>
      <c r="H113" s="6">
        <f t="shared" si="39"/>
        <v>194217.22896564286</v>
      </c>
      <c r="I113" s="60">
        <f t="shared" si="40"/>
        <v>8.322925737856659</v>
      </c>
      <c r="J113" s="61">
        <f t="shared" si="46"/>
        <v>1.2484388606784989</v>
      </c>
      <c r="K113" s="62">
        <f t="shared" si="41"/>
        <v>0.04</v>
      </c>
      <c r="L113" s="6">
        <f t="shared" si="26"/>
        <v>40.84607067065118</v>
      </c>
      <c r="M113" s="6">
        <f t="shared" si="27"/>
        <v>0.83333333333333337</v>
      </c>
      <c r="N113" s="6">
        <f t="shared" si="28"/>
        <v>3.0595672787099772</v>
      </c>
      <c r="O113" s="6">
        <f t="shared" si="29"/>
        <v>4</v>
      </c>
      <c r="P113" s="1">
        <v>0</v>
      </c>
      <c r="Q113" s="1">
        <f t="shared" si="30"/>
        <v>5.833333333333333</v>
      </c>
      <c r="R113" s="15">
        <f t="shared" si="42"/>
        <v>0</v>
      </c>
      <c r="S113" s="15">
        <f t="shared" si="31"/>
        <v>1.3333333333333333</v>
      </c>
      <c r="T113" s="15">
        <f t="shared" si="32"/>
        <v>0.55486171585711053</v>
      </c>
      <c r="U113" s="6">
        <f t="shared" si="33"/>
        <v>41.017442900170714</v>
      </c>
      <c r="V113" s="6">
        <f t="shared" si="34"/>
        <v>18.338699244355912</v>
      </c>
      <c r="W113" s="6">
        <f>$V$13-(SUM($V$17:V113))</f>
        <v>705.70151848091245</v>
      </c>
      <c r="X113" s="1">
        <f t="shared" si="43"/>
        <v>42.265881760849211</v>
      </c>
      <c r="Y113" s="11">
        <f t="shared" si="44"/>
        <v>18.896870187548814</v>
      </c>
      <c r="Z113" s="1"/>
      <c r="AA113" s="1"/>
    </row>
    <row r="114" spans="1:27" x14ac:dyDescent="0.25">
      <c r="A114">
        <v>98</v>
      </c>
      <c r="B114" s="6">
        <f t="shared" si="45"/>
        <v>194217.22896564286</v>
      </c>
      <c r="C114" s="6">
        <f t="shared" si="35"/>
        <v>2158.3818905499083</v>
      </c>
      <c r="D114" s="1">
        <f t="shared" si="36"/>
        <v>1187.2957457216939</v>
      </c>
      <c r="E114" s="5">
        <f t="shared" si="37"/>
        <v>971.08614482821429</v>
      </c>
      <c r="F114" s="1">
        <f t="shared" si="38"/>
        <v>659.5720417136755</v>
      </c>
      <c r="G114" s="1">
        <f t="shared" si="25"/>
        <v>0</v>
      </c>
      <c r="H114" s="6">
        <f t="shared" si="39"/>
        <v>192370.3611782075</v>
      </c>
      <c r="I114" s="60">
        <f t="shared" si="40"/>
        <v>8.2446505214209438</v>
      </c>
      <c r="J114" s="61">
        <f t="shared" si="46"/>
        <v>1.2366975782131415</v>
      </c>
      <c r="K114" s="62">
        <f t="shared" si="41"/>
        <v>0.04</v>
      </c>
      <c r="L114" s="6">
        <f t="shared" si="26"/>
        <v>40.461922701175595</v>
      </c>
      <c r="M114" s="6">
        <f t="shared" si="27"/>
        <v>0.83333333333333337</v>
      </c>
      <c r="N114" s="6">
        <f t="shared" si="28"/>
        <v>3.0527834266188818</v>
      </c>
      <c r="O114" s="6">
        <f t="shared" si="29"/>
        <v>4</v>
      </c>
      <c r="P114" s="1">
        <v>0</v>
      </c>
      <c r="Q114" s="1">
        <f t="shared" si="30"/>
        <v>5.833333333333333</v>
      </c>
      <c r="R114" s="15">
        <f t="shared" si="42"/>
        <v>0</v>
      </c>
      <c r="S114" s="15">
        <f t="shared" si="31"/>
        <v>1.3333333333333333</v>
      </c>
      <c r="T114" s="15">
        <f t="shared" si="32"/>
        <v>0.54964336809472958</v>
      </c>
      <c r="U114" s="6">
        <f t="shared" si="33"/>
        <v>40.631729426366419</v>
      </c>
      <c r="V114" s="6">
        <f t="shared" si="34"/>
        <v>18.016114339856955</v>
      </c>
      <c r="W114" s="6">
        <f>$V$13-(SUM($V$17:V114))</f>
        <v>687.68540414105564</v>
      </c>
      <c r="X114" s="1">
        <f t="shared" si="43"/>
        <v>41.868427004579559</v>
      </c>
      <c r="Y114" s="11">
        <f t="shared" si="44"/>
        <v>18.56446621381027</v>
      </c>
      <c r="Z114" s="1"/>
      <c r="AA114" s="1"/>
    </row>
    <row r="115" spans="1:27" x14ac:dyDescent="0.25">
      <c r="A115">
        <v>99</v>
      </c>
      <c r="B115" s="6">
        <f t="shared" si="45"/>
        <v>192370.3611782075</v>
      </c>
      <c r="C115" s="6">
        <f t="shared" si="35"/>
        <v>2158.3818905499083</v>
      </c>
      <c r="D115" s="1">
        <f t="shared" si="36"/>
        <v>1196.5300846588707</v>
      </c>
      <c r="E115" s="5">
        <f t="shared" si="37"/>
        <v>961.85180589103754</v>
      </c>
      <c r="F115" s="1">
        <f t="shared" si="38"/>
        <v>653.29998045617776</v>
      </c>
      <c r="G115" s="1">
        <f t="shared" si="25"/>
        <v>0</v>
      </c>
      <c r="H115" s="6">
        <f t="shared" si="39"/>
        <v>190520.53111309244</v>
      </c>
      <c r="I115" s="60">
        <f t="shared" si="40"/>
        <v>8.1662497557022231</v>
      </c>
      <c r="J115" s="61">
        <f t="shared" si="46"/>
        <v>1.2249374633553334</v>
      </c>
      <c r="K115" s="62">
        <f t="shared" si="41"/>
        <v>0.04</v>
      </c>
      <c r="L115" s="6">
        <f t="shared" si="26"/>
        <v>40.077158578793231</v>
      </c>
      <c r="M115" s="6">
        <f t="shared" si="27"/>
        <v>0.83333333333333337</v>
      </c>
      <c r="N115" s="6">
        <f t="shared" si="28"/>
        <v>3.0459886935899259</v>
      </c>
      <c r="O115" s="6">
        <f t="shared" si="29"/>
        <v>4</v>
      </c>
      <c r="P115" s="1">
        <v>0</v>
      </c>
      <c r="Q115" s="1">
        <f t="shared" si="30"/>
        <v>5.833333333333333</v>
      </c>
      <c r="R115" s="15">
        <f t="shared" si="42"/>
        <v>0</v>
      </c>
      <c r="S115" s="15">
        <f t="shared" si="31"/>
        <v>1.3333333333333333</v>
      </c>
      <c r="T115" s="15">
        <f t="shared" si="32"/>
        <v>0.54441665038014808</v>
      </c>
      <c r="U115" s="6">
        <f t="shared" si="33"/>
        <v>40.245397288669679</v>
      </c>
      <c r="V115" s="6">
        <f t="shared" si="34"/>
        <v>17.697336810834447</v>
      </c>
      <c r="W115" s="6">
        <f>$V$13-(SUM($V$17:V115))</f>
        <v>669.98806733022138</v>
      </c>
      <c r="X115" s="1">
        <f t="shared" si="43"/>
        <v>41.470334752025011</v>
      </c>
      <c r="Y115" s="11">
        <f t="shared" si="44"/>
        <v>18.235985509112091</v>
      </c>
      <c r="Z115" s="1"/>
      <c r="AA115" s="1"/>
    </row>
    <row r="116" spans="1:27" x14ac:dyDescent="0.25">
      <c r="A116">
        <v>100</v>
      </c>
      <c r="B116" s="6">
        <f t="shared" si="45"/>
        <v>190520.53111309244</v>
      </c>
      <c r="C116" s="6">
        <f t="shared" si="35"/>
        <v>2158.3818905499083</v>
      </c>
      <c r="D116" s="1">
        <f t="shared" si="36"/>
        <v>1205.7792349844462</v>
      </c>
      <c r="E116" s="5">
        <f t="shared" si="37"/>
        <v>952.6026555654621</v>
      </c>
      <c r="F116" s="1">
        <f t="shared" si="38"/>
        <v>647.0178591460899</v>
      </c>
      <c r="G116" s="1">
        <f t="shared" si="25"/>
        <v>0</v>
      </c>
      <c r="H116" s="6">
        <f t="shared" si="39"/>
        <v>188667.7340189619</v>
      </c>
      <c r="I116" s="60">
        <f t="shared" si="40"/>
        <v>8.0877232393261238</v>
      </c>
      <c r="J116" s="61">
        <f t="shared" si="46"/>
        <v>1.2131584858989186</v>
      </c>
      <c r="K116" s="62">
        <f t="shared" si="41"/>
        <v>0.04</v>
      </c>
      <c r="L116" s="6">
        <f t="shared" si="26"/>
        <v>39.69177731522759</v>
      </c>
      <c r="M116" s="6">
        <f t="shared" si="27"/>
        <v>0.83333333333333337</v>
      </c>
      <c r="N116" s="6">
        <f t="shared" si="28"/>
        <v>3.0391830621706646</v>
      </c>
      <c r="O116" s="6">
        <f t="shared" si="29"/>
        <v>4</v>
      </c>
      <c r="P116" s="1">
        <v>0</v>
      </c>
      <c r="Q116" s="1">
        <f t="shared" si="30"/>
        <v>5.833333333333333</v>
      </c>
      <c r="R116" s="15">
        <f t="shared" si="42"/>
        <v>0</v>
      </c>
      <c r="S116" s="15">
        <f t="shared" si="31"/>
        <v>1.3333333333333333</v>
      </c>
      <c r="T116" s="15">
        <f t="shared" si="32"/>
        <v>0.53918154928840822</v>
      </c>
      <c r="U116" s="6">
        <f t="shared" si="33"/>
        <v>39.858445494776518</v>
      </c>
      <c r="V116" s="6">
        <f t="shared" si="34"/>
        <v>17.3823275740355</v>
      </c>
      <c r="W116" s="6">
        <f>$V$13-(SUM($V$17:V116))</f>
        <v>652.60573975618581</v>
      </c>
      <c r="X116" s="1">
        <f t="shared" si="43"/>
        <v>41.071603980675434</v>
      </c>
      <c r="Y116" s="11">
        <f t="shared" si="44"/>
        <v>17.911387800528264</v>
      </c>
      <c r="Z116" s="1"/>
      <c r="AA116" s="1"/>
    </row>
    <row r="117" spans="1:27" x14ac:dyDescent="0.25">
      <c r="A117">
        <v>101</v>
      </c>
      <c r="B117" s="6">
        <f t="shared" si="45"/>
        <v>188667.7340189619</v>
      </c>
      <c r="C117" s="6">
        <f t="shared" si="35"/>
        <v>2158.3818905499083</v>
      </c>
      <c r="D117" s="1">
        <f t="shared" si="36"/>
        <v>1215.0432204550989</v>
      </c>
      <c r="E117" s="5">
        <f t="shared" si="37"/>
        <v>943.33867009480946</v>
      </c>
      <c r="F117" s="1">
        <f t="shared" si="38"/>
        <v>640.7256616476227</v>
      </c>
      <c r="G117" s="1">
        <f t="shared" si="25"/>
        <v>0</v>
      </c>
      <c r="H117" s="6">
        <f t="shared" si="39"/>
        <v>186811.96513685919</v>
      </c>
      <c r="I117" s="60">
        <f t="shared" si="40"/>
        <v>8.0090707705952848</v>
      </c>
      <c r="J117" s="61">
        <f t="shared" si="46"/>
        <v>1.2013606155892926</v>
      </c>
      <c r="K117" s="62">
        <f t="shared" si="41"/>
        <v>0.04</v>
      </c>
      <c r="L117" s="6">
        <f t="shared" si="26"/>
        <v>39.305777920617061</v>
      </c>
      <c r="M117" s="6">
        <f t="shared" si="27"/>
        <v>0.83333333333333337</v>
      </c>
      <c r="N117" s="6">
        <f t="shared" si="28"/>
        <v>3.0323665148806582</v>
      </c>
      <c r="O117" s="6">
        <f t="shared" si="29"/>
        <v>4</v>
      </c>
      <c r="P117" s="1">
        <v>0</v>
      </c>
      <c r="Q117" s="1">
        <f t="shared" si="30"/>
        <v>5.833333333333333</v>
      </c>
      <c r="R117" s="15">
        <f t="shared" si="42"/>
        <v>0</v>
      </c>
      <c r="S117" s="15">
        <f t="shared" si="31"/>
        <v>1.3333333333333333</v>
      </c>
      <c r="T117" s="15">
        <f t="shared" si="32"/>
        <v>0.53393805137301886</v>
      </c>
      <c r="U117" s="6">
        <f t="shared" si="33"/>
        <v>39.470873050791369</v>
      </c>
      <c r="V117" s="6">
        <f t="shared" si="34"/>
        <v>17.071047920045711</v>
      </c>
      <c r="W117" s="6">
        <f>$V$13-(SUM($V$17:V117))</f>
        <v>635.53469183614015</v>
      </c>
      <c r="X117" s="1">
        <f t="shared" si="43"/>
        <v>40.672233666380663</v>
      </c>
      <c r="Y117" s="11">
        <f t="shared" si="44"/>
        <v>17.590633200350762</v>
      </c>
      <c r="Z117" s="1"/>
      <c r="AA117" s="1"/>
    </row>
    <row r="118" spans="1:27" x14ac:dyDescent="0.25">
      <c r="A118">
        <v>102</v>
      </c>
      <c r="B118" s="6">
        <f t="shared" si="45"/>
        <v>186811.96513685919</v>
      </c>
      <c r="C118" s="6">
        <f t="shared" si="35"/>
        <v>2158.3818905499083</v>
      </c>
      <c r="D118" s="1">
        <f t="shared" si="36"/>
        <v>1224.3220648656124</v>
      </c>
      <c r="E118" s="5">
        <f t="shared" si="37"/>
        <v>934.0598256842959</v>
      </c>
      <c r="F118" s="1">
        <f t="shared" si="38"/>
        <v>634.42337179910612</v>
      </c>
      <c r="G118" s="1">
        <f t="shared" si="25"/>
        <v>0</v>
      </c>
      <c r="H118" s="6">
        <f t="shared" si="39"/>
        <v>184953.21970019446</v>
      </c>
      <c r="I118" s="60">
        <f t="shared" si="40"/>
        <v>7.930292147488827</v>
      </c>
      <c r="J118" s="61">
        <f t="shared" si="46"/>
        <v>1.1895438221233241</v>
      </c>
      <c r="K118" s="62">
        <f t="shared" si="41"/>
        <v>0.04</v>
      </c>
      <c r="L118" s="6">
        <f t="shared" si="26"/>
        <v>38.919159403512332</v>
      </c>
      <c r="M118" s="6">
        <f t="shared" si="27"/>
        <v>0.83333333333333337</v>
      </c>
      <c r="N118" s="6">
        <f t="shared" si="28"/>
        <v>3.0255390342114321</v>
      </c>
      <c r="O118" s="6">
        <f t="shared" si="29"/>
        <v>4</v>
      </c>
      <c r="P118" s="1">
        <v>0</v>
      </c>
      <c r="Q118" s="1">
        <f t="shared" si="30"/>
        <v>5.833333333333333</v>
      </c>
      <c r="R118" s="15">
        <f t="shared" si="42"/>
        <v>0</v>
      </c>
      <c r="S118" s="15">
        <f t="shared" si="31"/>
        <v>1.3333333333333333</v>
      </c>
      <c r="T118" s="15">
        <f t="shared" si="32"/>
        <v>0.52868614316592177</v>
      </c>
      <c r="U118" s="6">
        <f t="shared" si="33"/>
        <v>39.082678961224516</v>
      </c>
      <c r="V118" s="6">
        <f t="shared" si="34"/>
        <v>16.763459509860315</v>
      </c>
      <c r="W118" s="6">
        <f>$V$13-(SUM($V$17:V118))</f>
        <v>618.77123232627946</v>
      </c>
      <c r="X118" s="1">
        <f t="shared" si="43"/>
        <v>40.272222783347843</v>
      </c>
      <c r="Y118" s="11">
        <f t="shared" si="44"/>
        <v>17.273682202556305</v>
      </c>
      <c r="Z118" s="1"/>
      <c r="AA118" s="1"/>
    </row>
    <row r="119" spans="1:27" x14ac:dyDescent="0.25">
      <c r="A119">
        <v>103</v>
      </c>
      <c r="B119" s="6">
        <f t="shared" si="45"/>
        <v>184953.21970019446</v>
      </c>
      <c r="C119" s="6">
        <f t="shared" si="35"/>
        <v>2158.3818905499083</v>
      </c>
      <c r="D119" s="1">
        <f t="shared" si="36"/>
        <v>1233.6157920489359</v>
      </c>
      <c r="E119" s="5">
        <f t="shared" si="37"/>
        <v>924.76609850097236</v>
      </c>
      <c r="F119" s="1">
        <f t="shared" si="38"/>
        <v>628.11097341294749</v>
      </c>
      <c r="G119" s="1">
        <f t="shared" si="25"/>
        <v>0</v>
      </c>
      <c r="H119" s="6">
        <f t="shared" si="39"/>
        <v>183091.49293473255</v>
      </c>
      <c r="I119" s="60">
        <f t="shared" si="40"/>
        <v>7.8513871676618443</v>
      </c>
      <c r="J119" s="61">
        <f t="shared" si="46"/>
        <v>1.1777080751492766</v>
      </c>
      <c r="K119" s="62">
        <f t="shared" si="41"/>
        <v>0.04</v>
      </c>
      <c r="L119" s="6">
        <f t="shared" si="26"/>
        <v>38.531920770873846</v>
      </c>
      <c r="M119" s="6">
        <f t="shared" si="27"/>
        <v>0.83333333333333337</v>
      </c>
      <c r="N119" s="6">
        <f t="shared" si="28"/>
        <v>3.0187006026264269</v>
      </c>
      <c r="O119" s="6">
        <f t="shared" si="29"/>
        <v>4</v>
      </c>
      <c r="P119" s="1">
        <v>0</v>
      </c>
      <c r="Q119" s="1">
        <f t="shared" si="30"/>
        <v>5.833333333333333</v>
      </c>
      <c r="R119" s="15">
        <f t="shared" si="42"/>
        <v>0</v>
      </c>
      <c r="S119" s="15">
        <f t="shared" si="31"/>
        <v>1.3333333333333333</v>
      </c>
      <c r="T119" s="15">
        <f t="shared" si="32"/>
        <v>0.52342581117745623</v>
      </c>
      <c r="U119" s="6">
        <f t="shared" si="33"/>
        <v>38.693862228989481</v>
      </c>
      <c r="V119" s="6">
        <f t="shared" si="34"/>
        <v>16.459524371485927</v>
      </c>
      <c r="W119" s="6">
        <f>$V$13-(SUM($V$17:V119))</f>
        <v>602.31170795479375</v>
      </c>
      <c r="X119" s="1">
        <f t="shared" si="43"/>
        <v>39.871570304138757</v>
      </c>
      <c r="Y119" s="11">
        <f t="shared" si="44"/>
        <v>16.960495679304675</v>
      </c>
      <c r="Z119" s="1"/>
      <c r="AA119" s="1"/>
    </row>
    <row r="120" spans="1:27" x14ac:dyDescent="0.25">
      <c r="A120">
        <v>104</v>
      </c>
      <c r="B120" s="6">
        <f t="shared" si="45"/>
        <v>183091.49293473255</v>
      </c>
      <c r="C120" s="6">
        <f t="shared" si="35"/>
        <v>2158.3818905499083</v>
      </c>
      <c r="D120" s="1">
        <f t="shared" si="36"/>
        <v>1242.9244258762456</v>
      </c>
      <c r="E120" s="5">
        <f t="shared" si="37"/>
        <v>915.4574646736628</v>
      </c>
      <c r="F120" s="1">
        <f t="shared" si="38"/>
        <v>621.78845027559021</v>
      </c>
      <c r="G120" s="1">
        <f t="shared" si="25"/>
        <v>0</v>
      </c>
      <c r="H120" s="6">
        <f t="shared" si="39"/>
        <v>181226.78005858074</v>
      </c>
      <c r="I120" s="60">
        <f t="shared" si="40"/>
        <v>7.7723556284448776</v>
      </c>
      <c r="J120" s="61">
        <f t="shared" si="46"/>
        <v>1.1658533442667316</v>
      </c>
      <c r="K120" s="62">
        <f t="shared" si="41"/>
        <v>0.04</v>
      </c>
      <c r="L120" s="6">
        <f t="shared" si="26"/>
        <v>38.144061028069281</v>
      </c>
      <c r="M120" s="6">
        <f t="shared" si="27"/>
        <v>0.83333333333333337</v>
      </c>
      <c r="N120" s="6">
        <f t="shared" si="28"/>
        <v>3.0118512025609561</v>
      </c>
      <c r="O120" s="6">
        <f t="shared" si="29"/>
        <v>4</v>
      </c>
      <c r="P120" s="1">
        <v>0</v>
      </c>
      <c r="Q120" s="1">
        <f t="shared" si="30"/>
        <v>5.833333333333333</v>
      </c>
      <c r="R120" s="15">
        <f t="shared" si="42"/>
        <v>0</v>
      </c>
      <c r="S120" s="15">
        <f t="shared" si="31"/>
        <v>1.3333333333333333</v>
      </c>
      <c r="T120" s="15">
        <f t="shared" si="32"/>
        <v>0.51815704189632517</v>
      </c>
      <c r="U120" s="6">
        <f t="shared" si="33"/>
        <v>38.304421855400577</v>
      </c>
      <c r="V120" s="6">
        <f t="shared" si="34"/>
        <v>16.159204896572639</v>
      </c>
      <c r="W120" s="6">
        <f>$V$13-(SUM($V$17:V120))</f>
        <v>586.15250305822155</v>
      </c>
      <c r="X120" s="1">
        <f t="shared" si="43"/>
        <v>39.470275199667306</v>
      </c>
      <c r="Y120" s="11">
        <f t="shared" si="44"/>
        <v>16.651034877468287</v>
      </c>
      <c r="Z120" s="1"/>
      <c r="AA120" s="1"/>
    </row>
    <row r="121" spans="1:27" x14ac:dyDescent="0.25">
      <c r="A121">
        <v>105</v>
      </c>
      <c r="B121" s="6">
        <f t="shared" si="45"/>
        <v>181226.78005858074</v>
      </c>
      <c r="C121" s="6">
        <f t="shared" si="35"/>
        <v>2158.3818905499083</v>
      </c>
      <c r="D121" s="1">
        <f t="shared" si="36"/>
        <v>1252.2479902570049</v>
      </c>
      <c r="E121" s="5">
        <f t="shared" si="37"/>
        <v>906.1339002929036</v>
      </c>
      <c r="F121" s="1">
        <f t="shared" si="38"/>
        <v>615.45578614747205</v>
      </c>
      <c r="G121" s="1">
        <f t="shared" si="25"/>
        <v>0</v>
      </c>
      <c r="H121" s="6">
        <f t="shared" si="39"/>
        <v>179359.07628217628</v>
      </c>
      <c r="I121" s="60">
        <f t="shared" si="40"/>
        <v>7.6931973268434009</v>
      </c>
      <c r="J121" s="61">
        <f t="shared" si="46"/>
        <v>1.15397959902651</v>
      </c>
      <c r="K121" s="62">
        <f t="shared" si="41"/>
        <v>0.04</v>
      </c>
      <c r="L121" s="6">
        <f t="shared" si="26"/>
        <v>37.755579178870988</v>
      </c>
      <c r="M121" s="6">
        <f t="shared" si="27"/>
        <v>0.83333333333333337</v>
      </c>
      <c r="N121" s="6">
        <f t="shared" si="28"/>
        <v>3.0049908164221621</v>
      </c>
      <c r="O121" s="6">
        <f t="shared" si="29"/>
        <v>4</v>
      </c>
      <c r="P121" s="1">
        <v>0</v>
      </c>
      <c r="Q121" s="1">
        <f t="shared" si="30"/>
        <v>5.833333333333333</v>
      </c>
      <c r="R121" s="15">
        <f t="shared" si="42"/>
        <v>0</v>
      </c>
      <c r="S121" s="15">
        <f t="shared" si="31"/>
        <v>1.3333333333333333</v>
      </c>
      <c r="T121" s="15">
        <f t="shared" si="32"/>
        <v>0.51287982178956004</v>
      </c>
      <c r="U121" s="6">
        <f t="shared" si="33"/>
        <v>37.914356840170264</v>
      </c>
      <c r="V121" s="6">
        <f t="shared" si="34"/>
        <v>15.862463837076211</v>
      </c>
      <c r="W121" s="6">
        <f>$V$13-(SUM($V$17:V121))</f>
        <v>570.29003922114498</v>
      </c>
      <c r="X121" s="1">
        <f t="shared" si="43"/>
        <v>39.068336439196777</v>
      </c>
      <c r="Y121" s="11">
        <f t="shared" si="44"/>
        <v>16.345261415192788</v>
      </c>
      <c r="Z121" s="1"/>
      <c r="AA121" s="1"/>
    </row>
    <row r="122" spans="1:27" x14ac:dyDescent="0.25">
      <c r="A122">
        <v>106</v>
      </c>
      <c r="B122" s="6">
        <f t="shared" si="45"/>
        <v>179359.07628217628</v>
      </c>
      <c r="C122" s="6">
        <f t="shared" si="35"/>
        <v>2158.3818905499083</v>
      </c>
      <c r="D122" s="1">
        <f t="shared" si="36"/>
        <v>1261.5865091390269</v>
      </c>
      <c r="E122" s="5">
        <f t="shared" si="37"/>
        <v>896.79538141088142</v>
      </c>
      <c r="F122" s="1">
        <f t="shared" si="38"/>
        <v>609.11296476298321</v>
      </c>
      <c r="G122" s="1">
        <f t="shared" si="25"/>
        <v>0</v>
      </c>
      <c r="H122" s="6">
        <f t="shared" si="39"/>
        <v>177488.37680827428</v>
      </c>
      <c r="I122" s="60">
        <f t="shared" si="40"/>
        <v>7.6139120595372907</v>
      </c>
      <c r="J122" s="61">
        <f t="shared" si="46"/>
        <v>1.1420868089305936</v>
      </c>
      <c r="K122" s="62">
        <f t="shared" si="41"/>
        <v>0.04</v>
      </c>
      <c r="L122" s="6">
        <f t="shared" si="26"/>
        <v>37.366474225453395</v>
      </c>
      <c r="M122" s="6">
        <f t="shared" si="27"/>
        <v>0.83333333333333337</v>
      </c>
      <c r="N122" s="6">
        <f t="shared" si="28"/>
        <v>2.9981194265889655</v>
      </c>
      <c r="O122" s="6">
        <f t="shared" si="29"/>
        <v>4</v>
      </c>
      <c r="P122" s="1">
        <v>0</v>
      </c>
      <c r="Q122" s="1">
        <f t="shared" si="30"/>
        <v>5.833333333333333</v>
      </c>
      <c r="R122" s="15">
        <f t="shared" si="42"/>
        <v>0</v>
      </c>
      <c r="S122" s="15">
        <f t="shared" si="31"/>
        <v>1.3333333333333333</v>
      </c>
      <c r="T122" s="15">
        <f t="shared" si="32"/>
        <v>0.50759413730248593</v>
      </c>
      <c r="U122" s="6">
        <f t="shared" si="33"/>
        <v>37.52366618140654</v>
      </c>
      <c r="V122" s="6">
        <f t="shared" si="34"/>
        <v>15.569264301949966</v>
      </c>
      <c r="W122" s="6">
        <f>$V$13-(SUM($V$17:V122))</f>
        <v>554.72077491919481</v>
      </c>
      <c r="X122" s="1">
        <f t="shared" si="43"/>
        <v>38.665752990337133</v>
      </c>
      <c r="Y122" s="11">
        <f t="shared" si="44"/>
        <v>16.043137278488221</v>
      </c>
      <c r="Z122" s="1"/>
      <c r="AA122" s="1"/>
    </row>
    <row r="123" spans="1:27" x14ac:dyDescent="0.25">
      <c r="A123">
        <v>107</v>
      </c>
      <c r="B123" s="6">
        <f t="shared" si="45"/>
        <v>177488.37680827428</v>
      </c>
      <c r="C123" s="6">
        <f t="shared" si="35"/>
        <v>2158.3818905499083</v>
      </c>
      <c r="D123" s="1">
        <f t="shared" si="36"/>
        <v>1270.940006508537</v>
      </c>
      <c r="E123" s="5">
        <f t="shared" si="37"/>
        <v>887.4418840413714</v>
      </c>
      <c r="F123" s="1">
        <f t="shared" si="38"/>
        <v>602.75996983042501</v>
      </c>
      <c r="G123" s="1">
        <f t="shared" si="25"/>
        <v>0</v>
      </c>
      <c r="H123" s="6">
        <f t="shared" si="39"/>
        <v>175614.6768319353</v>
      </c>
      <c r="I123" s="60">
        <f t="shared" si="40"/>
        <v>7.5344996228803129</v>
      </c>
      <c r="J123" s="61">
        <f t="shared" si="46"/>
        <v>1.1301749434320469</v>
      </c>
      <c r="K123" s="62">
        <f t="shared" si="41"/>
        <v>0.04</v>
      </c>
      <c r="L123" s="6">
        <f t="shared" si="26"/>
        <v>36.976745168390472</v>
      </c>
      <c r="M123" s="6">
        <f t="shared" si="27"/>
        <v>0.83333333333333337</v>
      </c>
      <c r="N123" s="6">
        <f t="shared" si="28"/>
        <v>2.9912370154120271</v>
      </c>
      <c r="O123" s="6">
        <f t="shared" si="29"/>
        <v>4</v>
      </c>
      <c r="P123" s="1">
        <v>0</v>
      </c>
      <c r="Q123" s="1">
        <f t="shared" si="30"/>
        <v>5.833333333333333</v>
      </c>
      <c r="R123" s="15">
        <f t="shared" si="42"/>
        <v>0</v>
      </c>
      <c r="S123" s="15">
        <f t="shared" si="31"/>
        <v>1.3333333333333333</v>
      </c>
      <c r="T123" s="15">
        <f t="shared" si="32"/>
        <v>0.50229997485868749</v>
      </c>
      <c r="U123" s="6">
        <f t="shared" si="33"/>
        <v>37.132348875610482</v>
      </c>
      <c r="V123" s="6">
        <f t="shared" si="34"/>
        <v>15.279569753866367</v>
      </c>
      <c r="W123" s="6">
        <f>$V$13-(SUM($V$17:V123))</f>
        <v>539.44120516532803</v>
      </c>
      <c r="X123" s="1">
        <f t="shared" si="43"/>
        <v>38.262523819042528</v>
      </c>
      <c r="Y123" s="11">
        <f t="shared" si="44"/>
        <v>15.744624817850871</v>
      </c>
      <c r="Z123" s="1"/>
      <c r="AA123" s="1"/>
    </row>
    <row r="124" spans="1:27" x14ac:dyDescent="0.25">
      <c r="A124">
        <v>108</v>
      </c>
      <c r="B124" s="6">
        <f t="shared" si="45"/>
        <v>175614.6768319353</v>
      </c>
      <c r="C124" s="6">
        <f t="shared" si="35"/>
        <v>2158.3818905499083</v>
      </c>
      <c r="D124" s="1">
        <f t="shared" si="36"/>
        <v>1280.3085063902317</v>
      </c>
      <c r="E124" s="5">
        <f t="shared" si="37"/>
        <v>878.07338415967649</v>
      </c>
      <c r="F124" s="1">
        <f t="shared" si="38"/>
        <v>596.39678503196717</v>
      </c>
      <c r="G124" s="1">
        <f t="shared" si="25"/>
        <v>0</v>
      </c>
      <c r="H124" s="6">
        <f t="shared" si="39"/>
        <v>173737.9715405131</v>
      </c>
      <c r="I124" s="60">
        <f t="shared" si="40"/>
        <v>7.45495981289959</v>
      </c>
      <c r="J124" s="61">
        <f t="shared" si="46"/>
        <v>1.1182439719349384</v>
      </c>
      <c r="K124" s="62">
        <f t="shared" si="41"/>
        <v>0.04</v>
      </c>
      <c r="L124" s="6">
        <f t="shared" si="26"/>
        <v>36.586391006653187</v>
      </c>
      <c r="M124" s="6">
        <f t="shared" si="27"/>
        <v>0.83333333333333337</v>
      </c>
      <c r="N124" s="6">
        <f t="shared" si="28"/>
        <v>2.9843435652136985</v>
      </c>
      <c r="O124" s="6">
        <f t="shared" si="29"/>
        <v>4</v>
      </c>
      <c r="P124" s="1">
        <v>0</v>
      </c>
      <c r="Q124" s="1">
        <f t="shared" si="30"/>
        <v>5.833333333333333</v>
      </c>
      <c r="R124" s="15">
        <f t="shared" si="42"/>
        <v>0</v>
      </c>
      <c r="S124" s="15">
        <f t="shared" si="31"/>
        <v>1.3333333333333333</v>
      </c>
      <c r="T124" s="15">
        <f t="shared" si="32"/>
        <v>0.49699732085997261</v>
      </c>
      <c r="U124" s="6">
        <f t="shared" si="33"/>
        <v>36.740403917673582</v>
      </c>
      <c r="V124" s="6">
        <f t="shared" si="34"/>
        <v>14.993344005967764</v>
      </c>
      <c r="W124" s="6">
        <f>$V$13-(SUM($V$17:V124))</f>
        <v>524.4478611593604</v>
      </c>
      <c r="X124" s="1">
        <f t="shared" si="43"/>
        <v>37.85864788960852</v>
      </c>
      <c r="Y124" s="11">
        <f t="shared" si="44"/>
        <v>15.449686744915036</v>
      </c>
      <c r="Z124" s="1"/>
      <c r="AA124" s="1"/>
    </row>
    <row r="125" spans="1:27" x14ac:dyDescent="0.25">
      <c r="A125">
        <v>109</v>
      </c>
      <c r="B125" s="6">
        <f t="shared" si="45"/>
        <v>173737.9715405131</v>
      </c>
      <c r="C125" s="6">
        <f t="shared" si="35"/>
        <v>2158.3818905499083</v>
      </c>
      <c r="D125" s="1">
        <f t="shared" si="36"/>
        <v>1289.6920328473429</v>
      </c>
      <c r="E125" s="5">
        <f t="shared" si="37"/>
        <v>868.6898577025654</v>
      </c>
      <c r="F125" s="1">
        <f t="shared" si="38"/>
        <v>590.02339402360735</v>
      </c>
      <c r="G125" s="1">
        <f t="shared" si="25"/>
        <v>0</v>
      </c>
      <c r="H125" s="6">
        <f t="shared" si="39"/>
        <v>171858.25611364213</v>
      </c>
      <c r="I125" s="60">
        <f t="shared" si="40"/>
        <v>7.3752924252950924</v>
      </c>
      <c r="J125" s="61">
        <f t="shared" si="46"/>
        <v>1.1062938637942639</v>
      </c>
      <c r="K125" s="62">
        <f t="shared" si="41"/>
        <v>0.04</v>
      </c>
      <c r="L125" s="6">
        <f t="shared" si="26"/>
        <v>36.195410737606899</v>
      </c>
      <c r="M125" s="6">
        <f t="shared" si="27"/>
        <v>0.83333333333333337</v>
      </c>
      <c r="N125" s="6">
        <f t="shared" si="28"/>
        <v>2.9774390582879753</v>
      </c>
      <c r="O125" s="6">
        <f t="shared" si="29"/>
        <v>4</v>
      </c>
      <c r="P125" s="1">
        <v>0</v>
      </c>
      <c r="Q125" s="1">
        <f t="shared" si="30"/>
        <v>5.833333333333333</v>
      </c>
      <c r="R125" s="15">
        <f t="shared" si="42"/>
        <v>0</v>
      </c>
      <c r="S125" s="15">
        <f t="shared" si="31"/>
        <v>1.3333333333333333</v>
      </c>
      <c r="T125" s="15">
        <f t="shared" si="32"/>
        <v>0.4916861616863395</v>
      </c>
      <c r="U125" s="6">
        <f t="shared" si="33"/>
        <v>36.347830300875209</v>
      </c>
      <c r="V125" s="6">
        <f t="shared" si="34"/>
        <v>14.71055121864625</v>
      </c>
      <c r="W125" s="6">
        <f>$V$13-(SUM($V$17:V125))</f>
        <v>509.73730994071411</v>
      </c>
      <c r="X125" s="1">
        <f t="shared" si="43"/>
        <v>37.454124164669473</v>
      </c>
      <c r="Y125" s="11">
        <f t="shared" si="44"/>
        <v>15.158286129134915</v>
      </c>
      <c r="Z125" s="1"/>
      <c r="AA125" s="1"/>
    </row>
    <row r="126" spans="1:27" x14ac:dyDescent="0.25">
      <c r="A126">
        <v>110</v>
      </c>
      <c r="B126" s="6">
        <f t="shared" si="45"/>
        <v>171858.25611364213</v>
      </c>
      <c r="C126" s="6">
        <f t="shared" si="35"/>
        <v>2158.3818905499083</v>
      </c>
      <c r="D126" s="1">
        <f t="shared" si="36"/>
        <v>1299.0906099816975</v>
      </c>
      <c r="E126" s="5">
        <f t="shared" si="37"/>
        <v>859.29128056821071</v>
      </c>
      <c r="F126" s="1">
        <f t="shared" si="38"/>
        <v>583.63978043512748</v>
      </c>
      <c r="G126" s="1">
        <f t="shared" si="25"/>
        <v>0</v>
      </c>
      <c r="H126" s="6">
        <f t="shared" si="39"/>
        <v>169975.52572322529</v>
      </c>
      <c r="I126" s="60">
        <f t="shared" si="40"/>
        <v>7.295497255439094</v>
      </c>
      <c r="J126" s="61">
        <f t="shared" si="46"/>
        <v>1.0943245883158641</v>
      </c>
      <c r="K126" s="62">
        <f t="shared" si="41"/>
        <v>0.04</v>
      </c>
      <c r="L126" s="6">
        <f t="shared" si="26"/>
        <v>35.803803357008782</v>
      </c>
      <c r="M126" s="6">
        <f t="shared" si="27"/>
        <v>0.83333333333333337</v>
      </c>
      <c r="N126" s="6">
        <f t="shared" si="28"/>
        <v>2.9705234769004547</v>
      </c>
      <c r="O126" s="6">
        <f t="shared" si="29"/>
        <v>4</v>
      </c>
      <c r="P126" s="1">
        <v>0</v>
      </c>
      <c r="Q126" s="1">
        <f t="shared" si="30"/>
        <v>5.833333333333333</v>
      </c>
      <c r="R126" s="15">
        <f t="shared" si="42"/>
        <v>0</v>
      </c>
      <c r="S126" s="15">
        <f t="shared" si="31"/>
        <v>1.3333333333333333</v>
      </c>
      <c r="T126" s="15">
        <f t="shared" si="32"/>
        <v>0.4863664836959396</v>
      </c>
      <c r="U126" s="6">
        <f t="shared" si="33"/>
        <v>35.954627016879968</v>
      </c>
      <c r="V126" s="6">
        <f t="shared" si="34"/>
        <v>14.431155896352193</v>
      </c>
      <c r="W126" s="6">
        <f>$V$13-(SUM($V$17:V126))</f>
        <v>495.3061540443623</v>
      </c>
      <c r="X126" s="1">
        <f t="shared" si="43"/>
        <v>37.048951605195832</v>
      </c>
      <c r="Y126" s="11">
        <f t="shared" si="44"/>
        <v>14.870386394495965</v>
      </c>
      <c r="Z126" s="1"/>
      <c r="AA126" s="1"/>
    </row>
    <row r="127" spans="1:27" x14ac:dyDescent="0.25">
      <c r="A127">
        <v>111</v>
      </c>
      <c r="B127" s="6">
        <f t="shared" si="45"/>
        <v>169975.52572322529</v>
      </c>
      <c r="C127" s="6">
        <f t="shared" si="35"/>
        <v>2158.3818905499083</v>
      </c>
      <c r="D127" s="1">
        <f t="shared" si="36"/>
        <v>1308.5042619337819</v>
      </c>
      <c r="E127" s="5">
        <f t="shared" si="37"/>
        <v>849.87762861612646</v>
      </c>
      <c r="F127" s="1">
        <f t="shared" si="38"/>
        <v>577.24592787005315</v>
      </c>
      <c r="G127" s="1">
        <f t="shared" si="25"/>
        <v>0</v>
      </c>
      <c r="H127" s="6">
        <f t="shared" si="39"/>
        <v>168089.77553342146</v>
      </c>
      <c r="I127" s="60">
        <f t="shared" si="40"/>
        <v>7.2155740983756651</v>
      </c>
      <c r="J127" s="61">
        <f t="shared" si="46"/>
        <v>1.0823361147563497</v>
      </c>
      <c r="K127" s="62">
        <f t="shared" si="41"/>
        <v>0.04</v>
      </c>
      <c r="L127" s="6">
        <f t="shared" si="26"/>
        <v>35.411567859005267</v>
      </c>
      <c r="M127" s="6">
        <f t="shared" si="27"/>
        <v>0.83333333333333337</v>
      </c>
      <c r="N127" s="6">
        <f t="shared" si="28"/>
        <v>2.9635968032882913</v>
      </c>
      <c r="O127" s="6">
        <f t="shared" si="29"/>
        <v>4</v>
      </c>
      <c r="P127" s="1">
        <v>0</v>
      </c>
      <c r="Q127" s="1">
        <f t="shared" si="30"/>
        <v>5.833333333333333</v>
      </c>
      <c r="R127" s="15">
        <f t="shared" si="42"/>
        <v>0</v>
      </c>
      <c r="S127" s="15">
        <f t="shared" si="31"/>
        <v>1.3333333333333333</v>
      </c>
      <c r="T127" s="15">
        <f t="shared" si="32"/>
        <v>0.48103827322504428</v>
      </c>
      <c r="U127" s="6">
        <f t="shared" si="33"/>
        <v>35.560793055735182</v>
      </c>
      <c r="V127" s="6">
        <f t="shared" si="34"/>
        <v>14.155122884431435</v>
      </c>
      <c r="W127" s="6">
        <f>$V$13-(SUM($V$17:V127))</f>
        <v>481.15103115993043</v>
      </c>
      <c r="X127" s="1">
        <f t="shared" si="43"/>
        <v>36.643129170491534</v>
      </c>
      <c r="Y127" s="11">
        <f t="shared" si="44"/>
        <v>14.58595131625583</v>
      </c>
      <c r="Z127" s="1"/>
      <c r="AA127" s="1"/>
    </row>
    <row r="128" spans="1:27" x14ac:dyDescent="0.25">
      <c r="A128">
        <v>112</v>
      </c>
      <c r="B128" s="6">
        <f t="shared" si="45"/>
        <v>168089.77553342146</v>
      </c>
      <c r="C128" s="6">
        <f t="shared" si="35"/>
        <v>2158.3818905499083</v>
      </c>
      <c r="D128" s="1">
        <f t="shared" si="36"/>
        <v>1317.933012882801</v>
      </c>
      <c r="E128" s="5">
        <f t="shared" si="37"/>
        <v>840.44887766710724</v>
      </c>
      <c r="F128" s="1">
        <f t="shared" si="38"/>
        <v>570.84181990561035</v>
      </c>
      <c r="G128" s="1">
        <f t="shared" si="25"/>
        <v>0</v>
      </c>
      <c r="H128" s="6">
        <f t="shared" si="39"/>
        <v>166201.00070063304</v>
      </c>
      <c r="I128" s="60">
        <f t="shared" si="40"/>
        <v>7.1355227488201294</v>
      </c>
      <c r="J128" s="61">
        <f t="shared" si="46"/>
        <v>1.0703284123230195</v>
      </c>
      <c r="K128" s="62">
        <f t="shared" si="41"/>
        <v>0.04</v>
      </c>
      <c r="L128" s="6">
        <f t="shared" si="26"/>
        <v>35.018703236129475</v>
      </c>
      <c r="M128" s="6">
        <f t="shared" si="27"/>
        <v>0.83333333333333337</v>
      </c>
      <c r="N128" s="6">
        <f t="shared" si="28"/>
        <v>2.9566590196601452</v>
      </c>
      <c r="O128" s="6">
        <f t="shared" si="29"/>
        <v>4</v>
      </c>
      <c r="P128" s="1">
        <v>0</v>
      </c>
      <c r="Q128" s="1">
        <f t="shared" si="30"/>
        <v>5.833333333333333</v>
      </c>
      <c r="R128" s="15">
        <f t="shared" si="42"/>
        <v>0</v>
      </c>
      <c r="S128" s="15">
        <f t="shared" si="31"/>
        <v>1.3333333333333333</v>
      </c>
      <c r="T128" s="15">
        <f t="shared" si="32"/>
        <v>0.47570151658800863</v>
      </c>
      <c r="U128" s="6">
        <f t="shared" si="33"/>
        <v>35.16632740586828</v>
      </c>
      <c r="V128" s="6">
        <f t="shared" si="34"/>
        <v>13.882417365990614</v>
      </c>
      <c r="W128" s="6">
        <f>$V$13-(SUM($V$17:V128))</f>
        <v>467.26861379393995</v>
      </c>
      <c r="X128" s="1">
        <f t="shared" si="43"/>
        <v>36.236655818191302</v>
      </c>
      <c r="Y128" s="11">
        <f t="shared" si="44"/>
        <v>14.304945017714257</v>
      </c>
      <c r="Z128" s="1"/>
      <c r="AA128" s="1"/>
    </row>
    <row r="129" spans="1:27" x14ac:dyDescent="0.25">
      <c r="A129">
        <v>113</v>
      </c>
      <c r="B129" s="6">
        <f t="shared" si="45"/>
        <v>166201.00070063304</v>
      </c>
      <c r="C129" s="6">
        <f t="shared" si="35"/>
        <v>2158.3818905499083</v>
      </c>
      <c r="D129" s="1">
        <f t="shared" si="36"/>
        <v>1327.3768870467434</v>
      </c>
      <c r="E129" s="5">
        <f t="shared" si="37"/>
        <v>831.00500350316509</v>
      </c>
      <c r="F129" s="1">
        <f t="shared" si="38"/>
        <v>564.42744009268426</v>
      </c>
      <c r="G129" s="1">
        <f t="shared" si="25"/>
        <v>0</v>
      </c>
      <c r="H129" s="6">
        <f t="shared" si="39"/>
        <v>164309.19637349361</v>
      </c>
      <c r="I129" s="60">
        <f t="shared" si="40"/>
        <v>7.0553430011585538</v>
      </c>
      <c r="J129" s="61">
        <f t="shared" si="46"/>
        <v>1.0583014501737831</v>
      </c>
      <c r="K129" s="62">
        <f t="shared" si="41"/>
        <v>0.04</v>
      </c>
      <c r="L129" s="6">
        <f t="shared" si="26"/>
        <v>34.62520847929855</v>
      </c>
      <c r="M129" s="6">
        <f t="shared" si="27"/>
        <v>0.83333333333333337</v>
      </c>
      <c r="N129" s="6">
        <f t="shared" si="28"/>
        <v>2.9497101081961419</v>
      </c>
      <c r="O129" s="6">
        <f t="shared" si="29"/>
        <v>4</v>
      </c>
      <c r="P129" s="1">
        <v>0</v>
      </c>
      <c r="Q129" s="1">
        <f t="shared" si="30"/>
        <v>5.833333333333333</v>
      </c>
      <c r="R129" s="15">
        <f t="shared" si="42"/>
        <v>0</v>
      </c>
      <c r="S129" s="15">
        <f t="shared" si="31"/>
        <v>1.3333333333333333</v>
      </c>
      <c r="T129" s="15">
        <f t="shared" si="32"/>
        <v>0.47035620007723689</v>
      </c>
      <c r="U129" s="6">
        <f t="shared" si="33"/>
        <v>34.771229054084124</v>
      </c>
      <c r="V129" s="6">
        <f t="shared" si="34"/>
        <v>13.613004858790594</v>
      </c>
      <c r="W129" s="6">
        <f>$V$13-(SUM($V$17:V129))</f>
        <v>453.65560893514976</v>
      </c>
      <c r="X129" s="1">
        <f t="shared" si="43"/>
        <v>35.82953050425791</v>
      </c>
      <c r="Y129" s="11">
        <f t="shared" si="44"/>
        <v>14.027331967011945</v>
      </c>
      <c r="Z129" s="1"/>
      <c r="AA129" s="1"/>
    </row>
    <row r="130" spans="1:27" x14ac:dyDescent="0.25">
      <c r="A130">
        <v>114</v>
      </c>
      <c r="B130" s="6">
        <f t="shared" si="45"/>
        <v>164309.19637349361</v>
      </c>
      <c r="C130" s="6">
        <f t="shared" si="35"/>
        <v>2158.3818905499083</v>
      </c>
      <c r="D130" s="1">
        <f t="shared" si="36"/>
        <v>1336.8359086824403</v>
      </c>
      <c r="E130" s="5">
        <f t="shared" si="37"/>
        <v>821.54598186746807</v>
      </c>
      <c r="F130" s="1">
        <f t="shared" si="38"/>
        <v>558.00277195577644</v>
      </c>
      <c r="G130" s="1">
        <f t="shared" si="25"/>
        <v>0</v>
      </c>
      <c r="H130" s="6">
        <f t="shared" si="39"/>
        <v>162414.35769285541</v>
      </c>
      <c r="I130" s="60">
        <f t="shared" si="40"/>
        <v>6.9750346494472062</v>
      </c>
      <c r="J130" s="61">
        <f t="shared" si="46"/>
        <v>1.0462551974170808</v>
      </c>
      <c r="K130" s="62">
        <f t="shared" si="41"/>
        <v>0.04</v>
      </c>
      <c r="L130" s="6">
        <f t="shared" si="26"/>
        <v>34.231082577811172</v>
      </c>
      <c r="M130" s="6">
        <f t="shared" si="27"/>
        <v>0.83333333333333337</v>
      </c>
      <c r="N130" s="6">
        <f t="shared" si="28"/>
        <v>2.9427500510478253</v>
      </c>
      <c r="O130" s="6">
        <f t="shared" si="29"/>
        <v>4</v>
      </c>
      <c r="P130" s="1">
        <v>0</v>
      </c>
      <c r="Q130" s="1">
        <f t="shared" si="30"/>
        <v>5.833333333333333</v>
      </c>
      <c r="R130" s="15">
        <f t="shared" si="42"/>
        <v>0</v>
      </c>
      <c r="S130" s="15">
        <f t="shared" si="31"/>
        <v>1.3333333333333333</v>
      </c>
      <c r="T130" s="15">
        <f t="shared" si="32"/>
        <v>0.46500230996314706</v>
      </c>
      <c r="U130" s="6">
        <f t="shared" si="33"/>
        <v>34.375496985562521</v>
      </c>
      <c r="V130" s="6">
        <f t="shared" si="34"/>
        <v>13.346851212167651</v>
      </c>
      <c r="W130" s="6">
        <f>$V$13-(SUM($V$17:V130))</f>
        <v>440.30875772298168</v>
      </c>
      <c r="X130" s="1">
        <f t="shared" si="43"/>
        <v>35.421752182979603</v>
      </c>
      <c r="Y130" s="11">
        <f t="shared" si="44"/>
        <v>13.753076973958025</v>
      </c>
      <c r="Z130" s="1"/>
      <c r="AA130" s="1"/>
    </row>
    <row r="131" spans="1:27" x14ac:dyDescent="0.25">
      <c r="A131">
        <v>115</v>
      </c>
      <c r="B131" s="6">
        <f t="shared" si="45"/>
        <v>162414.35769285541</v>
      </c>
      <c r="C131" s="6">
        <f t="shared" si="35"/>
        <v>2158.3818905499083</v>
      </c>
      <c r="D131" s="1">
        <f t="shared" si="36"/>
        <v>1346.3101020856311</v>
      </c>
      <c r="E131" s="5">
        <f t="shared" si="37"/>
        <v>812.07178846427712</v>
      </c>
      <c r="F131" s="1">
        <f t="shared" si="38"/>
        <v>551.56779899296225</v>
      </c>
      <c r="G131" s="1">
        <f t="shared" si="25"/>
        <v>0</v>
      </c>
      <c r="H131" s="6">
        <f t="shared" si="39"/>
        <v>160516.4797917768</v>
      </c>
      <c r="I131" s="60">
        <f t="shared" si="40"/>
        <v>6.8945974874120282</v>
      </c>
      <c r="J131" s="61">
        <f t="shared" si="46"/>
        <v>1.0341896231118042</v>
      </c>
      <c r="K131" s="62">
        <f t="shared" si="41"/>
        <v>0.04</v>
      </c>
      <c r="L131" s="6">
        <f t="shared" si="26"/>
        <v>33.836324519344878</v>
      </c>
      <c r="M131" s="6">
        <f t="shared" si="27"/>
        <v>0.83333333333333337</v>
      </c>
      <c r="N131" s="6">
        <f t="shared" si="28"/>
        <v>2.9357788303381094</v>
      </c>
      <c r="O131" s="6">
        <f t="shared" si="29"/>
        <v>4</v>
      </c>
      <c r="P131" s="1">
        <v>0</v>
      </c>
      <c r="Q131" s="1">
        <f t="shared" si="30"/>
        <v>5.833333333333333</v>
      </c>
      <c r="R131" s="15">
        <f t="shared" si="42"/>
        <v>0</v>
      </c>
      <c r="S131" s="15">
        <f t="shared" si="31"/>
        <v>1.3333333333333333</v>
      </c>
      <c r="T131" s="15">
        <f t="shared" si="32"/>
        <v>0.4596398324941352</v>
      </c>
      <c r="U131" s="6">
        <f t="shared" si="33"/>
        <v>33.979130183855517</v>
      </c>
      <c r="V131" s="6">
        <f t="shared" si="34"/>
        <v>13.083922603982199</v>
      </c>
      <c r="W131" s="6">
        <f>$V$13-(SUM($V$17:V131))</f>
        <v>427.22483511899918</v>
      </c>
      <c r="X131" s="1">
        <f t="shared" si="43"/>
        <v>35.013319806967324</v>
      </c>
      <c r="Y131" s="11">
        <f t="shared" si="44"/>
        <v>13.48214518688591</v>
      </c>
      <c r="Z131" s="1"/>
      <c r="AA131" s="1"/>
    </row>
    <row r="132" spans="1:27" x14ac:dyDescent="0.25">
      <c r="A132">
        <v>116</v>
      </c>
      <c r="B132" s="6">
        <f t="shared" si="45"/>
        <v>160516.4797917768</v>
      </c>
      <c r="C132" s="6">
        <f t="shared" si="35"/>
        <v>2158.3818905499083</v>
      </c>
      <c r="D132" s="1">
        <f t="shared" si="36"/>
        <v>1355.7994915910244</v>
      </c>
      <c r="E132" s="5">
        <f t="shared" si="37"/>
        <v>802.58239895888391</v>
      </c>
      <c r="F132" s="1">
        <f t="shared" si="38"/>
        <v>545.12250467584931</v>
      </c>
      <c r="G132" s="1">
        <f t="shared" si="25"/>
        <v>0</v>
      </c>
      <c r="H132" s="6">
        <f t="shared" si="39"/>
        <v>158615.55779550993</v>
      </c>
      <c r="I132" s="60">
        <f t="shared" si="40"/>
        <v>6.8140313084481168</v>
      </c>
      <c r="J132" s="61">
        <f t="shared" si="46"/>
        <v>1.0221046962672176</v>
      </c>
      <c r="K132" s="62">
        <f t="shared" si="41"/>
        <v>0.04</v>
      </c>
      <c r="L132" s="6">
        <f t="shared" si="26"/>
        <v>33.440933289953499</v>
      </c>
      <c r="M132" s="6">
        <f t="shared" si="27"/>
        <v>0.83333333333333337</v>
      </c>
      <c r="N132" s="6">
        <f t="shared" si="28"/>
        <v>2.9287964281612369</v>
      </c>
      <c r="O132" s="6">
        <f t="shared" si="29"/>
        <v>4</v>
      </c>
      <c r="P132" s="1">
        <v>0</v>
      </c>
      <c r="Q132" s="1">
        <f t="shared" si="30"/>
        <v>5.833333333333333</v>
      </c>
      <c r="R132" s="15">
        <f t="shared" si="42"/>
        <v>0</v>
      </c>
      <c r="S132" s="15">
        <f t="shared" si="31"/>
        <v>1.3333333333333333</v>
      </c>
      <c r="T132" s="15">
        <f t="shared" si="32"/>
        <v>0.45426875389654109</v>
      </c>
      <c r="U132" s="6">
        <f t="shared" si="33"/>
        <v>33.582127630884862</v>
      </c>
      <c r="V132" s="6">
        <f t="shared" si="34"/>
        <v>12.824185537594804</v>
      </c>
      <c r="W132" s="6">
        <f>$V$13-(SUM($V$17:V132))</f>
        <v>414.40064958140465</v>
      </c>
      <c r="X132" s="1">
        <f t="shared" si="43"/>
        <v>34.604232327152083</v>
      </c>
      <c r="Y132" s="11">
        <f t="shared" si="44"/>
        <v>13.214502089537241</v>
      </c>
      <c r="Z132" s="1"/>
      <c r="AA132" s="1"/>
    </row>
    <row r="133" spans="1:27" x14ac:dyDescent="0.25">
      <c r="A133">
        <v>117</v>
      </c>
      <c r="B133" s="6">
        <f t="shared" si="45"/>
        <v>158615.55779550993</v>
      </c>
      <c r="C133" s="6">
        <f t="shared" si="35"/>
        <v>2158.3818905499083</v>
      </c>
      <c r="D133" s="1">
        <f t="shared" si="36"/>
        <v>1365.3041015723588</v>
      </c>
      <c r="E133" s="5">
        <f t="shared" si="37"/>
        <v>793.07778897754963</v>
      </c>
      <c r="F133" s="1">
        <f t="shared" si="38"/>
        <v>538.66687244953448</v>
      </c>
      <c r="G133" s="1">
        <f t="shared" si="25"/>
        <v>0</v>
      </c>
      <c r="H133" s="6">
        <f t="shared" si="39"/>
        <v>156711.58682148802</v>
      </c>
      <c r="I133" s="60">
        <f t="shared" si="40"/>
        <v>6.7333359056191817</v>
      </c>
      <c r="J133" s="61">
        <f t="shared" si="46"/>
        <v>1.0100003858428772</v>
      </c>
      <c r="K133" s="62">
        <f t="shared" si="41"/>
        <v>0.04</v>
      </c>
      <c r="L133" s="6">
        <f t="shared" si="26"/>
        <v>33.04490787406457</v>
      </c>
      <c r="M133" s="6">
        <f t="shared" si="27"/>
        <v>0.83333333333333337</v>
      </c>
      <c r="N133" s="6">
        <f t="shared" si="28"/>
        <v>2.9218028265827294</v>
      </c>
      <c r="O133" s="6">
        <f t="shared" si="29"/>
        <v>4</v>
      </c>
      <c r="P133" s="1">
        <v>0</v>
      </c>
      <c r="Q133" s="1">
        <f t="shared" si="30"/>
        <v>5.833333333333333</v>
      </c>
      <c r="R133" s="15">
        <f t="shared" si="42"/>
        <v>0</v>
      </c>
      <c r="S133" s="15">
        <f t="shared" si="31"/>
        <v>1.3333333333333333</v>
      </c>
      <c r="T133" s="15">
        <f t="shared" si="32"/>
        <v>0.44888906037461207</v>
      </c>
      <c r="U133" s="6">
        <f t="shared" si="33"/>
        <v>33.184488306939357</v>
      </c>
      <c r="V133" s="6">
        <f t="shared" si="34"/>
        <v>12.567606838869239</v>
      </c>
      <c r="W133" s="6">
        <f>$V$13-(SUM($V$17:V133))</f>
        <v>401.83304274253533</v>
      </c>
      <c r="X133" s="1">
        <f t="shared" si="43"/>
        <v>34.194488692782237</v>
      </c>
      <c r="Y133" s="11">
        <f t="shared" si="44"/>
        <v>12.950113497973733</v>
      </c>
      <c r="Z133" s="1"/>
      <c r="AA133" s="1"/>
    </row>
    <row r="134" spans="1:27" x14ac:dyDescent="0.25">
      <c r="A134">
        <v>118</v>
      </c>
      <c r="B134" s="6">
        <f t="shared" si="45"/>
        <v>156711.58682148802</v>
      </c>
      <c r="C134" s="6">
        <f t="shared" si="35"/>
        <v>2158.3818905499083</v>
      </c>
      <c r="D134" s="1">
        <f t="shared" si="36"/>
        <v>1374.8239564424684</v>
      </c>
      <c r="E134" s="5">
        <f t="shared" si="37"/>
        <v>783.55793410744002</v>
      </c>
      <c r="F134" s="1">
        <f t="shared" si="38"/>
        <v>532.20088573256123</v>
      </c>
      <c r="G134" s="1">
        <f t="shared" si="25"/>
        <v>0</v>
      </c>
      <c r="H134" s="6">
        <f t="shared" si="39"/>
        <v>154804.56197931297</v>
      </c>
      <c r="I134" s="60">
        <f t="shared" si="40"/>
        <v>6.6525110716570159</v>
      </c>
      <c r="J134" s="61">
        <f t="shared" si="46"/>
        <v>0.9978766607485523</v>
      </c>
      <c r="K134" s="62">
        <f t="shared" si="41"/>
        <v>0.04</v>
      </c>
      <c r="L134" s="6">
        <f t="shared" si="26"/>
        <v>32.648247254476672</v>
      </c>
      <c r="M134" s="6">
        <f t="shared" si="27"/>
        <v>0.83333333333333337</v>
      </c>
      <c r="N134" s="6">
        <f t="shared" si="28"/>
        <v>2.9147980076393418</v>
      </c>
      <c r="O134" s="6">
        <f t="shared" si="29"/>
        <v>4</v>
      </c>
      <c r="P134" s="1">
        <v>0</v>
      </c>
      <c r="Q134" s="1">
        <f t="shared" si="30"/>
        <v>5.833333333333333</v>
      </c>
      <c r="R134" s="15">
        <f t="shared" si="42"/>
        <v>0</v>
      </c>
      <c r="S134" s="15">
        <f t="shared" si="31"/>
        <v>1.3333333333333333</v>
      </c>
      <c r="T134" s="15">
        <f t="shared" si="32"/>
        <v>0.4435007381104677</v>
      </c>
      <c r="U134" s="6">
        <f t="shared" si="33"/>
        <v>32.786211190672212</v>
      </c>
      <c r="V134" s="6">
        <f t="shared" si="34"/>
        <v>12.31415365320237</v>
      </c>
      <c r="W134" s="6">
        <f>$V$13-(SUM($V$17:V134))</f>
        <v>389.51888908933324</v>
      </c>
      <c r="X134" s="1">
        <f t="shared" si="43"/>
        <v>33.784087851420765</v>
      </c>
      <c r="Y134" s="11">
        <f t="shared" si="44"/>
        <v>12.688945557516648</v>
      </c>
      <c r="Z134" s="1"/>
      <c r="AA134" s="1"/>
    </row>
    <row r="135" spans="1:27" x14ac:dyDescent="0.25">
      <c r="A135">
        <v>119</v>
      </c>
      <c r="B135" s="6">
        <f t="shared" si="45"/>
        <v>154804.56197931297</v>
      </c>
      <c r="C135" s="6">
        <f t="shared" si="35"/>
        <v>2158.3818905499083</v>
      </c>
      <c r="D135" s="1">
        <f t="shared" si="36"/>
        <v>1384.3590806533434</v>
      </c>
      <c r="E135" s="5">
        <f t="shared" si="37"/>
        <v>774.02280989656481</v>
      </c>
      <c r="F135" s="1">
        <f t="shared" si="38"/>
        <v>525.72452791687738</v>
      </c>
      <c r="G135" s="1">
        <f t="shared" si="25"/>
        <v>0</v>
      </c>
      <c r="H135" s="6">
        <f t="shared" si="39"/>
        <v>152894.47837074276</v>
      </c>
      <c r="I135" s="60">
        <f t="shared" si="40"/>
        <v>6.5715565989609672</v>
      </c>
      <c r="J135" s="61">
        <f t="shared" si="46"/>
        <v>0.98573348984414499</v>
      </c>
      <c r="K135" s="62">
        <f t="shared" si="41"/>
        <v>0.04</v>
      </c>
      <c r="L135" s="6">
        <f t="shared" si="26"/>
        <v>32.250950412356872</v>
      </c>
      <c r="M135" s="6">
        <f t="shared" si="27"/>
        <v>0.83333333333333337</v>
      </c>
      <c r="N135" s="6">
        <f t="shared" si="28"/>
        <v>2.9077819533390175</v>
      </c>
      <c r="O135" s="6">
        <f t="shared" si="29"/>
        <v>4</v>
      </c>
      <c r="P135" s="1">
        <v>0</v>
      </c>
      <c r="Q135" s="1">
        <f t="shared" si="30"/>
        <v>5.833333333333333</v>
      </c>
      <c r="R135" s="15">
        <f t="shared" si="42"/>
        <v>0</v>
      </c>
      <c r="S135" s="15">
        <f t="shared" si="31"/>
        <v>1.3333333333333333</v>
      </c>
      <c r="T135" s="15">
        <f t="shared" si="32"/>
        <v>0.43810377326406447</v>
      </c>
      <c r="U135" s="6">
        <f t="shared" si="33"/>
        <v>32.387295259098494</v>
      </c>
      <c r="V135" s="6">
        <f t="shared" si="34"/>
        <v>12.06379344258065</v>
      </c>
      <c r="W135" s="6">
        <f>$V$13-(SUM($V$17:V135))</f>
        <v>377.45509564675285</v>
      </c>
      <c r="X135" s="1">
        <f t="shared" si="43"/>
        <v>33.373028748942637</v>
      </c>
      <c r="Y135" s="11">
        <f t="shared" si="44"/>
        <v>12.430964739713689</v>
      </c>
      <c r="Z135" s="1"/>
      <c r="AA135" s="1"/>
    </row>
    <row r="136" spans="1:27" x14ac:dyDescent="0.25">
      <c r="A136">
        <v>120</v>
      </c>
      <c r="B136" s="6">
        <f t="shared" si="45"/>
        <v>152894.47837074276</v>
      </c>
      <c r="C136" s="6">
        <f t="shared" si="35"/>
        <v>2158.3818905499083</v>
      </c>
      <c r="D136" s="1">
        <f t="shared" si="36"/>
        <v>1393.9094986961945</v>
      </c>
      <c r="E136" s="5">
        <f t="shared" si="37"/>
        <v>764.47239185371382</v>
      </c>
      <c r="F136" s="1">
        <f t="shared" si="38"/>
        <v>519.23778236779253</v>
      </c>
      <c r="G136" s="1">
        <f t="shared" si="25"/>
        <v>0</v>
      </c>
      <c r="H136" s="6">
        <f t="shared" si="39"/>
        <v>150981.33108967877</v>
      </c>
      <c r="I136" s="60">
        <f t="shared" si="40"/>
        <v>6.490472279597407</v>
      </c>
      <c r="J136" s="61">
        <f t="shared" si="46"/>
        <v>0.97357084193961096</v>
      </c>
      <c r="K136" s="62">
        <f t="shared" si="41"/>
        <v>0.04</v>
      </c>
      <c r="L136" s="6">
        <f t="shared" si="26"/>
        <v>31.853016327238077</v>
      </c>
      <c r="M136" s="6">
        <f t="shared" si="27"/>
        <v>0.83333333333333337</v>
      </c>
      <c r="N136" s="6">
        <f t="shared" si="28"/>
        <v>2.9007546456608422</v>
      </c>
      <c r="O136" s="6">
        <f t="shared" si="29"/>
        <v>4</v>
      </c>
      <c r="P136" s="1">
        <v>0</v>
      </c>
      <c r="Q136" s="1">
        <f t="shared" si="30"/>
        <v>5.833333333333333</v>
      </c>
      <c r="R136" s="15">
        <f t="shared" si="42"/>
        <v>0</v>
      </c>
      <c r="S136" s="15">
        <f t="shared" si="31"/>
        <v>1.3333333333333333</v>
      </c>
      <c r="T136" s="15">
        <f t="shared" si="32"/>
        <v>0.43269815197316042</v>
      </c>
      <c r="U136" s="6">
        <f t="shared" si="33"/>
        <v>31.987739487592421</v>
      </c>
      <c r="V136" s="6">
        <f t="shared" si="34"/>
        <v>11.81649398266288</v>
      </c>
      <c r="W136" s="6">
        <f>$V$13-(SUM($V$17:V136))</f>
        <v>365.63860166408995</v>
      </c>
      <c r="X136" s="1">
        <f t="shared" si="43"/>
        <v>32.961310329532033</v>
      </c>
      <c r="Y136" s="11">
        <f t="shared" si="44"/>
        <v>12.176137839332958</v>
      </c>
      <c r="Z136" s="1"/>
      <c r="AA136" s="1"/>
    </row>
    <row r="137" spans="1:27" x14ac:dyDescent="0.25">
      <c r="A137">
        <v>121</v>
      </c>
      <c r="B137" s="6">
        <f t="shared" si="45"/>
        <v>150981.33108967877</v>
      </c>
      <c r="C137" s="6">
        <f t="shared" si="35"/>
        <v>2158.3818905499083</v>
      </c>
      <c r="D137" s="1">
        <f t="shared" si="36"/>
        <v>1403.4752351015145</v>
      </c>
      <c r="E137" s="5">
        <f t="shared" si="37"/>
        <v>754.90665544839385</v>
      </c>
      <c r="F137" s="1">
        <f t="shared" si="38"/>
        <v>512.7406324239347</v>
      </c>
      <c r="G137" s="1">
        <f t="shared" si="25"/>
        <v>0</v>
      </c>
      <c r="H137" s="6">
        <f t="shared" si="39"/>
        <v>149065.11522215334</v>
      </c>
      <c r="I137" s="60">
        <f t="shared" si="40"/>
        <v>6.4092579052991843</v>
      </c>
      <c r="J137" s="61">
        <f t="shared" si="46"/>
        <v>0.96138868579487757</v>
      </c>
      <c r="K137" s="62">
        <f t="shared" si="41"/>
        <v>0.04</v>
      </c>
      <c r="L137" s="6">
        <f t="shared" si="26"/>
        <v>31.45444397701641</v>
      </c>
      <c r="M137" s="6">
        <f t="shared" si="27"/>
        <v>0.83333333333333337</v>
      </c>
      <c r="N137" s="6">
        <f t="shared" si="28"/>
        <v>2.8937160665549961</v>
      </c>
      <c r="O137" s="6">
        <f t="shared" si="29"/>
        <v>4</v>
      </c>
      <c r="P137" s="1">
        <v>0</v>
      </c>
      <c r="Q137" s="1">
        <f t="shared" si="30"/>
        <v>5.833333333333333</v>
      </c>
      <c r="R137" s="15">
        <f t="shared" si="42"/>
        <v>0</v>
      </c>
      <c r="S137" s="15">
        <f t="shared" si="31"/>
        <v>1.3333333333333333</v>
      </c>
      <c r="T137" s="15">
        <f t="shared" si="32"/>
        <v>0.42728386035327892</v>
      </c>
      <c r="U137" s="6">
        <f t="shared" si="33"/>
        <v>31.587542849884795</v>
      </c>
      <c r="V137" s="6">
        <f t="shared" si="34"/>
        <v>11.572223359889181</v>
      </c>
      <c r="W137" s="6">
        <f>$V$13-(SUM($V$17:V137))</f>
        <v>354.06637830420095</v>
      </c>
      <c r="X137" s="1">
        <f t="shared" si="43"/>
        <v>32.548931535679671</v>
      </c>
      <c r="Y137" s="11">
        <f t="shared" si="44"/>
        <v>11.924431971383923</v>
      </c>
      <c r="Z137" s="1"/>
      <c r="AA137" s="1"/>
    </row>
    <row r="138" spans="1:27" x14ac:dyDescent="0.25">
      <c r="A138">
        <v>122</v>
      </c>
      <c r="B138" s="6">
        <f t="shared" si="45"/>
        <v>149065.11522215334</v>
      </c>
      <c r="C138" s="6">
        <f t="shared" si="35"/>
        <v>2158.3818905499083</v>
      </c>
      <c r="D138" s="1">
        <f t="shared" si="36"/>
        <v>1413.0563144391417</v>
      </c>
      <c r="E138" s="5">
        <f t="shared" si="37"/>
        <v>745.32557611076663</v>
      </c>
      <c r="F138" s="1">
        <f t="shared" si="38"/>
        <v>506.23306139720836</v>
      </c>
      <c r="G138" s="1">
        <f t="shared" si="25"/>
        <v>0</v>
      </c>
      <c r="H138" s="6">
        <f t="shared" si="39"/>
        <v>147145.82584631699</v>
      </c>
      <c r="I138" s="60">
        <f t="shared" si="40"/>
        <v>6.3279132674651049</v>
      </c>
      <c r="J138" s="61">
        <f t="shared" si="46"/>
        <v>0.94918699011976571</v>
      </c>
      <c r="K138" s="62">
        <f t="shared" si="41"/>
        <v>0.04</v>
      </c>
      <c r="L138" s="6">
        <f t="shared" si="26"/>
        <v>31.055232337948613</v>
      </c>
      <c r="M138" s="6">
        <f t="shared" si="27"/>
        <v>0.83333333333333337</v>
      </c>
      <c r="N138" s="6">
        <f t="shared" si="28"/>
        <v>2.8866661979427097</v>
      </c>
      <c r="O138" s="6">
        <f t="shared" si="29"/>
        <v>4</v>
      </c>
      <c r="P138" s="1">
        <v>0</v>
      </c>
      <c r="Q138" s="1">
        <f t="shared" si="30"/>
        <v>5.833333333333333</v>
      </c>
      <c r="R138" s="15">
        <f t="shared" si="42"/>
        <v>0</v>
      </c>
      <c r="S138" s="15">
        <f t="shared" si="31"/>
        <v>1.3333333333333333</v>
      </c>
      <c r="T138" s="15">
        <f t="shared" si="32"/>
        <v>0.42186088449767367</v>
      </c>
      <c r="U138" s="6">
        <f t="shared" si="33"/>
        <v>31.186704318060315</v>
      </c>
      <c r="V138" s="6">
        <f t="shared" si="34"/>
        <v>11.330949968615769</v>
      </c>
      <c r="W138" s="6">
        <f>$V$13-(SUM($V$17:V138))</f>
        <v>342.73542833558531</v>
      </c>
      <c r="X138" s="1">
        <f t="shared" si="43"/>
        <v>32.135891308180078</v>
      </c>
      <c r="Y138" s="11">
        <f t="shared" si="44"/>
        <v>11.675814568164997</v>
      </c>
      <c r="Z138" s="1"/>
      <c r="AA138" s="1"/>
    </row>
    <row r="139" spans="1:27" x14ac:dyDescent="0.25">
      <c r="A139">
        <v>123</v>
      </c>
      <c r="B139" s="6">
        <f t="shared" si="45"/>
        <v>147145.82584631699</v>
      </c>
      <c r="C139" s="6">
        <f t="shared" si="35"/>
        <v>2158.3818905499083</v>
      </c>
      <c r="D139" s="1">
        <f t="shared" si="36"/>
        <v>1422.6527613183234</v>
      </c>
      <c r="E139" s="5">
        <f t="shared" si="37"/>
        <v>735.72912923158492</v>
      </c>
      <c r="F139" s="1">
        <f t="shared" si="38"/>
        <v>499.71505257275084</v>
      </c>
      <c r="G139" s="1">
        <f t="shared" si="25"/>
        <v>0</v>
      </c>
      <c r="H139" s="6">
        <f t="shared" si="39"/>
        <v>145223.45803242593</v>
      </c>
      <c r="I139" s="60">
        <f t="shared" si="40"/>
        <v>6.2464381571593854</v>
      </c>
      <c r="J139" s="61">
        <f t="shared" si="46"/>
        <v>0.93696572357390773</v>
      </c>
      <c r="K139" s="62">
        <f t="shared" si="41"/>
        <v>0.04</v>
      </c>
      <c r="L139" s="6">
        <f t="shared" si="26"/>
        <v>30.655380384649373</v>
      </c>
      <c r="M139" s="6">
        <f t="shared" si="27"/>
        <v>0.83333333333333337</v>
      </c>
      <c r="N139" s="6">
        <f t="shared" si="28"/>
        <v>2.8796050217162135</v>
      </c>
      <c r="O139" s="6">
        <f t="shared" si="29"/>
        <v>4</v>
      </c>
      <c r="P139" s="1">
        <v>0</v>
      </c>
      <c r="Q139" s="1">
        <f t="shared" si="30"/>
        <v>5.833333333333333</v>
      </c>
      <c r="R139" s="15">
        <f t="shared" si="42"/>
        <v>0</v>
      </c>
      <c r="S139" s="15">
        <f t="shared" si="31"/>
        <v>1.3333333333333333</v>
      </c>
      <c r="T139" s="15">
        <f t="shared" si="32"/>
        <v>0.41642921047729231</v>
      </c>
      <c r="U139" s="6">
        <f t="shared" si="33"/>
        <v>30.785222862554964</v>
      </c>
      <c r="V139" s="6">
        <f t="shared" si="34"/>
        <v>11.092642508275466</v>
      </c>
      <c r="W139" s="6">
        <f>$V$13-(SUM($V$17:V139))</f>
        <v>331.64278582731004</v>
      </c>
      <c r="X139" s="1">
        <f t="shared" si="43"/>
        <v>31.722188586128873</v>
      </c>
      <c r="Y139" s="11">
        <f t="shared" si="44"/>
        <v>11.430253376337586</v>
      </c>
      <c r="Z139" s="1"/>
      <c r="AA139" s="1"/>
    </row>
    <row r="140" spans="1:27" x14ac:dyDescent="0.25">
      <c r="A140">
        <v>124</v>
      </c>
      <c r="B140" s="6">
        <f t="shared" si="45"/>
        <v>145223.45803242593</v>
      </c>
      <c r="C140" s="6">
        <f t="shared" si="35"/>
        <v>2158.3818905499083</v>
      </c>
      <c r="D140" s="1">
        <f t="shared" si="36"/>
        <v>1432.2646003877785</v>
      </c>
      <c r="E140" s="5">
        <f t="shared" si="37"/>
        <v>726.11729016212973</v>
      </c>
      <c r="F140" s="1">
        <f t="shared" si="38"/>
        <v>493.18658920888998</v>
      </c>
      <c r="G140" s="1">
        <f t="shared" si="25"/>
        <v>0</v>
      </c>
      <c r="H140" s="6">
        <f t="shared" si="39"/>
        <v>143298.00684282926</v>
      </c>
      <c r="I140" s="60">
        <f t="shared" si="40"/>
        <v>6.164832365111125</v>
      </c>
      <c r="J140" s="61">
        <f t="shared" si="46"/>
        <v>0.92472485476666866</v>
      </c>
      <c r="K140" s="62">
        <f t="shared" si="41"/>
        <v>0.04</v>
      </c>
      <c r="L140" s="6">
        <f t="shared" si="26"/>
        <v>30.254887090088733</v>
      </c>
      <c r="M140" s="6">
        <f t="shared" si="27"/>
        <v>0.83333333333333337</v>
      </c>
      <c r="N140" s="6">
        <f t="shared" si="28"/>
        <v>2.8725325197386979</v>
      </c>
      <c r="O140" s="6">
        <f t="shared" si="29"/>
        <v>4</v>
      </c>
      <c r="P140" s="1">
        <v>0</v>
      </c>
      <c r="Q140" s="1">
        <f t="shared" si="30"/>
        <v>5.833333333333333</v>
      </c>
      <c r="R140" s="15">
        <f t="shared" si="42"/>
        <v>0</v>
      </c>
      <c r="S140" s="15">
        <f t="shared" si="31"/>
        <v>1.3333333333333333</v>
      </c>
      <c r="T140" s="15">
        <f t="shared" si="32"/>
        <v>0.41098882434074163</v>
      </c>
      <c r="U140" s="6">
        <f t="shared" si="33"/>
        <v>30.383097452153354</v>
      </c>
      <c r="V140" s="6">
        <f t="shared" si="34"/>
        <v>10.857269980563576</v>
      </c>
      <c r="W140" s="6">
        <f>$V$13-(SUM($V$17:V140))</f>
        <v>320.78551584674642</v>
      </c>
      <c r="X140" s="1">
        <f t="shared" si="43"/>
        <v>31.307822306920023</v>
      </c>
      <c r="Y140" s="11">
        <f t="shared" si="44"/>
        <v>11.187716454026326</v>
      </c>
      <c r="Z140" s="1"/>
      <c r="AA140" s="1"/>
    </row>
    <row r="141" spans="1:27" x14ac:dyDescent="0.25">
      <c r="A141">
        <v>125</v>
      </c>
      <c r="B141" s="6">
        <f t="shared" si="45"/>
        <v>143298.00684282926</v>
      </c>
      <c r="C141" s="6">
        <f t="shared" si="35"/>
        <v>2158.3818905499083</v>
      </c>
      <c r="D141" s="1">
        <f t="shared" si="36"/>
        <v>1441.891856335762</v>
      </c>
      <c r="E141" s="5">
        <f t="shared" si="37"/>
        <v>716.49003421414625</v>
      </c>
      <c r="F141" s="1">
        <f t="shared" si="38"/>
        <v>486.64765453710055</v>
      </c>
      <c r="G141" s="1">
        <f t="shared" si="25"/>
        <v>0</v>
      </c>
      <c r="H141" s="6">
        <f t="shared" si="39"/>
        <v>141369.46733195637</v>
      </c>
      <c r="I141" s="60">
        <f t="shared" si="40"/>
        <v>6.0830956817137576</v>
      </c>
      <c r="J141" s="61">
        <f t="shared" si="46"/>
        <v>0.91246435225706357</v>
      </c>
      <c r="K141" s="62">
        <f t="shared" si="41"/>
        <v>0.04</v>
      </c>
      <c r="L141" s="6">
        <f t="shared" si="26"/>
        <v>29.853751425589426</v>
      </c>
      <c r="M141" s="6">
        <f t="shared" si="27"/>
        <v>0.83333333333333337</v>
      </c>
      <c r="N141" s="6">
        <f t="shared" si="28"/>
        <v>2.8654486738442593</v>
      </c>
      <c r="O141" s="6">
        <f t="shared" si="29"/>
        <v>4</v>
      </c>
      <c r="P141" s="1">
        <v>0</v>
      </c>
      <c r="Q141" s="1">
        <f t="shared" si="30"/>
        <v>5.833333333333333</v>
      </c>
      <c r="R141" s="15">
        <f t="shared" si="42"/>
        <v>0</v>
      </c>
      <c r="S141" s="15">
        <f t="shared" si="31"/>
        <v>1.3333333333333333</v>
      </c>
      <c r="T141" s="15">
        <f t="shared" si="32"/>
        <v>0.40553971211425044</v>
      </c>
      <c r="U141" s="6">
        <f t="shared" si="33"/>
        <v>29.980327053986105</v>
      </c>
      <c r="V141" s="6">
        <f t="shared" si="34"/>
        <v>10.624801686649034</v>
      </c>
      <c r="W141" s="6">
        <f>$V$13-(SUM($V$17:V141))</f>
        <v>310.16071416009709</v>
      </c>
      <c r="X141" s="1">
        <f t="shared" si="43"/>
        <v>30.89279140624317</v>
      </c>
      <c r="Y141" s="11">
        <f t="shared" si="44"/>
        <v>10.948172167945334</v>
      </c>
      <c r="Z141" s="1"/>
      <c r="AA141" s="1"/>
    </row>
    <row r="142" spans="1:27" x14ac:dyDescent="0.25">
      <c r="A142">
        <v>126</v>
      </c>
      <c r="B142" s="6">
        <f t="shared" si="45"/>
        <v>141369.46733195637</v>
      </c>
      <c r="C142" s="6">
        <f t="shared" si="35"/>
        <v>2158.3818905499083</v>
      </c>
      <c r="D142" s="1">
        <f t="shared" si="36"/>
        <v>1451.5345538901265</v>
      </c>
      <c r="E142" s="5">
        <f t="shared" si="37"/>
        <v>706.84733665978183</v>
      </c>
      <c r="F142" s="1">
        <f t="shared" si="38"/>
        <v>480.09823176196181</v>
      </c>
      <c r="G142" s="1">
        <f t="shared" si="25"/>
        <v>0</v>
      </c>
      <c r="H142" s="6">
        <f t="shared" si="39"/>
        <v>139437.83454630431</v>
      </c>
      <c r="I142" s="60">
        <f t="shared" si="40"/>
        <v>6.0012278970245232</v>
      </c>
      <c r="J142" s="61">
        <f t="shared" si="46"/>
        <v>0.90018418455367843</v>
      </c>
      <c r="K142" s="62">
        <f t="shared" si="41"/>
        <v>0.04</v>
      </c>
      <c r="L142" s="6">
        <f t="shared" si="26"/>
        <v>29.451972360824243</v>
      </c>
      <c r="M142" s="6">
        <f t="shared" si="27"/>
        <v>0.83333333333333337</v>
      </c>
      <c r="N142" s="6">
        <f t="shared" si="28"/>
        <v>2.8583534658378591</v>
      </c>
      <c r="O142" s="6">
        <f t="shared" si="29"/>
        <v>4</v>
      </c>
      <c r="P142" s="1">
        <v>0</v>
      </c>
      <c r="Q142" s="1">
        <f t="shared" si="30"/>
        <v>5.833333333333333</v>
      </c>
      <c r="R142" s="15">
        <f t="shared" si="42"/>
        <v>0</v>
      </c>
      <c r="S142" s="15">
        <f t="shared" si="31"/>
        <v>1.3333333333333333</v>
      </c>
      <c r="T142" s="15">
        <f t="shared" si="32"/>
        <v>0.4000818598016348</v>
      </c>
      <c r="U142" s="6">
        <f t="shared" si="33"/>
        <v>29.576910633527135</v>
      </c>
      <c r="V142" s="6">
        <f t="shared" si="34"/>
        <v>10.395207224410477</v>
      </c>
      <c r="W142" s="6">
        <f>$V$13-(SUM($V$17:V142))</f>
        <v>299.76550693568697</v>
      </c>
      <c r="X142" s="1">
        <f t="shared" si="43"/>
        <v>30.477094818080815</v>
      </c>
      <c r="Y142" s="11">
        <f t="shared" si="44"/>
        <v>10.711589190550141</v>
      </c>
      <c r="Z142" s="1"/>
      <c r="AA142" s="1"/>
    </row>
    <row r="143" spans="1:27" x14ac:dyDescent="0.25">
      <c r="A143">
        <v>127</v>
      </c>
      <c r="B143" s="6">
        <f t="shared" si="45"/>
        <v>139437.83454630431</v>
      </c>
      <c r="C143" s="6">
        <f t="shared" si="35"/>
        <v>2158.3818905499083</v>
      </c>
      <c r="D143" s="1">
        <f t="shared" si="36"/>
        <v>1461.1927178183869</v>
      </c>
      <c r="E143" s="5">
        <f t="shared" si="37"/>
        <v>697.18917273152147</v>
      </c>
      <c r="F143" s="1">
        <f t="shared" si="38"/>
        <v>473.53830406111405</v>
      </c>
      <c r="G143" s="1">
        <f t="shared" si="25"/>
        <v>0</v>
      </c>
      <c r="H143" s="6">
        <f t="shared" si="39"/>
        <v>137503.10352442481</v>
      </c>
      <c r="I143" s="60">
        <f t="shared" si="40"/>
        <v>5.9192288007639258</v>
      </c>
      <c r="J143" s="61">
        <f t="shared" si="46"/>
        <v>0.88788432011458884</v>
      </c>
      <c r="K143" s="62">
        <f t="shared" si="41"/>
        <v>0.04</v>
      </c>
      <c r="L143" s="6">
        <f t="shared" si="26"/>
        <v>29.049548863813399</v>
      </c>
      <c r="M143" s="6">
        <f t="shared" si="27"/>
        <v>0.83333333333333337</v>
      </c>
      <c r="N143" s="6">
        <f t="shared" si="28"/>
        <v>2.8512468774952739</v>
      </c>
      <c r="O143" s="6">
        <f t="shared" si="29"/>
        <v>4</v>
      </c>
      <c r="P143" s="1">
        <v>0</v>
      </c>
      <c r="Q143" s="1">
        <f t="shared" si="30"/>
        <v>5.833333333333333</v>
      </c>
      <c r="R143" s="15">
        <f t="shared" si="42"/>
        <v>0</v>
      </c>
      <c r="S143" s="15">
        <f t="shared" si="31"/>
        <v>1.3333333333333333</v>
      </c>
      <c r="T143" s="15">
        <f t="shared" si="32"/>
        <v>0.39461525338426173</v>
      </c>
      <c r="U143" s="6">
        <f t="shared" si="33"/>
        <v>29.172847154591079</v>
      </c>
      <c r="V143" s="6">
        <f t="shared" si="34"/>
        <v>10.168456485697176</v>
      </c>
      <c r="W143" s="6">
        <f>$V$13-(SUM($V$17:V143))</f>
        <v>289.59705044999009</v>
      </c>
      <c r="X143" s="1">
        <f t="shared" si="43"/>
        <v>30.060731474705669</v>
      </c>
      <c r="Y143" s="11">
        <f t="shared" si="44"/>
        <v>10.477936497215255</v>
      </c>
      <c r="Z143" s="1"/>
      <c r="AA143" s="1"/>
    </row>
    <row r="144" spans="1:27" x14ac:dyDescent="0.25">
      <c r="A144">
        <v>128</v>
      </c>
      <c r="B144" s="6">
        <f t="shared" si="45"/>
        <v>137503.10352442481</v>
      </c>
      <c r="C144" s="6">
        <f t="shared" si="35"/>
        <v>2158.3818905499083</v>
      </c>
      <c r="D144" s="1">
        <f t="shared" si="36"/>
        <v>1470.8663729277841</v>
      </c>
      <c r="E144" s="5">
        <f t="shared" si="37"/>
        <v>687.51551762212409</v>
      </c>
      <c r="F144" s="1">
        <f t="shared" si="38"/>
        <v>466.96785458521515</v>
      </c>
      <c r="G144" s="1">
        <f t="shared" si="25"/>
        <v>0</v>
      </c>
      <c r="H144" s="6">
        <f t="shared" si="39"/>
        <v>135565.26929691181</v>
      </c>
      <c r="I144" s="60">
        <f t="shared" si="40"/>
        <v>5.8370981823151897</v>
      </c>
      <c r="J144" s="61">
        <f t="shared" si="46"/>
        <v>0.87556472734727842</v>
      </c>
      <c r="K144" s="62">
        <f t="shared" si="41"/>
        <v>0.04</v>
      </c>
      <c r="L144" s="6">
        <f t="shared" si="26"/>
        <v>28.646479900921836</v>
      </c>
      <c r="M144" s="6">
        <f t="shared" si="27"/>
        <v>0.83333333333333337</v>
      </c>
      <c r="N144" s="6">
        <f t="shared" si="28"/>
        <v>2.84412889056305</v>
      </c>
      <c r="O144" s="6">
        <f t="shared" si="29"/>
        <v>4</v>
      </c>
      <c r="P144" s="1">
        <v>0</v>
      </c>
      <c r="Q144" s="1">
        <f t="shared" si="30"/>
        <v>5.833333333333333</v>
      </c>
      <c r="R144" s="15">
        <f t="shared" si="42"/>
        <v>0</v>
      </c>
      <c r="S144" s="15">
        <f t="shared" si="31"/>
        <v>1.3333333333333333</v>
      </c>
      <c r="T144" s="15">
        <f t="shared" si="32"/>
        <v>0.38913987882101259</v>
      </c>
      <c r="U144" s="6">
        <f t="shared" si="33"/>
        <v>28.76813557933054</v>
      </c>
      <c r="V144" s="6">
        <f t="shared" si="34"/>
        <v>9.9445196536144032</v>
      </c>
      <c r="W144" s="6">
        <f>$V$13-(SUM($V$17:V144))</f>
        <v>279.65253079637569</v>
      </c>
      <c r="X144" s="1">
        <f t="shared" si="43"/>
        <v>29.643700306677818</v>
      </c>
      <c r="Y144" s="11">
        <f t="shared" si="44"/>
        <v>10.247183363436893</v>
      </c>
      <c r="Z144" s="1"/>
      <c r="AA144" s="1"/>
    </row>
    <row r="145" spans="1:27" x14ac:dyDescent="0.25">
      <c r="A145">
        <v>129</v>
      </c>
      <c r="B145" s="6">
        <f t="shared" si="45"/>
        <v>135565.26929691181</v>
      </c>
      <c r="C145" s="6">
        <f t="shared" si="35"/>
        <v>2158.3818905499083</v>
      </c>
      <c r="D145" s="1">
        <f t="shared" si="36"/>
        <v>1480.5555440653493</v>
      </c>
      <c r="E145" s="5">
        <f t="shared" si="37"/>
        <v>677.82634648455894</v>
      </c>
      <c r="F145" s="1">
        <f t="shared" si="38"/>
        <v>460.38686645789772</v>
      </c>
      <c r="G145" s="1">
        <f t="shared" ref="G145:G208" si="47">(1-(1-$F$3)^(1/12))*B145*$F$4</f>
        <v>0</v>
      </c>
      <c r="H145" s="6">
        <f t="shared" si="39"/>
        <v>133624.32688638856</v>
      </c>
      <c r="I145" s="60">
        <f t="shared" si="40"/>
        <v>5.7548358307237217</v>
      </c>
      <c r="J145" s="61">
        <f t="shared" si="46"/>
        <v>0.86322537460855819</v>
      </c>
      <c r="K145" s="62">
        <f t="shared" si="41"/>
        <v>0.04</v>
      </c>
      <c r="L145" s="6">
        <f t="shared" ref="L145:L208" si="48">B145*$B$4/12</f>
        <v>28.242764436856628</v>
      </c>
      <c r="M145" s="6">
        <f t="shared" ref="M145:M208" si="49">IF(L145&gt;0,$I$2/12,0)*$B$8</f>
        <v>0.83333333333333337</v>
      </c>
      <c r="N145" s="6">
        <f t="shared" ref="N145:N208" si="50">IF(L145&gt;0,SUM(D145:F145)*(13/360)*$Q$3,0)</f>
        <v>2.8369994867584563</v>
      </c>
      <c r="O145" s="6">
        <f t="shared" ref="O145:O208" si="51">IF(L145&gt;0,$I$4*$Q$3/12,0)*$B$8</f>
        <v>4</v>
      </c>
      <c r="P145" s="1">
        <v>0</v>
      </c>
      <c r="Q145" s="1">
        <f t="shared" ref="Q145:Q208" si="52">IF(L145&gt;0,$N$2/12,0)*$B$8</f>
        <v>5.833333333333333</v>
      </c>
      <c r="R145" s="15">
        <f t="shared" si="42"/>
        <v>0</v>
      </c>
      <c r="S145" s="15">
        <f t="shared" ref="S145:S208" si="53">IF(L145&gt;0,$I$4*$N$5/12,0)</f>
        <v>1.3333333333333333</v>
      </c>
      <c r="T145" s="15">
        <f t="shared" ref="T145:T208" si="54">IF(L145&gt;0,F145*$B$4*($N$6/30),0)/$B$8</f>
        <v>0.38365572204824805</v>
      </c>
      <c r="U145" s="6">
        <f t="shared" ref="U145:U208" si="55">SUM(L145:O145)-SUM(P145:T145)</f>
        <v>28.362774868233505</v>
      </c>
      <c r="V145" s="6">
        <f t="shared" ref="V145:V208" si="56">U145/(1+$Q$4/12)^A145</f>
        <v>9.7233671998332536</v>
      </c>
      <c r="W145" s="6">
        <f>$V$13-(SUM($V$17:V145))</f>
        <v>269.92916359654282</v>
      </c>
      <c r="X145" s="1">
        <f t="shared" si="43"/>
        <v>29.226000242842062</v>
      </c>
      <c r="Y145" s="11">
        <f t="shared" si="44"/>
        <v>10.019299362060913</v>
      </c>
      <c r="Z145" s="1"/>
      <c r="AA145" s="1"/>
    </row>
    <row r="146" spans="1:27" x14ac:dyDescent="0.25">
      <c r="A146">
        <v>130</v>
      </c>
      <c r="B146" s="6">
        <f t="shared" si="45"/>
        <v>133624.32688638856</v>
      </c>
      <c r="C146" s="6">
        <f t="shared" ref="C146:C209" si="57">-PMT($B$3/12,$B$6,$B$2)</f>
        <v>2158.3818905499083</v>
      </c>
      <c r="D146" s="1">
        <f t="shared" ref="D146:D209" si="58">C146-E146</f>
        <v>1490.2602561179656</v>
      </c>
      <c r="E146" s="5">
        <f t="shared" ref="E146:E209" si="59">$B146*$B$3/12</f>
        <v>668.12163443194277</v>
      </c>
      <c r="F146" s="1">
        <f t="shared" ref="F146:F209" si="60">(1-(1-$F$2)^(1/12))*B146</f>
        <v>453.79532277572548</v>
      </c>
      <c r="G146" s="1">
        <f t="shared" si="47"/>
        <v>0</v>
      </c>
      <c r="H146" s="6">
        <f t="shared" ref="H146:H209" si="61">IF(B146-D146-F146&lt;0,0,B146-D146-F146)</f>
        <v>131680.27130749487</v>
      </c>
      <c r="I146" s="60">
        <f t="shared" ref="I146:I209" si="62">F146*$Q$6</f>
        <v>5.6724415346965689</v>
      </c>
      <c r="J146" s="61">
        <f t="shared" si="46"/>
        <v>0.85086623020448526</v>
      </c>
      <c r="K146" s="62">
        <f t="shared" ref="K146:K209" si="63">$F$2</f>
        <v>0.04</v>
      </c>
      <c r="L146" s="6">
        <f t="shared" si="48"/>
        <v>27.838401434664281</v>
      </c>
      <c r="M146" s="6">
        <f t="shared" si="49"/>
        <v>0.83333333333333337</v>
      </c>
      <c r="N146" s="6">
        <f t="shared" si="50"/>
        <v>2.8298586477694361</v>
      </c>
      <c r="O146" s="6">
        <f t="shared" si="51"/>
        <v>4</v>
      </c>
      <c r="P146" s="1">
        <v>0</v>
      </c>
      <c r="Q146" s="1">
        <f t="shared" si="52"/>
        <v>5.833333333333333</v>
      </c>
      <c r="R146" s="15">
        <f t="shared" ref="R146:R209" si="64">$N$3/12</f>
        <v>0</v>
      </c>
      <c r="S146" s="15">
        <f t="shared" si="53"/>
        <v>1.3333333333333333</v>
      </c>
      <c r="T146" s="15">
        <f t="shared" si="54"/>
        <v>0.37816276897977119</v>
      </c>
      <c r="U146" s="6">
        <f t="shared" si="55"/>
        <v>27.956763980120609</v>
      </c>
      <c r="V146" s="6">
        <f t="shared" si="56"/>
        <v>9.5049698819245076</v>
      </c>
      <c r="W146" s="6">
        <f>$V$13-(SUM($V$17:V146))</f>
        <v>260.42419371461801</v>
      </c>
      <c r="X146" s="1">
        <f t="shared" ref="X146:X209" si="65">U146+J146</f>
        <v>28.807630210325094</v>
      </c>
      <c r="Y146" s="11">
        <f t="shared" ref="Y146:Y209" si="66">X146/(1+$Q$4/12)^A146</f>
        <v>9.7942543605355166</v>
      </c>
      <c r="Z146" s="1"/>
      <c r="AA146" s="1"/>
    </row>
    <row r="147" spans="1:27" x14ac:dyDescent="0.25">
      <c r="A147">
        <v>131</v>
      </c>
      <c r="B147" s="6">
        <f t="shared" ref="B147:B210" si="67">H146</f>
        <v>131680.27130749487</v>
      </c>
      <c r="C147" s="6">
        <f t="shared" si="57"/>
        <v>2158.3818905499083</v>
      </c>
      <c r="D147" s="1">
        <f t="shared" si="58"/>
        <v>1499.980534012434</v>
      </c>
      <c r="E147" s="5">
        <f t="shared" si="59"/>
        <v>658.40135653747427</v>
      </c>
      <c r="F147" s="1">
        <f t="shared" si="60"/>
        <v>447.19320660815004</v>
      </c>
      <c r="G147" s="1">
        <f t="shared" si="47"/>
        <v>0</v>
      </c>
      <c r="H147" s="6">
        <f t="shared" si="61"/>
        <v>129733.09756687429</v>
      </c>
      <c r="I147" s="60">
        <f t="shared" si="62"/>
        <v>5.589915082601876</v>
      </c>
      <c r="J147" s="61">
        <f t="shared" si="46"/>
        <v>0.83848726239028137</v>
      </c>
      <c r="K147" s="62">
        <f t="shared" si="63"/>
        <v>0.04</v>
      </c>
      <c r="L147" s="6">
        <f t="shared" si="48"/>
        <v>27.433389855728098</v>
      </c>
      <c r="M147" s="6">
        <f t="shared" si="49"/>
        <v>0.83333333333333337</v>
      </c>
      <c r="N147" s="6">
        <f t="shared" si="50"/>
        <v>2.8227063552545628</v>
      </c>
      <c r="O147" s="6">
        <f t="shared" si="51"/>
        <v>4</v>
      </c>
      <c r="P147" s="1">
        <v>0</v>
      </c>
      <c r="Q147" s="1">
        <f t="shared" si="52"/>
        <v>5.833333333333333</v>
      </c>
      <c r="R147" s="15">
        <f t="shared" si="64"/>
        <v>0</v>
      </c>
      <c r="S147" s="15">
        <f t="shared" si="53"/>
        <v>1.3333333333333333</v>
      </c>
      <c r="T147" s="15">
        <f t="shared" si="54"/>
        <v>0.37266100550679165</v>
      </c>
      <c r="U147" s="6">
        <f t="shared" si="55"/>
        <v>27.550101872142534</v>
      </c>
      <c r="V147" s="6">
        <f t="shared" si="56"/>
        <v>9.2892987407164522</v>
      </c>
      <c r="W147" s="6">
        <f>$V$13-(SUM($V$17:V147))</f>
        <v>251.13489497390128</v>
      </c>
      <c r="X147" s="1">
        <f t="shared" si="65"/>
        <v>28.388589134532815</v>
      </c>
      <c r="Y147" s="11">
        <f t="shared" si="66"/>
        <v>9.5720185181886617</v>
      </c>
      <c r="Z147" s="1"/>
      <c r="AA147" s="1"/>
    </row>
    <row r="148" spans="1:27" x14ac:dyDescent="0.25">
      <c r="A148">
        <v>132</v>
      </c>
      <c r="B148" s="6">
        <f t="shared" si="67"/>
        <v>129733.09756687429</v>
      </c>
      <c r="C148" s="6">
        <f t="shared" si="57"/>
        <v>2158.3818905499083</v>
      </c>
      <c r="D148" s="1">
        <f t="shared" si="58"/>
        <v>1509.7164027155368</v>
      </c>
      <c r="E148" s="5">
        <f t="shared" si="59"/>
        <v>648.66548783437145</v>
      </c>
      <c r="F148" s="1">
        <f t="shared" si="60"/>
        <v>440.58050099746725</v>
      </c>
      <c r="G148" s="1">
        <f t="shared" si="47"/>
        <v>0</v>
      </c>
      <c r="H148" s="6">
        <f t="shared" si="61"/>
        <v>127782.80066316128</v>
      </c>
      <c r="I148" s="60">
        <f t="shared" si="62"/>
        <v>5.5072562624683412</v>
      </c>
      <c r="J148" s="61">
        <f t="shared" si="46"/>
        <v>0.82608843937025112</v>
      </c>
      <c r="K148" s="62">
        <f t="shared" si="63"/>
        <v>0.04</v>
      </c>
      <c r="L148" s="6">
        <f t="shared" si="48"/>
        <v>27.027728659765476</v>
      </c>
      <c r="M148" s="6">
        <f t="shared" si="49"/>
        <v>0.83333333333333337</v>
      </c>
      <c r="N148" s="6">
        <f t="shared" si="50"/>
        <v>2.8155425908429899</v>
      </c>
      <c r="O148" s="6">
        <f t="shared" si="51"/>
        <v>4</v>
      </c>
      <c r="P148" s="1">
        <v>0</v>
      </c>
      <c r="Q148" s="1">
        <f t="shared" si="52"/>
        <v>5.833333333333333</v>
      </c>
      <c r="R148" s="15">
        <f t="shared" si="64"/>
        <v>0</v>
      </c>
      <c r="S148" s="15">
        <f t="shared" si="53"/>
        <v>1.3333333333333333</v>
      </c>
      <c r="T148" s="15">
        <f t="shared" si="54"/>
        <v>0.36715041749788935</v>
      </c>
      <c r="U148" s="6">
        <f t="shared" si="55"/>
        <v>27.142787499777242</v>
      </c>
      <c r="V148" s="6">
        <f t="shared" si="56"/>
        <v>9.0763250976763601</v>
      </c>
      <c r="W148" s="6">
        <f>$V$13-(SUM($V$17:V148))</f>
        <v>242.05856987622519</v>
      </c>
      <c r="X148" s="1">
        <f t="shared" si="65"/>
        <v>27.968875939147495</v>
      </c>
      <c r="Y148" s="11">
        <f t="shared" si="66"/>
        <v>9.3525622835298048</v>
      </c>
      <c r="Z148" s="1"/>
      <c r="AA148" s="1"/>
    </row>
    <row r="149" spans="1:27" x14ac:dyDescent="0.25">
      <c r="A149">
        <v>133</v>
      </c>
      <c r="B149" s="6">
        <f t="shared" si="67"/>
        <v>127782.80066316128</v>
      </c>
      <c r="C149" s="6">
        <f t="shared" si="57"/>
        <v>2158.3818905499083</v>
      </c>
      <c r="D149" s="1">
        <f t="shared" si="58"/>
        <v>1519.4678872341019</v>
      </c>
      <c r="E149" s="5">
        <f t="shared" si="59"/>
        <v>638.91400331580633</v>
      </c>
      <c r="F149" s="1">
        <f t="shared" si="60"/>
        <v>433.95718895877366</v>
      </c>
      <c r="G149" s="1">
        <f t="shared" si="47"/>
        <v>0</v>
      </c>
      <c r="H149" s="6">
        <f t="shared" si="61"/>
        <v>125829.37558696841</v>
      </c>
      <c r="I149" s="60">
        <f t="shared" si="62"/>
        <v>5.4244648619846707</v>
      </c>
      <c r="J149" s="61">
        <f t="shared" si="46"/>
        <v>0.81366972929770054</v>
      </c>
      <c r="K149" s="62">
        <f t="shared" si="63"/>
        <v>0.04</v>
      </c>
      <c r="L149" s="6">
        <f t="shared" si="48"/>
        <v>26.62141680482527</v>
      </c>
      <c r="M149" s="6">
        <f t="shared" si="49"/>
        <v>0.83333333333333337</v>
      </c>
      <c r="N149" s="6">
        <f t="shared" si="50"/>
        <v>2.8083673361344053</v>
      </c>
      <c r="O149" s="6">
        <f t="shared" si="51"/>
        <v>4</v>
      </c>
      <c r="P149" s="1">
        <v>0</v>
      </c>
      <c r="Q149" s="1">
        <f t="shared" si="52"/>
        <v>5.833333333333333</v>
      </c>
      <c r="R149" s="15">
        <f t="shared" si="64"/>
        <v>0</v>
      </c>
      <c r="S149" s="15">
        <f t="shared" si="53"/>
        <v>1.3333333333333333</v>
      </c>
      <c r="T149" s="15">
        <f t="shared" si="54"/>
        <v>0.36163099079897809</v>
      </c>
      <c r="U149" s="6">
        <f t="shared" si="55"/>
        <v>26.734819816827368</v>
      </c>
      <c r="V149" s="6">
        <f t="shared" si="56"/>
        <v>8.8660205523155131</v>
      </c>
      <c r="W149" s="6">
        <f>$V$13-(SUM($V$17:V149))</f>
        <v>233.19254932390959</v>
      </c>
      <c r="X149" s="1">
        <f t="shared" si="65"/>
        <v>27.548489546125069</v>
      </c>
      <c r="Y149" s="11">
        <f t="shared" si="66"/>
        <v>9.1358563915759579</v>
      </c>
      <c r="Z149" s="1"/>
      <c r="AA149" s="1"/>
    </row>
    <row r="150" spans="1:27" x14ac:dyDescent="0.25">
      <c r="A150">
        <v>134</v>
      </c>
      <c r="B150" s="6">
        <f t="shared" si="67"/>
        <v>125829.37558696841</v>
      </c>
      <c r="C150" s="6">
        <f t="shared" si="57"/>
        <v>2158.3818905499083</v>
      </c>
      <c r="D150" s="1">
        <f t="shared" si="58"/>
        <v>1529.2350126150664</v>
      </c>
      <c r="E150" s="5">
        <f t="shared" si="59"/>
        <v>629.146877934842</v>
      </c>
      <c r="F150" s="1">
        <f t="shared" si="60"/>
        <v>427.3232534799231</v>
      </c>
      <c r="G150" s="1">
        <f t="shared" si="47"/>
        <v>0</v>
      </c>
      <c r="H150" s="6">
        <f t="shared" si="61"/>
        <v>123872.81732087342</v>
      </c>
      <c r="I150" s="60">
        <f t="shared" si="62"/>
        <v>5.3415406684990394</v>
      </c>
      <c r="J150" s="61">
        <f t="shared" si="46"/>
        <v>0.80123110027485589</v>
      </c>
      <c r="K150" s="62">
        <f t="shared" si="63"/>
        <v>0.04</v>
      </c>
      <c r="L150" s="6">
        <f t="shared" si="48"/>
        <v>26.214453247285089</v>
      </c>
      <c r="M150" s="6">
        <f t="shared" si="49"/>
        <v>0.83333333333333337</v>
      </c>
      <c r="N150" s="6">
        <f t="shared" si="50"/>
        <v>2.8011805726989838</v>
      </c>
      <c r="O150" s="6">
        <f t="shared" si="51"/>
        <v>4</v>
      </c>
      <c r="P150" s="1">
        <v>0</v>
      </c>
      <c r="Q150" s="1">
        <f t="shared" si="52"/>
        <v>5.833333333333333</v>
      </c>
      <c r="R150" s="15">
        <f t="shared" si="64"/>
        <v>0</v>
      </c>
      <c r="S150" s="15">
        <f t="shared" si="53"/>
        <v>1.3333333333333333</v>
      </c>
      <c r="T150" s="15">
        <f t="shared" si="54"/>
        <v>0.3561027112332692</v>
      </c>
      <c r="U150" s="6">
        <f t="shared" si="55"/>
        <v>26.326197775417469</v>
      </c>
      <c r="V150" s="6">
        <f t="shared" si="56"/>
        <v>8.6583569796174515</v>
      </c>
      <c r="W150" s="6">
        <f>$V$13-(SUM($V$17:V150))</f>
        <v>224.53419234429202</v>
      </c>
      <c r="X150" s="1">
        <f t="shared" si="65"/>
        <v>27.127428875692324</v>
      </c>
      <c r="Y150" s="11">
        <f t="shared" si="66"/>
        <v>8.9218718612016499</v>
      </c>
      <c r="Z150" s="1"/>
      <c r="AA150" s="1"/>
    </row>
    <row r="151" spans="1:27" x14ac:dyDescent="0.25">
      <c r="A151">
        <v>135</v>
      </c>
      <c r="B151" s="6">
        <f t="shared" si="67"/>
        <v>123872.81732087342</v>
      </c>
      <c r="C151" s="6">
        <f t="shared" si="57"/>
        <v>2158.3818905499083</v>
      </c>
      <c r="D151" s="1">
        <f t="shared" si="58"/>
        <v>1539.0178039455413</v>
      </c>
      <c r="E151" s="5">
        <f t="shared" si="59"/>
        <v>619.36408660436712</v>
      </c>
      <c r="F151" s="1">
        <f t="shared" si="60"/>
        <v>420.6786775214826</v>
      </c>
      <c r="G151" s="1">
        <f t="shared" si="47"/>
        <v>0</v>
      </c>
      <c r="H151" s="6">
        <f t="shared" si="61"/>
        <v>121913.1208394064</v>
      </c>
      <c r="I151" s="60">
        <f t="shared" si="62"/>
        <v>5.2584834690185325</v>
      </c>
      <c r="J151" s="61">
        <f t="shared" si="46"/>
        <v>0.78877252035277989</v>
      </c>
      <c r="K151" s="62">
        <f t="shared" si="63"/>
        <v>0.04</v>
      </c>
      <c r="L151" s="6">
        <f t="shared" si="48"/>
        <v>25.80683694184863</v>
      </c>
      <c r="M151" s="6">
        <f t="shared" si="49"/>
        <v>0.83333333333333337</v>
      </c>
      <c r="N151" s="6">
        <f t="shared" si="50"/>
        <v>2.7939822820773399</v>
      </c>
      <c r="O151" s="6">
        <f t="shared" si="51"/>
        <v>4</v>
      </c>
      <c r="P151" s="1">
        <v>0</v>
      </c>
      <c r="Q151" s="1">
        <f t="shared" si="52"/>
        <v>5.833333333333333</v>
      </c>
      <c r="R151" s="15">
        <f t="shared" si="64"/>
        <v>0</v>
      </c>
      <c r="S151" s="15">
        <f t="shared" si="53"/>
        <v>1.3333333333333333</v>
      </c>
      <c r="T151" s="15">
        <f t="shared" si="54"/>
        <v>0.35056556460123545</v>
      </c>
      <c r="U151" s="6">
        <f t="shared" si="55"/>
        <v>25.916920325991402</v>
      </c>
      <c r="V151" s="6">
        <f t="shared" si="56"/>
        <v>8.4533065274893762</v>
      </c>
      <c r="W151" s="6">
        <f>$V$13-(SUM($V$17:V151))</f>
        <v>216.08088581680295</v>
      </c>
      <c r="X151" s="1">
        <f t="shared" si="65"/>
        <v>26.705692846344181</v>
      </c>
      <c r="Y151" s="11">
        <f t="shared" si="66"/>
        <v>8.710579992512745</v>
      </c>
      <c r="Z151" s="1"/>
      <c r="AA151" s="1"/>
    </row>
    <row r="152" spans="1:27" x14ac:dyDescent="0.25">
      <c r="A152">
        <v>136</v>
      </c>
      <c r="B152" s="6">
        <f t="shared" si="67"/>
        <v>121913.1208394064</v>
      </c>
      <c r="C152" s="6">
        <f t="shared" si="57"/>
        <v>2158.3818905499083</v>
      </c>
      <c r="D152" s="1">
        <f t="shared" si="58"/>
        <v>1548.8162863528764</v>
      </c>
      <c r="E152" s="5">
        <f t="shared" si="59"/>
        <v>609.56560419703203</v>
      </c>
      <c r="F152" s="1">
        <f t="shared" si="60"/>
        <v>414.02344401668904</v>
      </c>
      <c r="G152" s="1">
        <f t="shared" si="47"/>
        <v>0</v>
      </c>
      <c r="H152" s="6">
        <f t="shared" si="61"/>
        <v>119950.28110903685</v>
      </c>
      <c r="I152" s="60">
        <f t="shared" si="62"/>
        <v>5.1752930502086132</v>
      </c>
      <c r="J152" s="61">
        <f t="shared" si="46"/>
        <v>0.77629395753129193</v>
      </c>
      <c r="K152" s="62">
        <f t="shared" si="63"/>
        <v>0.04</v>
      </c>
      <c r="L152" s="6">
        <f t="shared" si="48"/>
        <v>25.398566841543001</v>
      </c>
      <c r="M152" s="6">
        <f t="shared" si="49"/>
        <v>0.83333333333333337</v>
      </c>
      <c r="N152" s="6">
        <f t="shared" si="50"/>
        <v>2.7867724457804801</v>
      </c>
      <c r="O152" s="6">
        <f t="shared" si="51"/>
        <v>4</v>
      </c>
      <c r="P152" s="1">
        <v>0</v>
      </c>
      <c r="Q152" s="1">
        <f t="shared" si="52"/>
        <v>5.833333333333333</v>
      </c>
      <c r="R152" s="15">
        <f t="shared" si="64"/>
        <v>0</v>
      </c>
      <c r="S152" s="15">
        <f t="shared" si="53"/>
        <v>1.3333333333333333</v>
      </c>
      <c r="T152" s="15">
        <f t="shared" si="54"/>
        <v>0.34501953668057422</v>
      </c>
      <c r="U152" s="6">
        <f t="shared" si="55"/>
        <v>25.506986417309577</v>
      </c>
      <c r="V152" s="6">
        <f t="shared" si="56"/>
        <v>8.2508416142363608</v>
      </c>
      <c r="W152" s="6">
        <f>$V$13-(SUM($V$17:V152))</f>
        <v>207.83004420256657</v>
      </c>
      <c r="X152" s="1">
        <f t="shared" si="65"/>
        <v>26.283280374840867</v>
      </c>
      <c r="Y152" s="11">
        <f t="shared" si="66"/>
        <v>8.5019523642437704</v>
      </c>
      <c r="Z152" s="1"/>
      <c r="AA152" s="1"/>
    </row>
    <row r="153" spans="1:27" x14ac:dyDescent="0.25">
      <c r="A153">
        <v>137</v>
      </c>
      <c r="B153" s="6">
        <f t="shared" si="67"/>
        <v>119950.28110903685</v>
      </c>
      <c r="C153" s="6">
        <f t="shared" si="57"/>
        <v>2158.3818905499083</v>
      </c>
      <c r="D153" s="1">
        <f t="shared" si="58"/>
        <v>1558.6304850047241</v>
      </c>
      <c r="E153" s="5">
        <f t="shared" si="59"/>
        <v>599.75140554518418</v>
      </c>
      <c r="F153" s="1">
        <f t="shared" si="60"/>
        <v>407.35753587140505</v>
      </c>
      <c r="G153" s="1">
        <f t="shared" si="47"/>
        <v>0</v>
      </c>
      <c r="H153" s="6">
        <f t="shared" si="61"/>
        <v>117984.29308816072</v>
      </c>
      <c r="I153" s="60">
        <f t="shared" si="62"/>
        <v>5.0919691983925635</v>
      </c>
      <c r="J153" s="61">
        <f t="shared" ref="J153:J216" si="68">$N$8*I153</f>
        <v>0.76379537975888445</v>
      </c>
      <c r="K153" s="62">
        <f t="shared" si="63"/>
        <v>0.04</v>
      </c>
      <c r="L153" s="6">
        <f t="shared" si="48"/>
        <v>24.989641897716012</v>
      </c>
      <c r="M153" s="6">
        <f t="shared" si="49"/>
        <v>0.83333333333333337</v>
      </c>
      <c r="N153" s="6">
        <f t="shared" si="50"/>
        <v>2.7795510452897561</v>
      </c>
      <c r="O153" s="6">
        <f t="shared" si="51"/>
        <v>4</v>
      </c>
      <c r="P153" s="1">
        <v>0</v>
      </c>
      <c r="Q153" s="1">
        <f t="shared" si="52"/>
        <v>5.833333333333333</v>
      </c>
      <c r="R153" s="15">
        <f t="shared" si="64"/>
        <v>0</v>
      </c>
      <c r="S153" s="15">
        <f t="shared" si="53"/>
        <v>1.3333333333333333</v>
      </c>
      <c r="T153" s="15">
        <f t="shared" si="54"/>
        <v>0.33946461322617083</v>
      </c>
      <c r="U153" s="6">
        <f t="shared" si="55"/>
        <v>25.096394996446268</v>
      </c>
      <c r="V153" s="6">
        <f t="shared" si="56"/>
        <v>8.0509349260582859</v>
      </c>
      <c r="W153" s="6">
        <f>$V$13-(SUM($V$17:V153))</f>
        <v>199.77910927650828</v>
      </c>
      <c r="X153" s="1">
        <f t="shared" si="65"/>
        <v>25.860190376205153</v>
      </c>
      <c r="Y153" s="11">
        <f t="shared" si="66"/>
        <v>8.2959608311786646</v>
      </c>
      <c r="Z153" s="1"/>
      <c r="AA153" s="1"/>
    </row>
    <row r="154" spans="1:27" x14ac:dyDescent="0.25">
      <c r="A154">
        <v>138</v>
      </c>
      <c r="B154" s="6">
        <f t="shared" si="67"/>
        <v>117984.29308816072</v>
      </c>
      <c r="C154" s="6">
        <f t="shared" si="57"/>
        <v>2158.3818905499083</v>
      </c>
      <c r="D154" s="1">
        <f t="shared" si="58"/>
        <v>1568.4604251091048</v>
      </c>
      <c r="E154" s="5">
        <f t="shared" si="59"/>
        <v>589.92146544080356</v>
      </c>
      <c r="F154" s="1">
        <f t="shared" si="60"/>
        <v>400.68093596407505</v>
      </c>
      <c r="G154" s="1">
        <f t="shared" si="47"/>
        <v>0</v>
      </c>
      <c r="H154" s="6">
        <f t="shared" si="61"/>
        <v>116015.15172708753</v>
      </c>
      <c r="I154" s="60">
        <f t="shared" si="62"/>
        <v>5.0085116995509384</v>
      </c>
      <c r="J154" s="61">
        <f t="shared" si="68"/>
        <v>0.75127675493264079</v>
      </c>
      <c r="K154" s="62">
        <f t="shared" si="63"/>
        <v>0.04</v>
      </c>
      <c r="L154" s="6">
        <f t="shared" si="48"/>
        <v>24.580061060033483</v>
      </c>
      <c r="M154" s="6">
        <f t="shared" si="49"/>
        <v>0.83333333333333337</v>
      </c>
      <c r="N154" s="6">
        <f t="shared" si="50"/>
        <v>2.7723180620568151</v>
      </c>
      <c r="O154" s="6">
        <f t="shared" si="51"/>
        <v>4</v>
      </c>
      <c r="P154" s="1">
        <v>0</v>
      </c>
      <c r="Q154" s="1">
        <f t="shared" si="52"/>
        <v>5.833333333333333</v>
      </c>
      <c r="R154" s="15">
        <f t="shared" si="64"/>
        <v>0</v>
      </c>
      <c r="S154" s="15">
        <f t="shared" si="53"/>
        <v>1.3333333333333333</v>
      </c>
      <c r="T154" s="15">
        <f t="shared" si="54"/>
        <v>0.33390077997006251</v>
      </c>
      <c r="U154" s="6">
        <f t="shared" si="55"/>
        <v>24.685145008786897</v>
      </c>
      <c r="V154" s="6">
        <f t="shared" si="56"/>
        <v>7.8535594145692178</v>
      </c>
      <c r="W154" s="6">
        <f>$V$13-(SUM($V$17:V154))</f>
        <v>191.92554986193863</v>
      </c>
      <c r="X154" s="1">
        <f t="shared" si="65"/>
        <v>25.436421763719537</v>
      </c>
      <c r="Y154" s="11">
        <f t="shared" si="66"/>
        <v>8.0925775215946381</v>
      </c>
      <c r="Z154" s="1"/>
      <c r="AA154" s="1"/>
    </row>
    <row r="155" spans="1:27" x14ac:dyDescent="0.25">
      <c r="A155">
        <v>139</v>
      </c>
      <c r="B155" s="6">
        <f t="shared" si="67"/>
        <v>116015.15172708753</v>
      </c>
      <c r="C155" s="6">
        <f t="shared" si="57"/>
        <v>2158.3818905499083</v>
      </c>
      <c r="D155" s="1">
        <f t="shared" si="58"/>
        <v>1578.3061319144708</v>
      </c>
      <c r="E155" s="5">
        <f t="shared" si="59"/>
        <v>580.07575863543764</v>
      </c>
      <c r="F155" s="1">
        <f t="shared" si="60"/>
        <v>393.99362714568161</v>
      </c>
      <c r="G155" s="1">
        <f t="shared" si="47"/>
        <v>0</v>
      </c>
      <c r="H155" s="6">
        <f t="shared" si="61"/>
        <v>114042.85196802737</v>
      </c>
      <c r="I155" s="60">
        <f t="shared" si="62"/>
        <v>4.9249203393210204</v>
      </c>
      <c r="J155" s="61">
        <f t="shared" si="68"/>
        <v>0.73873805089815303</v>
      </c>
      <c r="K155" s="62">
        <f t="shared" si="63"/>
        <v>0.04</v>
      </c>
      <c r="L155" s="6">
        <f t="shared" si="48"/>
        <v>24.169823276476567</v>
      </c>
      <c r="M155" s="6">
        <f t="shared" si="49"/>
        <v>0.83333333333333337</v>
      </c>
      <c r="N155" s="6">
        <f t="shared" si="50"/>
        <v>2.7650734775035555</v>
      </c>
      <c r="O155" s="6">
        <f t="shared" si="51"/>
        <v>4</v>
      </c>
      <c r="P155" s="1">
        <v>0</v>
      </c>
      <c r="Q155" s="1">
        <f t="shared" si="52"/>
        <v>5.833333333333333</v>
      </c>
      <c r="R155" s="15">
        <f t="shared" si="64"/>
        <v>0</v>
      </c>
      <c r="S155" s="15">
        <f t="shared" si="53"/>
        <v>1.3333333333333333</v>
      </c>
      <c r="T155" s="15">
        <f t="shared" si="54"/>
        <v>0.32832802262140132</v>
      </c>
      <c r="U155" s="6">
        <f t="shared" si="55"/>
        <v>24.273235398025388</v>
      </c>
      <c r="V155" s="6">
        <f t="shared" si="56"/>
        <v>7.6586882943391199</v>
      </c>
      <c r="W155" s="6">
        <f>$V$13-(SUM($V$17:V155))</f>
        <v>184.26686156759934</v>
      </c>
      <c r="X155" s="1">
        <f t="shared" si="65"/>
        <v>25.011973448923541</v>
      </c>
      <c r="Y155" s="11">
        <f t="shared" si="66"/>
        <v>7.8917748347290688</v>
      </c>
      <c r="Z155" s="1"/>
      <c r="AA155" s="1"/>
    </row>
    <row r="156" spans="1:27" x14ac:dyDescent="0.25">
      <c r="A156">
        <v>140</v>
      </c>
      <c r="B156" s="6">
        <f t="shared" si="67"/>
        <v>114042.85196802737</v>
      </c>
      <c r="C156" s="6">
        <f t="shared" si="57"/>
        <v>2158.3818905499083</v>
      </c>
      <c r="D156" s="1">
        <f t="shared" si="58"/>
        <v>1588.1676307097714</v>
      </c>
      <c r="E156" s="5">
        <f t="shared" si="59"/>
        <v>570.21425984013683</v>
      </c>
      <c r="F156" s="1">
        <f t="shared" si="60"/>
        <v>387.29559223970102</v>
      </c>
      <c r="G156" s="1">
        <f t="shared" si="47"/>
        <v>0</v>
      </c>
      <c r="H156" s="6">
        <f t="shared" si="61"/>
        <v>112067.38874507791</v>
      </c>
      <c r="I156" s="60">
        <f t="shared" si="62"/>
        <v>4.8411949029962633</v>
      </c>
      <c r="J156" s="61">
        <f t="shared" si="68"/>
        <v>0.72617923544943952</v>
      </c>
      <c r="K156" s="62">
        <f t="shared" si="63"/>
        <v>0.04</v>
      </c>
      <c r="L156" s="6">
        <f t="shared" si="48"/>
        <v>23.758927493339034</v>
      </c>
      <c r="M156" s="6">
        <f t="shared" si="49"/>
        <v>0.83333333333333337</v>
      </c>
      <c r="N156" s="6">
        <f t="shared" si="50"/>
        <v>2.7578172730220762</v>
      </c>
      <c r="O156" s="6">
        <f t="shared" si="51"/>
        <v>4</v>
      </c>
      <c r="P156" s="1">
        <v>0</v>
      </c>
      <c r="Q156" s="1">
        <f t="shared" si="52"/>
        <v>5.833333333333333</v>
      </c>
      <c r="R156" s="15">
        <f t="shared" si="64"/>
        <v>0</v>
      </c>
      <c r="S156" s="15">
        <f t="shared" si="53"/>
        <v>1.3333333333333333</v>
      </c>
      <c r="T156" s="15">
        <f t="shared" si="54"/>
        <v>0.32274632686641752</v>
      </c>
      <c r="U156" s="6">
        <f t="shared" si="55"/>
        <v>23.86066510616136</v>
      </c>
      <c r="V156" s="6">
        <f t="shared" si="56"/>
        <v>7.4662950404575694</v>
      </c>
      <c r="W156" s="6">
        <f>$V$13-(SUM($V$17:V156))</f>
        <v>176.80056652714211</v>
      </c>
      <c r="X156" s="1">
        <f t="shared" si="65"/>
        <v>24.586844341610799</v>
      </c>
      <c r="Y156" s="11">
        <f t="shared" si="66"/>
        <v>7.6935254382690434</v>
      </c>
      <c r="Z156" s="1"/>
      <c r="AA156" s="1"/>
    </row>
    <row r="157" spans="1:27" x14ac:dyDescent="0.25">
      <c r="A157">
        <v>141</v>
      </c>
      <c r="B157" s="6">
        <f t="shared" si="67"/>
        <v>112067.38874507791</v>
      </c>
      <c r="C157" s="6">
        <f t="shared" si="57"/>
        <v>2158.3818905499083</v>
      </c>
      <c r="D157" s="1">
        <f t="shared" si="58"/>
        <v>1598.0449468245188</v>
      </c>
      <c r="E157" s="5">
        <f t="shared" si="59"/>
        <v>560.33694372538957</v>
      </c>
      <c r="F157" s="1">
        <f t="shared" si="60"/>
        <v>380.58681404205953</v>
      </c>
      <c r="G157" s="1">
        <f t="shared" si="47"/>
        <v>0</v>
      </c>
      <c r="H157" s="6">
        <f t="shared" si="61"/>
        <v>110088.75698421133</v>
      </c>
      <c r="I157" s="60">
        <f t="shared" si="62"/>
        <v>4.7573351755257445</v>
      </c>
      <c r="J157" s="61">
        <f t="shared" si="68"/>
        <v>0.71360027632886169</v>
      </c>
      <c r="K157" s="62">
        <f t="shared" si="63"/>
        <v>0.04</v>
      </c>
      <c r="L157" s="6">
        <f t="shared" si="48"/>
        <v>23.347372655224564</v>
      </c>
      <c r="M157" s="6">
        <f t="shared" si="49"/>
        <v>0.83333333333333337</v>
      </c>
      <c r="N157" s="6">
        <f t="shared" si="50"/>
        <v>2.7505494299746314</v>
      </c>
      <c r="O157" s="6">
        <f t="shared" si="51"/>
        <v>4</v>
      </c>
      <c r="P157" s="1">
        <v>0</v>
      </c>
      <c r="Q157" s="1">
        <f t="shared" si="52"/>
        <v>5.833333333333333</v>
      </c>
      <c r="R157" s="15">
        <f t="shared" si="64"/>
        <v>0</v>
      </c>
      <c r="S157" s="15">
        <f t="shared" si="53"/>
        <v>1.3333333333333333</v>
      </c>
      <c r="T157" s="15">
        <f t="shared" si="54"/>
        <v>0.31715567836838293</v>
      </c>
      <c r="U157" s="6">
        <f t="shared" si="55"/>
        <v>23.447433073497479</v>
      </c>
      <c r="V157" s="6">
        <f t="shared" si="56"/>
        <v>7.2763533861194487</v>
      </c>
      <c r="W157" s="6">
        <f>$V$13-(SUM($V$17:V157))</f>
        <v>169.5242131410223</v>
      </c>
      <c r="X157" s="1">
        <f t="shared" si="65"/>
        <v>24.16103334982634</v>
      </c>
      <c r="Y157" s="11">
        <f t="shared" si="66"/>
        <v>7.4978022658635703</v>
      </c>
      <c r="Z157" s="1"/>
      <c r="AA157" s="1"/>
    </row>
    <row r="158" spans="1:27" x14ac:dyDescent="0.25">
      <c r="A158">
        <v>142</v>
      </c>
      <c r="B158" s="6">
        <f t="shared" si="67"/>
        <v>110088.75698421133</v>
      </c>
      <c r="C158" s="6">
        <f t="shared" si="57"/>
        <v>2158.3818905499083</v>
      </c>
      <c r="D158" s="1">
        <f t="shared" si="58"/>
        <v>1607.9381056288516</v>
      </c>
      <c r="E158" s="5">
        <f t="shared" si="59"/>
        <v>550.44378492105659</v>
      </c>
      <c r="F158" s="1">
        <f t="shared" si="60"/>
        <v>373.86727532108864</v>
      </c>
      <c r="G158" s="1">
        <f t="shared" si="47"/>
        <v>0</v>
      </c>
      <c r="H158" s="6">
        <f t="shared" si="61"/>
        <v>108106.95160326139</v>
      </c>
      <c r="I158" s="60">
        <f t="shared" si="62"/>
        <v>4.673340941513608</v>
      </c>
      <c r="J158" s="61">
        <f t="shared" si="68"/>
        <v>0.70100114122704116</v>
      </c>
      <c r="K158" s="62">
        <f t="shared" si="63"/>
        <v>0.04</v>
      </c>
      <c r="L158" s="6">
        <f t="shared" si="48"/>
        <v>22.935157705044031</v>
      </c>
      <c r="M158" s="6">
        <f t="shared" si="49"/>
        <v>0.83333333333333337</v>
      </c>
      <c r="N158" s="6">
        <f t="shared" si="50"/>
        <v>2.7432699296935796</v>
      </c>
      <c r="O158" s="6">
        <f t="shared" si="51"/>
        <v>4</v>
      </c>
      <c r="P158" s="1">
        <v>0</v>
      </c>
      <c r="Q158" s="1">
        <f t="shared" si="52"/>
        <v>5.833333333333333</v>
      </c>
      <c r="R158" s="15">
        <f t="shared" si="64"/>
        <v>0</v>
      </c>
      <c r="S158" s="15">
        <f t="shared" si="53"/>
        <v>1.3333333333333333</v>
      </c>
      <c r="T158" s="15">
        <f t="shared" si="54"/>
        <v>0.31155606276757386</v>
      </c>
      <c r="U158" s="6">
        <f t="shared" si="55"/>
        <v>23.033538238636702</v>
      </c>
      <c r="V158" s="6">
        <f t="shared" si="56"/>
        <v>7.088837320232261</v>
      </c>
      <c r="W158" s="6">
        <f>$V$13-(SUM($V$17:V158))</f>
        <v>162.43537582078989</v>
      </c>
      <c r="X158" s="1">
        <f t="shared" si="65"/>
        <v>23.734539379863744</v>
      </c>
      <c r="Y158" s="11">
        <f t="shared" si="66"/>
        <v>7.3045785146580542</v>
      </c>
      <c r="Z158" s="1"/>
      <c r="AA158" s="1"/>
    </row>
    <row r="159" spans="1:27" x14ac:dyDescent="0.25">
      <c r="A159">
        <v>143</v>
      </c>
      <c r="B159" s="6">
        <f t="shared" si="67"/>
        <v>108106.95160326139</v>
      </c>
      <c r="C159" s="6">
        <f t="shared" si="57"/>
        <v>2158.3818905499083</v>
      </c>
      <c r="D159" s="1">
        <f t="shared" si="58"/>
        <v>1617.8471325336013</v>
      </c>
      <c r="E159" s="5">
        <f t="shared" si="59"/>
        <v>540.53475801630691</v>
      </c>
      <c r="F159" s="1">
        <f t="shared" si="60"/>
        <v>367.13695881748157</v>
      </c>
      <c r="G159" s="1">
        <f t="shared" si="47"/>
        <v>0</v>
      </c>
      <c r="H159" s="6">
        <f t="shared" si="61"/>
        <v>106121.9675119103</v>
      </c>
      <c r="I159" s="60">
        <f t="shared" si="62"/>
        <v>4.5892119852185198</v>
      </c>
      <c r="J159" s="61">
        <f t="shared" si="68"/>
        <v>0.68838179778277797</v>
      </c>
      <c r="K159" s="62">
        <f t="shared" si="63"/>
        <v>0.04</v>
      </c>
      <c r="L159" s="6">
        <f t="shared" si="48"/>
        <v>22.522281584012788</v>
      </c>
      <c r="M159" s="6">
        <f t="shared" si="49"/>
        <v>0.83333333333333337</v>
      </c>
      <c r="N159" s="6">
        <f t="shared" si="50"/>
        <v>2.7359787534813389</v>
      </c>
      <c r="O159" s="6">
        <f t="shared" si="51"/>
        <v>4</v>
      </c>
      <c r="P159" s="1">
        <v>0</v>
      </c>
      <c r="Q159" s="1">
        <f t="shared" si="52"/>
        <v>5.833333333333333</v>
      </c>
      <c r="R159" s="15">
        <f t="shared" si="64"/>
        <v>0</v>
      </c>
      <c r="S159" s="15">
        <f t="shared" si="53"/>
        <v>1.3333333333333333</v>
      </c>
      <c r="T159" s="15">
        <f t="shared" si="54"/>
        <v>0.30594746568123465</v>
      </c>
      <c r="U159" s="6">
        <f t="shared" si="55"/>
        <v>22.618979538479557</v>
      </c>
      <c r="V159" s="6">
        <f t="shared" si="56"/>
        <v>6.9037210850450039</v>
      </c>
      <c r="W159" s="6">
        <f>$V$13-(SUM($V$17:V159))</f>
        <v>155.53165473574518</v>
      </c>
      <c r="X159" s="1">
        <f t="shared" si="65"/>
        <v>23.307361336262336</v>
      </c>
      <c r="Y159" s="11">
        <f t="shared" si="66"/>
        <v>7.1138276428509979</v>
      </c>
      <c r="Z159" s="1"/>
      <c r="AA159" s="1"/>
    </row>
    <row r="160" spans="1:27" x14ac:dyDescent="0.25">
      <c r="A160">
        <v>144</v>
      </c>
      <c r="B160" s="6">
        <f t="shared" si="67"/>
        <v>106121.9675119103</v>
      </c>
      <c r="C160" s="6">
        <f t="shared" si="57"/>
        <v>2158.3818905499083</v>
      </c>
      <c r="D160" s="1">
        <f t="shared" si="58"/>
        <v>1627.7720529903568</v>
      </c>
      <c r="E160" s="5">
        <f t="shared" si="59"/>
        <v>530.60983755955147</v>
      </c>
      <c r="F160" s="1">
        <f t="shared" si="60"/>
        <v>360.39584724424827</v>
      </c>
      <c r="G160" s="1">
        <f t="shared" si="47"/>
        <v>0</v>
      </c>
      <c r="H160" s="6">
        <f t="shared" si="61"/>
        <v>104133.7996116757</v>
      </c>
      <c r="I160" s="60">
        <f t="shared" si="62"/>
        <v>4.5049480905531034</v>
      </c>
      <c r="J160" s="61">
        <f t="shared" si="68"/>
        <v>0.67574221358296549</v>
      </c>
      <c r="K160" s="62">
        <f t="shared" si="63"/>
        <v>0.04</v>
      </c>
      <c r="L160" s="6">
        <f t="shared" si="48"/>
        <v>22.108743231647981</v>
      </c>
      <c r="M160" s="6">
        <f t="shared" si="49"/>
        <v>0.83333333333333337</v>
      </c>
      <c r="N160" s="6">
        <f t="shared" si="50"/>
        <v>2.7286758826103359</v>
      </c>
      <c r="O160" s="6">
        <f t="shared" si="51"/>
        <v>4</v>
      </c>
      <c r="P160" s="1">
        <v>0</v>
      </c>
      <c r="Q160" s="1">
        <f t="shared" si="52"/>
        <v>5.833333333333333</v>
      </c>
      <c r="R160" s="15">
        <f t="shared" si="64"/>
        <v>0</v>
      </c>
      <c r="S160" s="15">
        <f t="shared" si="53"/>
        <v>1.3333333333333333</v>
      </c>
      <c r="T160" s="15">
        <f t="shared" si="54"/>
        <v>0.30032987270354022</v>
      </c>
      <c r="U160" s="6">
        <f t="shared" si="55"/>
        <v>22.203755908221442</v>
      </c>
      <c r="V160" s="6">
        <f t="shared" si="56"/>
        <v>6.7209791737983382</v>
      </c>
      <c r="W160" s="6">
        <f>$V$13-(SUM($V$17:V160))</f>
        <v>148.81067556194648</v>
      </c>
      <c r="X160" s="1">
        <f t="shared" si="65"/>
        <v>22.879498121804406</v>
      </c>
      <c r="Y160" s="11">
        <f t="shared" si="66"/>
        <v>6.9255233672726435</v>
      </c>
      <c r="Z160" s="1"/>
      <c r="AA160" s="1"/>
    </row>
    <row r="161" spans="1:27" x14ac:dyDescent="0.25">
      <c r="A161">
        <v>145</v>
      </c>
      <c r="B161" s="6">
        <f t="shared" si="67"/>
        <v>104133.7996116757</v>
      </c>
      <c r="C161" s="6">
        <f t="shared" si="57"/>
        <v>2158.3818905499083</v>
      </c>
      <c r="D161" s="1">
        <f t="shared" si="58"/>
        <v>1637.7128924915301</v>
      </c>
      <c r="E161" s="5">
        <f t="shared" si="59"/>
        <v>520.66899805837841</v>
      </c>
      <c r="F161" s="1">
        <f t="shared" si="60"/>
        <v>353.64392328667134</v>
      </c>
      <c r="G161" s="1">
        <f t="shared" si="47"/>
        <v>0</v>
      </c>
      <c r="H161" s="6">
        <f t="shared" si="61"/>
        <v>102142.4427958975</v>
      </c>
      <c r="I161" s="60">
        <f t="shared" si="62"/>
        <v>4.4205490410833921</v>
      </c>
      <c r="J161" s="61">
        <f t="shared" si="68"/>
        <v>0.66308235616250877</v>
      </c>
      <c r="K161" s="62">
        <f t="shared" si="63"/>
        <v>0.04</v>
      </c>
      <c r="L161" s="6">
        <f t="shared" si="48"/>
        <v>21.694541585765773</v>
      </c>
      <c r="M161" s="6">
        <f t="shared" si="49"/>
        <v>0.83333333333333337</v>
      </c>
      <c r="N161" s="6">
        <f t="shared" si="50"/>
        <v>2.7213612983229614</v>
      </c>
      <c r="O161" s="6">
        <f t="shared" si="51"/>
        <v>4</v>
      </c>
      <c r="P161" s="1">
        <v>0</v>
      </c>
      <c r="Q161" s="1">
        <f t="shared" si="52"/>
        <v>5.833333333333333</v>
      </c>
      <c r="R161" s="15">
        <f t="shared" si="64"/>
        <v>0</v>
      </c>
      <c r="S161" s="15">
        <f t="shared" si="53"/>
        <v>1.3333333333333333</v>
      </c>
      <c r="T161" s="15">
        <f t="shared" si="54"/>
        <v>0.29470326940555946</v>
      </c>
      <c r="U161" s="6">
        <f t="shared" si="55"/>
        <v>21.787866281349842</v>
      </c>
      <c r="V161" s="6">
        <f t="shared" si="56"/>
        <v>6.5405863283958796</v>
      </c>
      <c r="W161" s="6">
        <f>$V$13-(SUM($V$17:V161))</f>
        <v>142.27008923355061</v>
      </c>
      <c r="X161" s="1">
        <f t="shared" si="65"/>
        <v>22.450948637512351</v>
      </c>
      <c r="Y161" s="11">
        <f t="shared" si="66"/>
        <v>6.739639660985377</v>
      </c>
      <c r="Z161" s="1"/>
      <c r="AA161" s="1"/>
    </row>
    <row r="162" spans="1:27" x14ac:dyDescent="0.25">
      <c r="A162">
        <v>146</v>
      </c>
      <c r="B162" s="6">
        <f t="shared" si="67"/>
        <v>102142.4427958975</v>
      </c>
      <c r="C162" s="6">
        <f t="shared" si="57"/>
        <v>2158.3818905499083</v>
      </c>
      <c r="D162" s="1">
        <f t="shared" si="58"/>
        <v>1647.669676570421</v>
      </c>
      <c r="E162" s="5">
        <f t="shared" si="59"/>
        <v>510.71221397948744</v>
      </c>
      <c r="F162" s="1">
        <f t="shared" si="60"/>
        <v>346.88116960226148</v>
      </c>
      <c r="G162" s="1">
        <f t="shared" si="47"/>
        <v>0</v>
      </c>
      <c r="H162" s="6">
        <f t="shared" si="61"/>
        <v>100147.89194972481</v>
      </c>
      <c r="I162" s="60">
        <f t="shared" si="62"/>
        <v>4.3360146200282683</v>
      </c>
      <c r="J162" s="61">
        <f t="shared" si="68"/>
        <v>0.65040219300424018</v>
      </c>
      <c r="K162" s="62">
        <f t="shared" si="63"/>
        <v>0.04</v>
      </c>
      <c r="L162" s="6">
        <f t="shared" si="48"/>
        <v>21.279675582478646</v>
      </c>
      <c r="M162" s="6">
        <f t="shared" si="49"/>
        <v>0.83333333333333337</v>
      </c>
      <c r="N162" s="6">
        <f t="shared" si="50"/>
        <v>2.7140349818315164</v>
      </c>
      <c r="O162" s="6">
        <f t="shared" si="51"/>
        <v>4</v>
      </c>
      <c r="P162" s="1">
        <v>0</v>
      </c>
      <c r="Q162" s="1">
        <f t="shared" si="52"/>
        <v>5.833333333333333</v>
      </c>
      <c r="R162" s="15">
        <f t="shared" si="64"/>
        <v>0</v>
      </c>
      <c r="S162" s="15">
        <f t="shared" si="53"/>
        <v>1.3333333333333333</v>
      </c>
      <c r="T162" s="15">
        <f t="shared" si="54"/>
        <v>0.2890676413352179</v>
      </c>
      <c r="U162" s="6">
        <f t="shared" si="55"/>
        <v>21.371309589641612</v>
      </c>
      <c r="V162" s="6">
        <f t="shared" si="56"/>
        <v>6.3625175370964442</v>
      </c>
      <c r="W162" s="6">
        <f>$V$13-(SUM($V$17:V162))</f>
        <v>135.9075716964544</v>
      </c>
      <c r="X162" s="1">
        <f t="shared" si="65"/>
        <v>22.021711782645852</v>
      </c>
      <c r="Y162" s="11">
        <f t="shared" si="66"/>
        <v>6.5561507509057284</v>
      </c>
      <c r="Z162" s="1"/>
      <c r="AA162" s="1"/>
    </row>
    <row r="163" spans="1:27" x14ac:dyDescent="0.25">
      <c r="A163">
        <v>147</v>
      </c>
      <c r="B163" s="6">
        <f t="shared" si="67"/>
        <v>100147.89194972481</v>
      </c>
      <c r="C163" s="6">
        <f t="shared" si="57"/>
        <v>2158.3818905499083</v>
      </c>
      <c r="D163" s="1">
        <f t="shared" si="58"/>
        <v>1657.6424308012843</v>
      </c>
      <c r="E163" s="5">
        <f t="shared" si="59"/>
        <v>500.73945974862409</v>
      </c>
      <c r="F163" s="1">
        <f t="shared" si="60"/>
        <v>340.10756882071303</v>
      </c>
      <c r="G163" s="1">
        <f t="shared" si="47"/>
        <v>0</v>
      </c>
      <c r="H163" s="6">
        <f t="shared" si="61"/>
        <v>98150.141950102814</v>
      </c>
      <c r="I163" s="60">
        <f t="shared" si="62"/>
        <v>4.2513446102589132</v>
      </c>
      <c r="J163" s="61">
        <f t="shared" si="68"/>
        <v>0.63770169153883693</v>
      </c>
      <c r="K163" s="62">
        <f t="shared" si="63"/>
        <v>0.04</v>
      </c>
      <c r="L163" s="6">
        <f t="shared" si="48"/>
        <v>20.864144156192669</v>
      </c>
      <c r="M163" s="6">
        <f t="shared" si="49"/>
        <v>0.83333333333333337</v>
      </c>
      <c r="N163" s="6">
        <f t="shared" si="50"/>
        <v>2.7066969143181727</v>
      </c>
      <c r="O163" s="6">
        <f t="shared" si="51"/>
        <v>4</v>
      </c>
      <c r="P163" s="1">
        <v>0</v>
      </c>
      <c r="Q163" s="1">
        <f t="shared" si="52"/>
        <v>5.833333333333333</v>
      </c>
      <c r="R163" s="15">
        <f t="shared" si="64"/>
        <v>0</v>
      </c>
      <c r="S163" s="15">
        <f t="shared" si="53"/>
        <v>1.3333333333333333</v>
      </c>
      <c r="T163" s="15">
        <f t="shared" si="54"/>
        <v>0.28342297401726085</v>
      </c>
      <c r="U163" s="6">
        <f t="shared" si="55"/>
        <v>20.954084763160246</v>
      </c>
      <c r="V163" s="6">
        <f t="shared" si="56"/>
        <v>6.1867480322270607</v>
      </c>
      <c r="W163" s="6">
        <f>$V$13-(SUM($V$17:V163))</f>
        <v>129.72082366422728</v>
      </c>
      <c r="X163" s="1">
        <f t="shared" si="65"/>
        <v>21.591786454699083</v>
      </c>
      <c r="Y163" s="11">
        <f t="shared" si="66"/>
        <v>6.3750311154477632</v>
      </c>
      <c r="Z163" s="1"/>
      <c r="AA163" s="1"/>
    </row>
    <row r="164" spans="1:27" x14ac:dyDescent="0.25">
      <c r="A164">
        <v>148</v>
      </c>
      <c r="B164" s="6">
        <f t="shared" si="67"/>
        <v>98150.141950102814</v>
      </c>
      <c r="C164" s="6">
        <f t="shared" si="57"/>
        <v>2158.3818905499083</v>
      </c>
      <c r="D164" s="1">
        <f t="shared" si="58"/>
        <v>1667.6311807993943</v>
      </c>
      <c r="E164" s="5">
        <f t="shared" si="59"/>
        <v>490.75070975051403</v>
      </c>
      <c r="F164" s="1">
        <f t="shared" si="60"/>
        <v>333.32310354385919</v>
      </c>
      <c r="G164" s="1">
        <f t="shared" si="47"/>
        <v>0</v>
      </c>
      <c r="H164" s="6">
        <f t="shared" si="61"/>
        <v>96149.187665759557</v>
      </c>
      <c r="I164" s="60">
        <f t="shared" si="62"/>
        <v>4.1665387942982397</v>
      </c>
      <c r="J164" s="61">
        <f t="shared" si="68"/>
        <v>0.62498081914473591</v>
      </c>
      <c r="K164" s="62">
        <f t="shared" si="63"/>
        <v>0.04</v>
      </c>
      <c r="L164" s="6">
        <f t="shared" si="48"/>
        <v>20.447946239604754</v>
      </c>
      <c r="M164" s="6">
        <f t="shared" si="49"/>
        <v>0.83333333333333337</v>
      </c>
      <c r="N164" s="6">
        <f t="shared" si="50"/>
        <v>2.6993470769349144</v>
      </c>
      <c r="O164" s="6">
        <f t="shared" si="51"/>
        <v>4</v>
      </c>
      <c r="P164" s="1">
        <v>0</v>
      </c>
      <c r="Q164" s="1">
        <f t="shared" si="52"/>
        <v>5.833333333333333</v>
      </c>
      <c r="R164" s="15">
        <f t="shared" si="64"/>
        <v>0</v>
      </c>
      <c r="S164" s="15">
        <f t="shared" si="53"/>
        <v>1.3333333333333333</v>
      </c>
      <c r="T164" s="15">
        <f t="shared" si="54"/>
        <v>0.27776925295321597</v>
      </c>
      <c r="U164" s="6">
        <f t="shared" si="55"/>
        <v>20.536190730253118</v>
      </c>
      <c r="V164" s="6">
        <f t="shared" si="56"/>
        <v>6.0132532879165357</v>
      </c>
      <c r="W164" s="6">
        <f>$V$13-(SUM($V$17:V164))</f>
        <v>123.7075703763112</v>
      </c>
      <c r="X164" s="1">
        <f t="shared" si="65"/>
        <v>21.161171549397853</v>
      </c>
      <c r="Y164" s="11">
        <f t="shared" si="66"/>
        <v>6.1962554821876701</v>
      </c>
      <c r="Z164" s="1"/>
      <c r="AA164" s="1"/>
    </row>
    <row r="165" spans="1:27" x14ac:dyDescent="0.25">
      <c r="A165">
        <v>149</v>
      </c>
      <c r="B165" s="6">
        <f t="shared" si="67"/>
        <v>96149.187665759557</v>
      </c>
      <c r="C165" s="6">
        <f t="shared" si="57"/>
        <v>2158.3818905499083</v>
      </c>
      <c r="D165" s="1">
        <f t="shared" si="58"/>
        <v>1677.6359522211105</v>
      </c>
      <c r="E165" s="5">
        <f t="shared" si="59"/>
        <v>480.74593832879776</v>
      </c>
      <c r="F165" s="1">
        <f t="shared" si="60"/>
        <v>326.52775634562744</v>
      </c>
      <c r="G165" s="1">
        <f t="shared" si="47"/>
        <v>0</v>
      </c>
      <c r="H165" s="6">
        <f t="shared" si="61"/>
        <v>94145.02395719281</v>
      </c>
      <c r="I165" s="60">
        <f t="shared" si="62"/>
        <v>4.081596954320343</v>
      </c>
      <c r="J165" s="61">
        <f t="shared" si="68"/>
        <v>0.6122395431480514</v>
      </c>
      <c r="K165" s="62">
        <f t="shared" si="63"/>
        <v>0.04</v>
      </c>
      <c r="L165" s="6">
        <f t="shared" si="48"/>
        <v>20.031080763699908</v>
      </c>
      <c r="M165" s="6">
        <f t="shared" si="49"/>
        <v>0.83333333333333337</v>
      </c>
      <c r="N165" s="6">
        <f t="shared" si="50"/>
        <v>2.6919854508034966</v>
      </c>
      <c r="O165" s="6">
        <f t="shared" si="51"/>
        <v>4</v>
      </c>
      <c r="P165" s="1">
        <v>0</v>
      </c>
      <c r="Q165" s="1">
        <f t="shared" si="52"/>
        <v>5.833333333333333</v>
      </c>
      <c r="R165" s="15">
        <f t="shared" si="64"/>
        <v>0</v>
      </c>
      <c r="S165" s="15">
        <f t="shared" si="53"/>
        <v>1.3333333333333333</v>
      </c>
      <c r="T165" s="15">
        <f t="shared" si="54"/>
        <v>0.27210646362135615</v>
      </c>
      <c r="U165" s="6">
        <f t="shared" si="55"/>
        <v>20.117626417548713</v>
      </c>
      <c r="V165" s="6">
        <f t="shared" si="56"/>
        <v>5.8420090178494304</v>
      </c>
      <c r="W165" s="6">
        <f>$V$13-(SUM($V$17:V165))</f>
        <v>117.86556135846149</v>
      </c>
      <c r="X165" s="1">
        <f t="shared" si="65"/>
        <v>20.729865960696763</v>
      </c>
      <c r="Y165" s="11">
        <f t="shared" si="66"/>
        <v>6.0197988255493549</v>
      </c>
      <c r="Z165" s="1"/>
      <c r="AA165" s="1"/>
    </row>
    <row r="166" spans="1:27" x14ac:dyDescent="0.25">
      <c r="A166">
        <v>150</v>
      </c>
      <c r="B166" s="6">
        <f t="shared" si="67"/>
        <v>94145.02395719281</v>
      </c>
      <c r="C166" s="6">
        <f t="shared" si="57"/>
        <v>2158.3818905499083</v>
      </c>
      <c r="D166" s="1">
        <f t="shared" si="58"/>
        <v>1687.6567707639442</v>
      </c>
      <c r="E166" s="5">
        <f t="shared" si="59"/>
        <v>470.72511978596407</v>
      </c>
      <c r="F166" s="1">
        <f t="shared" si="60"/>
        <v>319.72150977199487</v>
      </c>
      <c r="G166" s="1">
        <f t="shared" si="47"/>
        <v>0</v>
      </c>
      <c r="H166" s="6">
        <f t="shared" si="61"/>
        <v>92137.645676656874</v>
      </c>
      <c r="I166" s="60">
        <f t="shared" si="62"/>
        <v>3.9965188721499363</v>
      </c>
      <c r="J166" s="61">
        <f t="shared" si="68"/>
        <v>0.5994778308224904</v>
      </c>
      <c r="K166" s="62">
        <f t="shared" si="63"/>
        <v>0.04</v>
      </c>
      <c r="L166" s="6">
        <f t="shared" si="48"/>
        <v>19.613546657748504</v>
      </c>
      <c r="M166" s="6">
        <f t="shared" si="49"/>
        <v>0.83333333333333337</v>
      </c>
      <c r="N166" s="6">
        <f t="shared" si="50"/>
        <v>2.6846120170153949</v>
      </c>
      <c r="O166" s="6">
        <f t="shared" si="51"/>
        <v>4</v>
      </c>
      <c r="P166" s="1">
        <v>0</v>
      </c>
      <c r="Q166" s="1">
        <f t="shared" si="52"/>
        <v>5.833333333333333</v>
      </c>
      <c r="R166" s="15">
        <f t="shared" si="64"/>
        <v>0</v>
      </c>
      <c r="S166" s="15">
        <f t="shared" si="53"/>
        <v>1.3333333333333333</v>
      </c>
      <c r="T166" s="15">
        <f t="shared" si="54"/>
        <v>0.26643459147666237</v>
      </c>
      <c r="U166" s="6">
        <f t="shared" si="55"/>
        <v>19.698390749953905</v>
      </c>
      <c r="V166" s="6">
        <f t="shared" si="56"/>
        <v>5.6729911730402502</v>
      </c>
      <c r="W166" s="6">
        <f>$V$13-(SUM($V$17:V166))</f>
        <v>112.19257018542157</v>
      </c>
      <c r="X166" s="1">
        <f t="shared" si="65"/>
        <v>20.297868580776395</v>
      </c>
      <c r="Y166" s="11">
        <f t="shared" si="66"/>
        <v>5.8456363645108915</v>
      </c>
      <c r="Z166" s="1"/>
      <c r="AA166" s="1"/>
    </row>
    <row r="167" spans="1:27" x14ac:dyDescent="0.25">
      <c r="A167">
        <v>151</v>
      </c>
      <c r="B167" s="6">
        <f t="shared" si="67"/>
        <v>92137.645676656874</v>
      </c>
      <c r="C167" s="6">
        <f t="shared" si="57"/>
        <v>2158.3818905499083</v>
      </c>
      <c r="D167" s="1">
        <f t="shared" si="58"/>
        <v>1697.6936621666241</v>
      </c>
      <c r="E167" s="5">
        <f t="shared" si="59"/>
        <v>460.6882283832843</v>
      </c>
      <c r="F167" s="1">
        <f t="shared" si="60"/>
        <v>312.90434634094316</v>
      </c>
      <c r="G167" s="1">
        <f t="shared" si="47"/>
        <v>0</v>
      </c>
      <c r="H167" s="6">
        <f t="shared" si="61"/>
        <v>90127.047668149302</v>
      </c>
      <c r="I167" s="60">
        <f t="shared" si="62"/>
        <v>3.9113043292617897</v>
      </c>
      <c r="J167" s="61">
        <f t="shared" si="68"/>
        <v>0.58669564938926844</v>
      </c>
      <c r="K167" s="62">
        <f t="shared" si="63"/>
        <v>0.04</v>
      </c>
      <c r="L167" s="6">
        <f t="shared" si="48"/>
        <v>19.195342849303515</v>
      </c>
      <c r="M167" s="6">
        <f t="shared" si="49"/>
        <v>0.83333333333333337</v>
      </c>
      <c r="N167" s="6">
        <f t="shared" si="50"/>
        <v>2.6772267566317556</v>
      </c>
      <c r="O167" s="6">
        <f t="shared" si="51"/>
        <v>4</v>
      </c>
      <c r="P167" s="1">
        <v>0</v>
      </c>
      <c r="Q167" s="1">
        <f t="shared" si="52"/>
        <v>5.833333333333333</v>
      </c>
      <c r="R167" s="15">
        <f t="shared" si="64"/>
        <v>0</v>
      </c>
      <c r="S167" s="15">
        <f t="shared" si="53"/>
        <v>1.3333333333333333</v>
      </c>
      <c r="T167" s="15">
        <f t="shared" si="54"/>
        <v>0.26075362195078594</v>
      </c>
      <c r="U167" s="6">
        <f t="shared" si="55"/>
        <v>19.278482650651153</v>
      </c>
      <c r="V167" s="6">
        <f t="shared" si="56"/>
        <v>5.5061759396276688</v>
      </c>
      <c r="W167" s="6">
        <f>$V$13-(SUM($V$17:V167))</f>
        <v>106.68639424579396</v>
      </c>
      <c r="X167" s="1">
        <f t="shared" si="65"/>
        <v>19.865178300040423</v>
      </c>
      <c r="Y167" s="11">
        <f t="shared" si="66"/>
        <v>5.67374356033159</v>
      </c>
      <c r="Z167" s="1"/>
      <c r="AA167" s="1"/>
    </row>
    <row r="168" spans="1:27" x14ac:dyDescent="0.25">
      <c r="A168">
        <v>152</v>
      </c>
      <c r="B168" s="6">
        <f t="shared" si="67"/>
        <v>90127.047668149302</v>
      </c>
      <c r="C168" s="6">
        <f t="shared" si="57"/>
        <v>2158.3818905499083</v>
      </c>
      <c r="D168" s="1">
        <f t="shared" si="58"/>
        <v>1707.7466522091618</v>
      </c>
      <c r="E168" s="5">
        <f t="shared" si="59"/>
        <v>450.63523834074653</v>
      </c>
      <c r="F168" s="1">
        <f t="shared" si="60"/>
        <v>306.07624854241379</v>
      </c>
      <c r="G168" s="1">
        <f t="shared" si="47"/>
        <v>0</v>
      </c>
      <c r="H168" s="6">
        <f t="shared" si="61"/>
        <v>88113.224767397725</v>
      </c>
      <c r="I168" s="60">
        <f t="shared" si="62"/>
        <v>3.8259531067801724</v>
      </c>
      <c r="J168" s="61">
        <f t="shared" si="68"/>
        <v>0.57389296601702589</v>
      </c>
      <c r="K168" s="62">
        <f t="shared" si="63"/>
        <v>0.04</v>
      </c>
      <c r="L168" s="6">
        <f t="shared" si="48"/>
        <v>18.776468264197771</v>
      </c>
      <c r="M168" s="6">
        <f t="shared" si="49"/>
        <v>0.83333333333333337</v>
      </c>
      <c r="N168" s="6">
        <f t="shared" si="50"/>
        <v>2.6698296506833485</v>
      </c>
      <c r="O168" s="6">
        <f t="shared" si="51"/>
        <v>4</v>
      </c>
      <c r="P168" s="1">
        <v>0</v>
      </c>
      <c r="Q168" s="1">
        <f t="shared" si="52"/>
        <v>5.833333333333333</v>
      </c>
      <c r="R168" s="15">
        <f t="shared" si="64"/>
        <v>0</v>
      </c>
      <c r="S168" s="15">
        <f t="shared" si="53"/>
        <v>1.3333333333333333</v>
      </c>
      <c r="T168" s="15">
        <f t="shared" si="54"/>
        <v>0.25506354045201152</v>
      </c>
      <c r="U168" s="6">
        <f t="shared" si="55"/>
        <v>18.857901041095772</v>
      </c>
      <c r="V168" s="6">
        <f t="shared" si="56"/>
        <v>5.3415397366886133</v>
      </c>
      <c r="W168" s="6">
        <f>$V$13-(SUM($V$17:V168))</f>
        <v>101.34485450910506</v>
      </c>
      <c r="X168" s="1">
        <f t="shared" si="65"/>
        <v>19.431794007112799</v>
      </c>
      <c r="Y168" s="11">
        <f t="shared" si="66"/>
        <v>5.5040961142995499</v>
      </c>
      <c r="Z168" s="1"/>
      <c r="AA168" s="1"/>
    </row>
    <row r="169" spans="1:27" x14ac:dyDescent="0.25">
      <c r="A169">
        <v>153</v>
      </c>
      <c r="B169" s="6">
        <f t="shared" si="67"/>
        <v>88113.224767397725</v>
      </c>
      <c r="C169" s="6">
        <f t="shared" si="57"/>
        <v>2158.3818905499083</v>
      </c>
      <c r="D169" s="1">
        <f t="shared" si="58"/>
        <v>1717.8157667129196</v>
      </c>
      <c r="E169" s="5">
        <f t="shared" si="59"/>
        <v>440.56612383698865</v>
      </c>
      <c r="F169" s="1">
        <f t="shared" si="60"/>
        <v>299.23719883826294</v>
      </c>
      <c r="G169" s="1">
        <f t="shared" si="47"/>
        <v>0</v>
      </c>
      <c r="H169" s="6">
        <f t="shared" si="61"/>
        <v>86096.171801846547</v>
      </c>
      <c r="I169" s="60">
        <f t="shared" si="62"/>
        <v>3.7404649854782868</v>
      </c>
      <c r="J169" s="61">
        <f t="shared" si="68"/>
        <v>0.56106974782174301</v>
      </c>
      <c r="K169" s="62">
        <f t="shared" si="63"/>
        <v>0.04</v>
      </c>
      <c r="L169" s="6">
        <f t="shared" si="48"/>
        <v>18.356921826541193</v>
      </c>
      <c r="M169" s="6">
        <f t="shared" si="49"/>
        <v>0.83333333333333337</v>
      </c>
      <c r="N169" s="6">
        <f t="shared" si="50"/>
        <v>2.6624206801705186</v>
      </c>
      <c r="O169" s="6">
        <f t="shared" si="51"/>
        <v>4</v>
      </c>
      <c r="P169" s="1">
        <v>0</v>
      </c>
      <c r="Q169" s="1">
        <f t="shared" si="52"/>
        <v>5.833333333333333</v>
      </c>
      <c r="R169" s="15">
        <f t="shared" si="64"/>
        <v>0</v>
      </c>
      <c r="S169" s="15">
        <f t="shared" si="53"/>
        <v>1.3333333333333333</v>
      </c>
      <c r="T169" s="15">
        <f t="shared" si="54"/>
        <v>0.2493643323652191</v>
      </c>
      <c r="U169" s="6">
        <f t="shared" si="55"/>
        <v>18.436644841013159</v>
      </c>
      <c r="V169" s="6">
        <f t="shared" si="56"/>
        <v>5.1790592140720371</v>
      </c>
      <c r="W169" s="6">
        <f>$V$13-(SUM($V$17:V169))</f>
        <v>96.165795295032694</v>
      </c>
      <c r="X169" s="1">
        <f t="shared" si="65"/>
        <v>18.997714588834903</v>
      </c>
      <c r="Y169" s="11">
        <f t="shared" si="66"/>
        <v>5.336669965499496</v>
      </c>
      <c r="Z169" s="1"/>
      <c r="AA169" s="1"/>
    </row>
    <row r="170" spans="1:27" x14ac:dyDescent="0.25">
      <c r="A170">
        <v>154</v>
      </c>
      <c r="B170" s="6">
        <f t="shared" si="67"/>
        <v>86096.171801846547</v>
      </c>
      <c r="C170" s="6">
        <f t="shared" si="57"/>
        <v>2158.3818905499083</v>
      </c>
      <c r="D170" s="1">
        <f t="shared" si="58"/>
        <v>1727.9010315406756</v>
      </c>
      <c r="E170" s="5">
        <f t="shared" si="59"/>
        <v>430.48085900923274</v>
      </c>
      <c r="F170" s="1">
        <f t="shared" si="60"/>
        <v>292.38717966221674</v>
      </c>
      <c r="G170" s="1">
        <f t="shared" si="47"/>
        <v>0</v>
      </c>
      <c r="H170" s="6">
        <f t="shared" si="61"/>
        <v>84075.883590643658</v>
      </c>
      <c r="I170" s="60">
        <f t="shared" si="62"/>
        <v>3.6548397457777093</v>
      </c>
      <c r="J170" s="61">
        <f t="shared" si="68"/>
        <v>0.5482259618666564</v>
      </c>
      <c r="K170" s="62">
        <f t="shared" si="63"/>
        <v>0.04</v>
      </c>
      <c r="L170" s="6">
        <f t="shared" si="48"/>
        <v>17.936702458718031</v>
      </c>
      <c r="M170" s="6">
        <f t="shared" si="49"/>
        <v>0.83333333333333337</v>
      </c>
      <c r="N170" s="6">
        <f t="shared" si="50"/>
        <v>2.6549998260631349</v>
      </c>
      <c r="O170" s="6">
        <f t="shared" si="51"/>
        <v>4</v>
      </c>
      <c r="P170" s="1">
        <v>0</v>
      </c>
      <c r="Q170" s="1">
        <f t="shared" si="52"/>
        <v>5.833333333333333</v>
      </c>
      <c r="R170" s="15">
        <f t="shared" si="64"/>
        <v>0</v>
      </c>
      <c r="S170" s="15">
        <f t="shared" si="53"/>
        <v>1.3333333333333333</v>
      </c>
      <c r="T170" s="15">
        <f t="shared" si="54"/>
        <v>0.24365598305184727</v>
      </c>
      <c r="U170" s="6">
        <f t="shared" si="55"/>
        <v>18.014712968395987</v>
      </c>
      <c r="V170" s="6">
        <f t="shared" si="56"/>
        <v>5.0187112502521911</v>
      </c>
      <c r="W170" s="6">
        <f>$V$13-(SUM($V$17:V170))</f>
        <v>91.147084044780058</v>
      </c>
      <c r="X170" s="1">
        <f t="shared" si="65"/>
        <v>18.562938930262643</v>
      </c>
      <c r="Y170" s="11">
        <f t="shared" si="66"/>
        <v>5.1714412886007013</v>
      </c>
      <c r="Z170" s="1"/>
      <c r="AA170" s="1"/>
    </row>
    <row r="171" spans="1:27" x14ac:dyDescent="0.25">
      <c r="A171">
        <v>155</v>
      </c>
      <c r="B171" s="6">
        <f t="shared" si="67"/>
        <v>84075.883590643658</v>
      </c>
      <c r="C171" s="6">
        <f t="shared" si="57"/>
        <v>2158.3818905499083</v>
      </c>
      <c r="D171" s="1">
        <f t="shared" si="58"/>
        <v>1738.00247259669</v>
      </c>
      <c r="E171" s="5">
        <f t="shared" si="59"/>
        <v>420.37941795321831</v>
      </c>
      <c r="F171" s="1">
        <f t="shared" si="60"/>
        <v>285.52617341982568</v>
      </c>
      <c r="G171" s="1">
        <f t="shared" si="47"/>
        <v>0</v>
      </c>
      <c r="H171" s="6">
        <f t="shared" si="61"/>
        <v>82052.354944627135</v>
      </c>
      <c r="I171" s="60">
        <f t="shared" si="62"/>
        <v>3.569077167747821</v>
      </c>
      <c r="J171" s="61">
        <f t="shared" si="68"/>
        <v>0.53536157516217309</v>
      </c>
      <c r="K171" s="62">
        <f t="shared" si="63"/>
        <v>0.04</v>
      </c>
      <c r="L171" s="6">
        <f t="shared" si="48"/>
        <v>17.515809081384095</v>
      </c>
      <c r="M171" s="6">
        <f t="shared" si="49"/>
        <v>0.83333333333333337</v>
      </c>
      <c r="N171" s="6">
        <f t="shared" si="50"/>
        <v>2.6475670693005449</v>
      </c>
      <c r="O171" s="6">
        <f t="shared" si="51"/>
        <v>4</v>
      </c>
      <c r="P171" s="1">
        <v>0</v>
      </c>
      <c r="Q171" s="1">
        <f t="shared" si="52"/>
        <v>5.833333333333333</v>
      </c>
      <c r="R171" s="15">
        <f t="shared" si="64"/>
        <v>0</v>
      </c>
      <c r="S171" s="15">
        <f t="shared" si="53"/>
        <v>1.3333333333333333</v>
      </c>
      <c r="T171" s="15">
        <f t="shared" si="54"/>
        <v>0.23793847784985472</v>
      </c>
      <c r="U171" s="6">
        <f t="shared" si="55"/>
        <v>17.592104339501454</v>
      </c>
      <c r="V171" s="6">
        <f t="shared" si="56"/>
        <v>4.8604729502012631</v>
      </c>
      <c r="W171" s="6">
        <f>$V$13-(SUM($V$17:V171))</f>
        <v>86.286611094578802</v>
      </c>
      <c r="X171" s="1">
        <f t="shared" si="65"/>
        <v>18.127465914663627</v>
      </c>
      <c r="Y171" s="11">
        <f t="shared" si="66"/>
        <v>5.0083864916648668</v>
      </c>
      <c r="Z171" s="1"/>
      <c r="AA171" s="1"/>
    </row>
    <row r="172" spans="1:27" x14ac:dyDescent="0.25">
      <c r="A172">
        <v>156</v>
      </c>
      <c r="B172" s="6">
        <f t="shared" si="67"/>
        <v>82052.354944627135</v>
      </c>
      <c r="C172" s="6">
        <f t="shared" si="57"/>
        <v>2158.3818905499083</v>
      </c>
      <c r="D172" s="1">
        <f t="shared" si="58"/>
        <v>1748.1201158267727</v>
      </c>
      <c r="E172" s="5">
        <f t="shared" si="59"/>
        <v>410.26177472313566</v>
      </c>
      <c r="F172" s="1">
        <f t="shared" si="60"/>
        <v>278.65416248841996</v>
      </c>
      <c r="G172" s="1">
        <f t="shared" si="47"/>
        <v>0</v>
      </c>
      <c r="H172" s="6">
        <f t="shared" si="61"/>
        <v>80025.580666311929</v>
      </c>
      <c r="I172" s="60">
        <f t="shared" si="62"/>
        <v>3.4831770311052495</v>
      </c>
      <c r="J172" s="61">
        <f t="shared" si="68"/>
        <v>0.52247655466578735</v>
      </c>
      <c r="K172" s="62">
        <f t="shared" si="63"/>
        <v>0.04</v>
      </c>
      <c r="L172" s="6">
        <f t="shared" si="48"/>
        <v>17.094240613463985</v>
      </c>
      <c r="M172" s="6">
        <f t="shared" si="49"/>
        <v>0.83333333333333337</v>
      </c>
      <c r="N172" s="6">
        <f t="shared" si="50"/>
        <v>2.6401223907915217</v>
      </c>
      <c r="O172" s="6">
        <f t="shared" si="51"/>
        <v>4</v>
      </c>
      <c r="P172" s="1">
        <v>0</v>
      </c>
      <c r="Q172" s="1">
        <f t="shared" si="52"/>
        <v>5.833333333333333</v>
      </c>
      <c r="R172" s="15">
        <f t="shared" si="64"/>
        <v>0</v>
      </c>
      <c r="S172" s="15">
        <f t="shared" si="53"/>
        <v>1.3333333333333333</v>
      </c>
      <c r="T172" s="15">
        <f t="shared" si="54"/>
        <v>0.2322118020736833</v>
      </c>
      <c r="U172" s="6">
        <f t="shared" si="55"/>
        <v>17.168817868848489</v>
      </c>
      <c r="V172" s="6">
        <f t="shared" si="56"/>
        <v>4.7043216432811565</v>
      </c>
      <c r="W172" s="6">
        <f>$V$13-(SUM($V$17:V172))</f>
        <v>81.582289451297584</v>
      </c>
      <c r="X172" s="1">
        <f t="shared" si="65"/>
        <v>17.691294423514275</v>
      </c>
      <c r="Y172" s="11">
        <f t="shared" si="66"/>
        <v>4.8474822139737315</v>
      </c>
      <c r="Z172" s="1"/>
      <c r="AA172" s="1"/>
    </row>
    <row r="173" spans="1:27" x14ac:dyDescent="0.25">
      <c r="A173">
        <v>157</v>
      </c>
      <c r="B173" s="6">
        <f t="shared" si="67"/>
        <v>80025.580666311929</v>
      </c>
      <c r="C173" s="6">
        <f t="shared" si="57"/>
        <v>2158.3818905499083</v>
      </c>
      <c r="D173" s="1">
        <f t="shared" si="58"/>
        <v>1758.2539872183488</v>
      </c>
      <c r="E173" s="5">
        <f t="shared" si="59"/>
        <v>400.12790333155959</v>
      </c>
      <c r="F173" s="1">
        <f t="shared" si="60"/>
        <v>271.77112921706379</v>
      </c>
      <c r="G173" s="1">
        <f t="shared" si="47"/>
        <v>0</v>
      </c>
      <c r="H173" s="6">
        <f t="shared" si="61"/>
        <v>77995.555549876517</v>
      </c>
      <c r="I173" s="60">
        <f t="shared" si="62"/>
        <v>3.3971391152132977</v>
      </c>
      <c r="J173" s="61">
        <f t="shared" si="68"/>
        <v>0.50957086728199463</v>
      </c>
      <c r="K173" s="62">
        <f t="shared" si="63"/>
        <v>0.04</v>
      </c>
      <c r="L173" s="6">
        <f t="shared" si="48"/>
        <v>16.67199597214832</v>
      </c>
      <c r="M173" s="6">
        <f t="shared" si="49"/>
        <v>0.83333333333333337</v>
      </c>
      <c r="N173" s="6">
        <f t="shared" si="50"/>
        <v>2.6326657714142194</v>
      </c>
      <c r="O173" s="6">
        <f t="shared" si="51"/>
        <v>4</v>
      </c>
      <c r="P173" s="1">
        <v>0</v>
      </c>
      <c r="Q173" s="1">
        <f t="shared" si="52"/>
        <v>5.833333333333333</v>
      </c>
      <c r="R173" s="15">
        <f t="shared" si="64"/>
        <v>0</v>
      </c>
      <c r="S173" s="15">
        <f t="shared" si="53"/>
        <v>1.3333333333333333</v>
      </c>
      <c r="T173" s="15">
        <f t="shared" si="54"/>
        <v>0.22647594101421981</v>
      </c>
      <c r="U173" s="6">
        <f t="shared" si="55"/>
        <v>16.744852469214987</v>
      </c>
      <c r="V173" s="6">
        <f t="shared" si="56"/>
        <v>4.5502348811542932</v>
      </c>
      <c r="W173" s="6">
        <f>$V$13-(SUM($V$17:V173))</f>
        <v>77.032054570143373</v>
      </c>
      <c r="X173" s="1">
        <f t="shared" si="65"/>
        <v>17.254423336496981</v>
      </c>
      <c r="Y173" s="11">
        <f t="shared" si="66"/>
        <v>4.688705323876281</v>
      </c>
      <c r="Z173" s="1"/>
      <c r="AA173" s="1"/>
    </row>
    <row r="174" spans="1:27" x14ac:dyDescent="0.25">
      <c r="A174">
        <v>158</v>
      </c>
      <c r="B174" s="6">
        <f t="shared" si="67"/>
        <v>77995.555549876517</v>
      </c>
      <c r="C174" s="6">
        <f t="shared" si="57"/>
        <v>2158.3818905499083</v>
      </c>
      <c r="D174" s="1">
        <f t="shared" si="58"/>
        <v>1768.4041128005258</v>
      </c>
      <c r="E174" s="5">
        <f t="shared" si="59"/>
        <v>389.97777774938254</v>
      </c>
      <c r="F174" s="1">
        <f t="shared" si="60"/>
        <v>264.87705592651031</v>
      </c>
      <c r="G174" s="1">
        <f t="shared" si="47"/>
        <v>0</v>
      </c>
      <c r="H174" s="6">
        <f t="shared" si="61"/>
        <v>75962.274381149487</v>
      </c>
      <c r="I174" s="60">
        <f t="shared" si="62"/>
        <v>3.310963199081379</v>
      </c>
      <c r="J174" s="61">
        <f t="shared" si="68"/>
        <v>0.49664447986220683</v>
      </c>
      <c r="K174" s="62">
        <f t="shared" si="63"/>
        <v>0.04</v>
      </c>
      <c r="L174" s="6">
        <f t="shared" si="48"/>
        <v>16.249074072890942</v>
      </c>
      <c r="M174" s="6">
        <f t="shared" si="49"/>
        <v>0.83333333333333337</v>
      </c>
      <c r="N174" s="6">
        <f t="shared" si="50"/>
        <v>2.6251971920161199</v>
      </c>
      <c r="O174" s="6">
        <f t="shared" si="51"/>
        <v>4</v>
      </c>
      <c r="P174" s="1">
        <v>0</v>
      </c>
      <c r="Q174" s="1">
        <f t="shared" si="52"/>
        <v>5.833333333333333</v>
      </c>
      <c r="R174" s="15">
        <f t="shared" si="64"/>
        <v>0</v>
      </c>
      <c r="S174" s="15">
        <f t="shared" si="53"/>
        <v>1.3333333333333333</v>
      </c>
      <c r="T174" s="15">
        <f t="shared" si="54"/>
        <v>0.22073087993875856</v>
      </c>
      <c r="U174" s="6">
        <f t="shared" si="55"/>
        <v>16.32020705163497</v>
      </c>
      <c r="V174" s="6">
        <f t="shared" si="56"/>
        <v>4.3981904357132215</v>
      </c>
      <c r="W174" s="6">
        <f>$V$13-(SUM($V$17:V174))</f>
        <v>72.633864134430041</v>
      </c>
      <c r="X174" s="1">
        <f t="shared" si="65"/>
        <v>16.816851531497178</v>
      </c>
      <c r="Y174" s="11">
        <f t="shared" si="66"/>
        <v>4.5320329166553304</v>
      </c>
      <c r="Z174" s="1"/>
      <c r="AA174" s="1"/>
    </row>
    <row r="175" spans="1:27" x14ac:dyDescent="0.25">
      <c r="A175">
        <v>159</v>
      </c>
      <c r="B175" s="6">
        <f t="shared" si="67"/>
        <v>75962.274381149487</v>
      </c>
      <c r="C175" s="6">
        <f t="shared" si="57"/>
        <v>2158.3818905499083</v>
      </c>
      <c r="D175" s="1">
        <f t="shared" si="58"/>
        <v>1778.570518644161</v>
      </c>
      <c r="E175" s="5">
        <f t="shared" si="59"/>
        <v>379.81137190574742</v>
      </c>
      <c r="F175" s="1">
        <f t="shared" si="60"/>
        <v>257.97192490915609</v>
      </c>
      <c r="G175" s="1">
        <f t="shared" si="47"/>
        <v>0</v>
      </c>
      <c r="H175" s="6">
        <f t="shared" si="61"/>
        <v>73925.731937596167</v>
      </c>
      <c r="I175" s="60">
        <f t="shared" si="62"/>
        <v>3.2246490613644512</v>
      </c>
      <c r="J175" s="61">
        <f t="shared" si="68"/>
        <v>0.48369735920466767</v>
      </c>
      <c r="K175" s="62">
        <f t="shared" si="63"/>
        <v>0.04</v>
      </c>
      <c r="L175" s="6">
        <f t="shared" si="48"/>
        <v>15.825473829406143</v>
      </c>
      <c r="M175" s="6">
        <f t="shared" si="49"/>
        <v>0.83333333333333337</v>
      </c>
      <c r="N175" s="6">
        <f t="shared" si="50"/>
        <v>2.6177166334139859</v>
      </c>
      <c r="O175" s="6">
        <f t="shared" si="51"/>
        <v>4</v>
      </c>
      <c r="P175" s="1">
        <v>0</v>
      </c>
      <c r="Q175" s="1">
        <f t="shared" si="52"/>
        <v>5.833333333333333</v>
      </c>
      <c r="R175" s="15">
        <f t="shared" si="64"/>
        <v>0</v>
      </c>
      <c r="S175" s="15">
        <f t="shared" si="53"/>
        <v>1.3333333333333333</v>
      </c>
      <c r="T175" s="15">
        <f t="shared" si="54"/>
        <v>0.21497660409096342</v>
      </c>
      <c r="U175" s="6">
        <f t="shared" si="55"/>
        <v>15.894880525395834</v>
      </c>
      <c r="V175" s="6">
        <f t="shared" si="56"/>
        <v>4.2481662970289298</v>
      </c>
      <c r="W175" s="6">
        <f>$V$13-(SUM($V$17:V175))</f>
        <v>68.385697837401494</v>
      </c>
      <c r="X175" s="1">
        <f t="shared" si="65"/>
        <v>16.378577884600503</v>
      </c>
      <c r="Y175" s="11">
        <f t="shared" si="66"/>
        <v>4.3774423124133861</v>
      </c>
      <c r="Z175" s="1"/>
      <c r="AA175" s="1"/>
    </row>
    <row r="176" spans="1:27" x14ac:dyDescent="0.25">
      <c r="A176">
        <v>160</v>
      </c>
      <c r="B176" s="6">
        <f t="shared" si="67"/>
        <v>73925.731937596167</v>
      </c>
      <c r="C176" s="6">
        <f t="shared" si="57"/>
        <v>2158.3818905499083</v>
      </c>
      <c r="D176" s="1">
        <f t="shared" si="58"/>
        <v>1788.7532308619275</v>
      </c>
      <c r="E176" s="5">
        <f t="shared" si="59"/>
        <v>369.62865968798081</v>
      </c>
      <c r="F176" s="1">
        <f t="shared" si="60"/>
        <v>251.05571842899542</v>
      </c>
      <c r="G176" s="1">
        <f t="shared" si="47"/>
        <v>0</v>
      </c>
      <c r="H176" s="6">
        <f t="shared" si="61"/>
        <v>71885.922988305247</v>
      </c>
      <c r="I176" s="60">
        <f t="shared" si="62"/>
        <v>3.1381964803624429</v>
      </c>
      <c r="J176" s="61">
        <f t="shared" si="68"/>
        <v>0.47072947205436644</v>
      </c>
      <c r="K176" s="62">
        <f t="shared" si="63"/>
        <v>0.04</v>
      </c>
      <c r="L176" s="6">
        <f t="shared" si="48"/>
        <v>15.401194153665868</v>
      </c>
      <c r="M176" s="6">
        <f t="shared" si="49"/>
        <v>0.83333333333333337</v>
      </c>
      <c r="N176" s="6">
        <f t="shared" si="50"/>
        <v>2.6102240763938123</v>
      </c>
      <c r="O176" s="6">
        <f t="shared" si="51"/>
        <v>4</v>
      </c>
      <c r="P176" s="1">
        <v>0</v>
      </c>
      <c r="Q176" s="1">
        <f t="shared" si="52"/>
        <v>5.833333333333333</v>
      </c>
      <c r="R176" s="15">
        <f t="shared" si="64"/>
        <v>0</v>
      </c>
      <c r="S176" s="15">
        <f t="shared" si="53"/>
        <v>1.3333333333333333</v>
      </c>
      <c r="T176" s="15">
        <f t="shared" si="54"/>
        <v>0.20921309869082952</v>
      </c>
      <c r="U176" s="6">
        <f t="shared" si="55"/>
        <v>15.468871798035519</v>
      </c>
      <c r="V176" s="6">
        <f t="shared" si="56"/>
        <v>4.1001406713176225</v>
      </c>
      <c r="W176" s="6">
        <f>$V$13-(SUM($V$17:V176))</f>
        <v>64.28555716608389</v>
      </c>
      <c r="X176" s="1">
        <f t="shared" si="65"/>
        <v>15.939601270089884</v>
      </c>
      <c r="Y176" s="11">
        <f t="shared" si="66"/>
        <v>4.2249110539775323</v>
      </c>
      <c r="Z176" s="1"/>
      <c r="AA176" s="1"/>
    </row>
    <row r="177" spans="1:27" x14ac:dyDescent="0.25">
      <c r="A177">
        <v>161</v>
      </c>
      <c r="B177" s="6">
        <f t="shared" si="67"/>
        <v>71885.922988305247</v>
      </c>
      <c r="C177" s="6">
        <f t="shared" si="57"/>
        <v>2158.3818905499083</v>
      </c>
      <c r="D177" s="1">
        <f t="shared" si="58"/>
        <v>1798.952275608382</v>
      </c>
      <c r="E177" s="5">
        <f t="shared" si="59"/>
        <v>359.42961494152627</v>
      </c>
      <c r="F177" s="1">
        <f t="shared" si="60"/>
        <v>244.12841872157534</v>
      </c>
      <c r="G177" s="1">
        <f t="shared" si="47"/>
        <v>0</v>
      </c>
      <c r="H177" s="6">
        <f t="shared" si="61"/>
        <v>69842.842293975293</v>
      </c>
      <c r="I177" s="60">
        <f t="shared" si="62"/>
        <v>3.051605234019692</v>
      </c>
      <c r="J177" s="61">
        <f t="shared" si="68"/>
        <v>0.4577407851029538</v>
      </c>
      <c r="K177" s="62">
        <f t="shared" si="63"/>
        <v>0.04</v>
      </c>
      <c r="L177" s="6">
        <f t="shared" si="48"/>
        <v>14.976233955896928</v>
      </c>
      <c r="M177" s="6">
        <f t="shared" si="49"/>
        <v>0.83333333333333337</v>
      </c>
      <c r="N177" s="6">
        <f t="shared" si="50"/>
        <v>2.6027195017107734</v>
      </c>
      <c r="O177" s="6">
        <f t="shared" si="51"/>
        <v>4</v>
      </c>
      <c r="P177" s="1">
        <v>0</v>
      </c>
      <c r="Q177" s="1">
        <f t="shared" si="52"/>
        <v>5.833333333333333</v>
      </c>
      <c r="R177" s="15">
        <f t="shared" si="64"/>
        <v>0</v>
      </c>
      <c r="S177" s="15">
        <f t="shared" si="53"/>
        <v>1.3333333333333333</v>
      </c>
      <c r="T177" s="15">
        <f t="shared" si="54"/>
        <v>0.20344034893464613</v>
      </c>
      <c r="U177" s="6">
        <f t="shared" si="55"/>
        <v>15.042179775339722</v>
      </c>
      <c r="V177" s="6">
        <f t="shared" si="56"/>
        <v>3.9540919789258626</v>
      </c>
      <c r="W177" s="6">
        <f>$V$13-(SUM($V$17:V177))</f>
        <v>60.331465187157846</v>
      </c>
      <c r="X177" s="1">
        <f t="shared" si="65"/>
        <v>15.499920560442677</v>
      </c>
      <c r="Y177" s="11">
        <f t="shared" si="66"/>
        <v>4.0744169048232424</v>
      </c>
      <c r="Z177" s="1"/>
      <c r="AA177" s="1"/>
    </row>
    <row r="178" spans="1:27" x14ac:dyDescent="0.25">
      <c r="A178">
        <v>162</v>
      </c>
      <c r="B178" s="6">
        <f t="shared" si="67"/>
        <v>69842.842293975293</v>
      </c>
      <c r="C178" s="6">
        <f t="shared" si="57"/>
        <v>2158.3818905499083</v>
      </c>
      <c r="D178" s="1">
        <f t="shared" si="58"/>
        <v>1809.1676790800318</v>
      </c>
      <c r="E178" s="5">
        <f t="shared" si="59"/>
        <v>349.21421146987649</v>
      </c>
      <c r="F178" s="1">
        <f t="shared" si="60"/>
        <v>237.19000799394939</v>
      </c>
      <c r="G178" s="1">
        <f t="shared" si="47"/>
        <v>0</v>
      </c>
      <c r="H178" s="6">
        <f t="shared" si="61"/>
        <v>67796.484606901315</v>
      </c>
      <c r="I178" s="60">
        <f t="shared" si="62"/>
        <v>2.9648750999243676</v>
      </c>
      <c r="J178" s="61">
        <f t="shared" si="68"/>
        <v>0.44473126498865512</v>
      </c>
      <c r="K178" s="62">
        <f t="shared" si="63"/>
        <v>0.04</v>
      </c>
      <c r="L178" s="6">
        <f t="shared" si="48"/>
        <v>14.550592144578188</v>
      </c>
      <c r="M178" s="6">
        <f t="shared" si="49"/>
        <v>0.83333333333333337</v>
      </c>
      <c r="N178" s="6">
        <f t="shared" si="50"/>
        <v>2.5952028900891793</v>
      </c>
      <c r="O178" s="6">
        <f t="shared" si="51"/>
        <v>4</v>
      </c>
      <c r="P178" s="1">
        <v>0</v>
      </c>
      <c r="Q178" s="1">
        <f t="shared" si="52"/>
        <v>5.833333333333333</v>
      </c>
      <c r="R178" s="15">
        <f t="shared" si="64"/>
        <v>0</v>
      </c>
      <c r="S178" s="15">
        <f t="shared" si="53"/>
        <v>1.3333333333333333</v>
      </c>
      <c r="T178" s="15">
        <f t="shared" si="54"/>
        <v>0.1976583399949578</v>
      </c>
      <c r="U178" s="6">
        <f t="shared" si="55"/>
        <v>14.614803361339078</v>
      </c>
      <c r="V178" s="6">
        <f t="shared" si="56"/>
        <v>3.8099988523338784</v>
      </c>
      <c r="W178" s="6">
        <f>$V$13-(SUM($V$17:V178))</f>
        <v>56.521466334824254</v>
      </c>
      <c r="X178" s="1">
        <f t="shared" si="65"/>
        <v>15.059534626327734</v>
      </c>
      <c r="Y178" s="11">
        <f t="shared" si="66"/>
        <v>3.9259378470169053</v>
      </c>
      <c r="Z178" s="1"/>
      <c r="AA178" s="1"/>
    </row>
    <row r="179" spans="1:27" x14ac:dyDescent="0.25">
      <c r="A179">
        <v>163</v>
      </c>
      <c r="B179" s="6">
        <f t="shared" si="67"/>
        <v>67796.484606901315</v>
      </c>
      <c r="C179" s="6">
        <f t="shared" si="57"/>
        <v>2158.3818905499083</v>
      </c>
      <c r="D179" s="1">
        <f t="shared" si="58"/>
        <v>1819.3994675154017</v>
      </c>
      <c r="E179" s="5">
        <f t="shared" si="59"/>
        <v>338.98242303450655</v>
      </c>
      <c r="F179" s="1">
        <f t="shared" si="60"/>
        <v>230.24046842463227</v>
      </c>
      <c r="G179" s="1">
        <f t="shared" si="47"/>
        <v>0</v>
      </c>
      <c r="H179" s="6">
        <f t="shared" si="61"/>
        <v>65746.844670961291</v>
      </c>
      <c r="I179" s="60">
        <f t="shared" si="62"/>
        <v>2.8780058553079035</v>
      </c>
      <c r="J179" s="61">
        <f t="shared" si="68"/>
        <v>0.43170087829618553</v>
      </c>
      <c r="K179" s="62">
        <f t="shared" si="63"/>
        <v>0.04</v>
      </c>
      <c r="L179" s="6">
        <f t="shared" si="48"/>
        <v>14.124267626437772</v>
      </c>
      <c r="M179" s="6">
        <f t="shared" si="49"/>
        <v>0.83333333333333337</v>
      </c>
      <c r="N179" s="6">
        <f t="shared" si="50"/>
        <v>2.5876742222224185</v>
      </c>
      <c r="O179" s="6">
        <f t="shared" si="51"/>
        <v>4</v>
      </c>
      <c r="P179" s="1">
        <v>0</v>
      </c>
      <c r="Q179" s="1">
        <f t="shared" si="52"/>
        <v>5.833333333333333</v>
      </c>
      <c r="R179" s="15">
        <f t="shared" si="64"/>
        <v>0</v>
      </c>
      <c r="S179" s="15">
        <f t="shared" si="53"/>
        <v>1.3333333333333333</v>
      </c>
      <c r="T179" s="15">
        <f t="shared" si="54"/>
        <v>0.19186705702052689</v>
      </c>
      <c r="U179" s="6">
        <f t="shared" si="55"/>
        <v>14.186741458306331</v>
      </c>
      <c r="V179" s="6">
        <f t="shared" si="56"/>
        <v>3.667840134176886</v>
      </c>
      <c r="W179" s="6">
        <f>$V$13-(SUM($V$17:V179))</f>
        <v>52.853626200647341</v>
      </c>
      <c r="X179" s="1">
        <f t="shared" si="65"/>
        <v>14.618442336602516</v>
      </c>
      <c r="Y179" s="11">
        <f t="shared" si="66"/>
        <v>3.7794520791769179</v>
      </c>
      <c r="Z179" s="1"/>
      <c r="AA179" s="1"/>
    </row>
    <row r="180" spans="1:27" x14ac:dyDescent="0.25">
      <c r="A180">
        <v>164</v>
      </c>
      <c r="B180" s="6">
        <f t="shared" si="67"/>
        <v>65746.844670961291</v>
      </c>
      <c r="C180" s="6">
        <f t="shared" si="57"/>
        <v>2158.3818905499083</v>
      </c>
      <c r="D180" s="1">
        <f t="shared" si="58"/>
        <v>1829.6476671951018</v>
      </c>
      <c r="E180" s="5">
        <f t="shared" si="59"/>
        <v>328.73422335480643</v>
      </c>
      <c r="F180" s="1">
        <f t="shared" si="60"/>
        <v>223.27978216355396</v>
      </c>
      <c r="G180" s="1">
        <f t="shared" si="47"/>
        <v>0</v>
      </c>
      <c r="H180" s="6">
        <f t="shared" si="61"/>
        <v>63693.917221602635</v>
      </c>
      <c r="I180" s="60">
        <f t="shared" si="62"/>
        <v>2.7909972770444247</v>
      </c>
      <c r="J180" s="61">
        <f t="shared" si="68"/>
        <v>0.4186495915566637</v>
      </c>
      <c r="K180" s="62">
        <f t="shared" si="63"/>
        <v>0.04</v>
      </c>
      <c r="L180" s="6">
        <f t="shared" si="48"/>
        <v>13.69725930645027</v>
      </c>
      <c r="M180" s="6">
        <f t="shared" si="49"/>
        <v>0.83333333333333337</v>
      </c>
      <c r="N180" s="6">
        <f t="shared" si="50"/>
        <v>2.5801334787729173</v>
      </c>
      <c r="O180" s="6">
        <f t="shared" si="51"/>
        <v>4</v>
      </c>
      <c r="P180" s="1">
        <v>0</v>
      </c>
      <c r="Q180" s="1">
        <f t="shared" si="52"/>
        <v>5.833333333333333</v>
      </c>
      <c r="R180" s="15">
        <f t="shared" si="64"/>
        <v>0</v>
      </c>
      <c r="S180" s="15">
        <f t="shared" si="53"/>
        <v>1.3333333333333333</v>
      </c>
      <c r="T180" s="15">
        <f t="shared" si="54"/>
        <v>0.18606648513629498</v>
      </c>
      <c r="U180" s="65">
        <f t="shared" si="55"/>
        <v>13.757992966753559</v>
      </c>
      <c r="V180" s="6">
        <f t="shared" si="56"/>
        <v>3.5275948752842834</v>
      </c>
      <c r="W180" s="6">
        <f>$V$13-(SUM($V$17:V180))</f>
        <v>49.326031325363147</v>
      </c>
      <c r="X180" s="1">
        <f t="shared" si="65"/>
        <v>14.176642558310222</v>
      </c>
      <c r="Y180" s="11">
        <f t="shared" si="66"/>
        <v>3.6349380144531955</v>
      </c>
      <c r="Z180" s="1"/>
      <c r="AA180" s="1"/>
    </row>
    <row r="181" spans="1:27" x14ac:dyDescent="0.25">
      <c r="A181">
        <v>165</v>
      </c>
      <c r="B181" s="6">
        <f t="shared" si="67"/>
        <v>63693.917221602635</v>
      </c>
      <c r="C181" s="6">
        <f t="shared" si="57"/>
        <v>2158.3818905499083</v>
      </c>
      <c r="D181" s="1">
        <f t="shared" si="58"/>
        <v>1839.9123044418952</v>
      </c>
      <c r="E181" s="5">
        <f>$B181*$B$3/12</f>
        <v>318.46958610801317</v>
      </c>
      <c r="F181" s="1">
        <f>(1-(1-$F$2)^(1/12))*B181</f>
        <v>216.30793133201382</v>
      </c>
      <c r="G181" s="1">
        <f t="shared" si="47"/>
        <v>0</v>
      </c>
      <c r="H181" s="6">
        <f t="shared" si="61"/>
        <v>61637.696985828727</v>
      </c>
      <c r="I181" s="60">
        <f t="shared" si="62"/>
        <v>2.7038491416501729</v>
      </c>
      <c r="J181" s="61">
        <f t="shared" si="68"/>
        <v>0.40557737124752591</v>
      </c>
      <c r="K181" s="62">
        <f t="shared" si="63"/>
        <v>0.04</v>
      </c>
      <c r="L181" s="6">
        <f t="shared" si="48"/>
        <v>13.269566087833882</v>
      </c>
      <c r="M181" s="6">
        <f t="shared" si="49"/>
        <v>0.83333333333333337</v>
      </c>
      <c r="N181" s="6">
        <f t="shared" si="50"/>
        <v>2.5725806403720823</v>
      </c>
      <c r="O181" s="6">
        <f t="shared" si="51"/>
        <v>4</v>
      </c>
      <c r="P181" s="1">
        <v>0</v>
      </c>
      <c r="Q181" s="1">
        <f t="shared" si="52"/>
        <v>5.833333333333333</v>
      </c>
      <c r="R181" s="15">
        <f t="shared" si="64"/>
        <v>0</v>
      </c>
      <c r="S181" s="15">
        <f t="shared" si="53"/>
        <v>1.3333333333333333</v>
      </c>
      <c r="T181" s="15">
        <f t="shared" si="54"/>
        <v>0.18025660944334487</v>
      </c>
      <c r="U181" s="65">
        <f t="shared" si="55"/>
        <v>13.328556785429285</v>
      </c>
      <c r="V181" s="6">
        <f t="shared" si="56"/>
        <v>3.38924233273652</v>
      </c>
      <c r="W181" s="6">
        <f>$V$13-(SUM($V$17:V181))</f>
        <v>45.936788992627044</v>
      </c>
      <c r="X181" s="1">
        <f t="shared" si="65"/>
        <v>13.734134156676811</v>
      </c>
      <c r="Y181" s="11">
        <f t="shared" si="66"/>
        <v>3.4923742785248906</v>
      </c>
      <c r="Z181" s="1"/>
      <c r="AA181" s="1"/>
    </row>
    <row r="182" spans="1:27" x14ac:dyDescent="0.25">
      <c r="A182">
        <v>166</v>
      </c>
      <c r="B182" s="6">
        <f t="shared" si="67"/>
        <v>61637.696985828727</v>
      </c>
      <c r="C182" s="6">
        <f t="shared" si="57"/>
        <v>2158.3818905499083</v>
      </c>
      <c r="D182" s="1">
        <f t="shared" si="58"/>
        <v>1850.1934056207647</v>
      </c>
      <c r="E182" s="5">
        <f t="shared" si="59"/>
        <v>308.18848492914361</v>
      </c>
      <c r="F182" s="1">
        <f t="shared" si="60"/>
        <v>209.32489802263484</v>
      </c>
      <c r="G182" s="1">
        <f t="shared" si="47"/>
        <v>0</v>
      </c>
      <c r="H182" s="6">
        <f t="shared" si="61"/>
        <v>59578.178682185331</v>
      </c>
      <c r="I182" s="60">
        <f t="shared" si="62"/>
        <v>2.6165612252829358</v>
      </c>
      <c r="J182" s="61">
        <f t="shared" si="68"/>
        <v>0.39248418379244038</v>
      </c>
      <c r="K182" s="62">
        <f t="shared" si="63"/>
        <v>0.04</v>
      </c>
      <c r="L182" s="6">
        <f t="shared" si="48"/>
        <v>12.841186872047651</v>
      </c>
      <c r="M182" s="6">
        <f t="shared" si="49"/>
        <v>0.83333333333333337</v>
      </c>
      <c r="N182" s="6">
        <f t="shared" si="50"/>
        <v>2.5650156876202548</v>
      </c>
      <c r="O182" s="6">
        <f t="shared" si="51"/>
        <v>4</v>
      </c>
      <c r="P182" s="1">
        <v>0</v>
      </c>
      <c r="Q182" s="1">
        <f t="shared" si="52"/>
        <v>5.833333333333333</v>
      </c>
      <c r="R182" s="15">
        <f t="shared" si="64"/>
        <v>0</v>
      </c>
      <c r="S182" s="15">
        <f t="shared" si="53"/>
        <v>1.3333333333333333</v>
      </c>
      <c r="T182" s="15">
        <f t="shared" si="54"/>
        <v>0.17443741501886237</v>
      </c>
      <c r="U182" s="6">
        <f t="shared" si="55"/>
        <v>12.89843181131571</v>
      </c>
      <c r="V182" s="6">
        <f t="shared" si="56"/>
        <v>3.2527619679395396</v>
      </c>
      <c r="W182" s="6">
        <f>$V$13-(SUM($V$17:V182))</f>
        <v>42.684027024687566</v>
      </c>
      <c r="X182" s="1">
        <f t="shared" si="65"/>
        <v>13.290915995108151</v>
      </c>
      <c r="Y182" s="11">
        <f t="shared" si="66"/>
        <v>3.3517397076162219</v>
      </c>
      <c r="Z182" s="1"/>
      <c r="AA182" s="1"/>
    </row>
    <row r="183" spans="1:27" x14ac:dyDescent="0.25">
      <c r="A183">
        <v>167</v>
      </c>
      <c r="B183" s="6">
        <f t="shared" si="67"/>
        <v>59578.178682185331</v>
      </c>
      <c r="C183" s="6">
        <f t="shared" si="57"/>
        <v>2158.3818905499083</v>
      </c>
      <c r="D183" s="1">
        <f t="shared" si="58"/>
        <v>1860.4909971389816</v>
      </c>
      <c r="E183" s="5">
        <f t="shared" si="59"/>
        <v>297.89089341092665</v>
      </c>
      <c r="F183" s="1">
        <f t="shared" si="60"/>
        <v>202.33066429931742</v>
      </c>
      <c r="G183" s="1">
        <f t="shared" si="47"/>
        <v>0</v>
      </c>
      <c r="H183" s="6">
        <f t="shared" si="61"/>
        <v>57515.357020747033</v>
      </c>
      <c r="I183" s="60">
        <f t="shared" si="62"/>
        <v>2.5291333037414678</v>
      </c>
      <c r="J183" s="61">
        <f t="shared" si="68"/>
        <v>0.37936999556122014</v>
      </c>
      <c r="K183" s="62">
        <f t="shared" si="63"/>
        <v>0.04</v>
      </c>
      <c r="L183" s="6">
        <f t="shared" si="48"/>
        <v>12.41212055878861</v>
      </c>
      <c r="M183" s="6">
        <f t="shared" si="49"/>
        <v>0.83333333333333337</v>
      </c>
      <c r="N183" s="6">
        <f t="shared" si="50"/>
        <v>2.5574386010866612</v>
      </c>
      <c r="O183" s="6">
        <f t="shared" si="51"/>
        <v>4</v>
      </c>
      <c r="P183" s="1">
        <v>0</v>
      </c>
      <c r="Q183" s="1">
        <f t="shared" si="52"/>
        <v>5.833333333333333</v>
      </c>
      <c r="R183" s="15">
        <f t="shared" si="64"/>
        <v>0</v>
      </c>
      <c r="S183" s="15">
        <f t="shared" si="53"/>
        <v>1.3333333333333333</v>
      </c>
      <c r="T183" s="15">
        <f t="shared" si="54"/>
        <v>0.16860888691609782</v>
      </c>
      <c r="U183" s="6">
        <f t="shared" si="55"/>
        <v>12.467616939625838</v>
      </c>
      <c r="V183" s="6">
        <f t="shared" si="56"/>
        <v>3.1181334447165869</v>
      </c>
      <c r="W183" s="6">
        <f>$V$13-(SUM($V$17:V183))</f>
        <v>39.565893579971089</v>
      </c>
      <c r="X183" s="1">
        <f t="shared" si="65"/>
        <v>12.846986935187058</v>
      </c>
      <c r="Y183" s="11">
        <f t="shared" si="66"/>
        <v>3.2130133465301989</v>
      </c>
      <c r="Z183" s="1"/>
      <c r="AA183" s="1"/>
    </row>
    <row r="184" spans="1:27" x14ac:dyDescent="0.25">
      <c r="A184">
        <v>168</v>
      </c>
      <c r="B184" s="6">
        <f t="shared" si="67"/>
        <v>57515.357020747033</v>
      </c>
      <c r="C184" s="6">
        <f t="shared" si="57"/>
        <v>2158.3818905499083</v>
      </c>
      <c r="D184" s="1">
        <f t="shared" si="58"/>
        <v>1870.8051054461732</v>
      </c>
      <c r="E184" s="5">
        <f t="shared" si="59"/>
        <v>287.57678510373518</v>
      </c>
      <c r="F184" s="1">
        <f t="shared" si="60"/>
        <v>195.32521219719345</v>
      </c>
      <c r="G184" s="1">
        <f t="shared" si="47"/>
        <v>0</v>
      </c>
      <c r="H184" s="6">
        <f t="shared" si="61"/>
        <v>55449.226703103661</v>
      </c>
      <c r="I184" s="60">
        <f t="shared" si="62"/>
        <v>2.4415651524649182</v>
      </c>
      <c r="J184" s="61">
        <f t="shared" si="68"/>
        <v>0.36623477286973771</v>
      </c>
      <c r="K184" s="62">
        <f t="shared" si="63"/>
        <v>0.04</v>
      </c>
      <c r="L184" s="6">
        <f t="shared" si="48"/>
        <v>11.982366045988966</v>
      </c>
      <c r="M184" s="6">
        <f t="shared" si="49"/>
        <v>0.83333333333333337</v>
      </c>
      <c r="N184" s="6">
        <f t="shared" si="50"/>
        <v>2.5498493613093602</v>
      </c>
      <c r="O184" s="6">
        <f t="shared" si="51"/>
        <v>4</v>
      </c>
      <c r="P184" s="1">
        <v>0</v>
      </c>
      <c r="Q184" s="1">
        <f t="shared" si="52"/>
        <v>5.833333333333333</v>
      </c>
      <c r="R184" s="15">
        <f t="shared" si="64"/>
        <v>0</v>
      </c>
      <c r="S184" s="15">
        <f t="shared" si="53"/>
        <v>1.3333333333333333</v>
      </c>
      <c r="T184" s="15">
        <f t="shared" si="54"/>
        <v>0.16277101016432788</v>
      </c>
      <c r="U184" s="6">
        <f t="shared" si="55"/>
        <v>12.036111063800664</v>
      </c>
      <c r="V184" s="6">
        <f t="shared" si="56"/>
        <v>2.985336627417261</v>
      </c>
      <c r="W184" s="6">
        <f>$V$13-(SUM($V$17:V184))</f>
        <v>36.580556952553707</v>
      </c>
      <c r="X184" s="1">
        <f t="shared" si="65"/>
        <v>12.402345836670403</v>
      </c>
      <c r="Y184" s="11">
        <f t="shared" si="66"/>
        <v>3.0761744467001142</v>
      </c>
      <c r="Z184" s="1"/>
      <c r="AA184" s="1"/>
    </row>
    <row r="185" spans="1:27" x14ac:dyDescent="0.25">
      <c r="A185">
        <v>169</v>
      </c>
      <c r="B185" s="6">
        <f t="shared" si="67"/>
        <v>55449.226703103661</v>
      </c>
      <c r="C185" s="6">
        <f t="shared" si="57"/>
        <v>2158.3818905499083</v>
      </c>
      <c r="D185" s="1">
        <f t="shared" si="58"/>
        <v>1881.1357570343901</v>
      </c>
      <c r="E185" s="5">
        <f t="shared" si="59"/>
        <v>277.2461335155183</v>
      </c>
      <c r="F185" s="1">
        <f t="shared" si="60"/>
        <v>188.30852372258013</v>
      </c>
      <c r="G185" s="1">
        <f t="shared" si="47"/>
        <v>0</v>
      </c>
      <c r="H185" s="6">
        <f t="shared" si="61"/>
        <v>53379.782422346689</v>
      </c>
      <c r="I185" s="60">
        <f t="shared" si="62"/>
        <v>2.3538565465322518</v>
      </c>
      <c r="J185" s="61">
        <f t="shared" si="68"/>
        <v>0.35307848197983777</v>
      </c>
      <c r="K185" s="62">
        <f t="shared" si="63"/>
        <v>0.04</v>
      </c>
      <c r="L185" s="6">
        <f t="shared" si="48"/>
        <v>11.551922229813263</v>
      </c>
      <c r="M185" s="6">
        <f t="shared" si="49"/>
        <v>0.83333333333333337</v>
      </c>
      <c r="N185" s="6">
        <f t="shared" si="50"/>
        <v>2.5422479487951954</v>
      </c>
      <c r="O185" s="6">
        <f t="shared" si="51"/>
        <v>4</v>
      </c>
      <c r="P185" s="1">
        <v>0</v>
      </c>
      <c r="Q185" s="1">
        <f t="shared" si="52"/>
        <v>5.833333333333333</v>
      </c>
      <c r="R185" s="15">
        <f t="shared" si="64"/>
        <v>0</v>
      </c>
      <c r="S185" s="15">
        <f t="shared" si="53"/>
        <v>1.3333333333333333</v>
      </c>
      <c r="T185" s="15">
        <f t="shared" si="54"/>
        <v>0.15692376976881678</v>
      </c>
      <c r="U185" s="6">
        <f t="shared" si="55"/>
        <v>11.603913075506311</v>
      </c>
      <c r="V185" s="6">
        <f t="shared" si="56"/>
        <v>2.8543515790436524</v>
      </c>
      <c r="W185" s="6">
        <f>$V$13-(SUM($V$17:V185))</f>
        <v>33.726205373510311</v>
      </c>
      <c r="X185" s="1">
        <f t="shared" si="65"/>
        <v>11.956991557486148</v>
      </c>
      <c r="Y185" s="11">
        <f t="shared" si="66"/>
        <v>2.9412024642586392</v>
      </c>
      <c r="Z185" s="1"/>
      <c r="AA185" s="1"/>
    </row>
    <row r="186" spans="1:27" x14ac:dyDescent="0.25">
      <c r="A186">
        <v>170</v>
      </c>
      <c r="B186" s="6">
        <f t="shared" si="67"/>
        <v>53379.782422346689</v>
      </c>
      <c r="C186" s="6">
        <f t="shared" si="57"/>
        <v>2158.3818905499083</v>
      </c>
      <c r="D186" s="1">
        <f t="shared" si="58"/>
        <v>1891.482978438175</v>
      </c>
      <c r="E186" s="5">
        <f t="shared" si="59"/>
        <v>266.89891211173341</v>
      </c>
      <c r="F186" s="1">
        <f t="shared" si="60"/>
        <v>181.28058085293375</v>
      </c>
      <c r="G186" s="1">
        <f t="shared" si="47"/>
        <v>0</v>
      </c>
      <c r="H186" s="6">
        <f t="shared" si="61"/>
        <v>51307.018863055586</v>
      </c>
      <c r="I186" s="60">
        <f t="shared" si="62"/>
        <v>2.2660072606616719</v>
      </c>
      <c r="J186" s="61">
        <f t="shared" si="68"/>
        <v>0.33990108909925076</v>
      </c>
      <c r="K186" s="62">
        <f t="shared" si="63"/>
        <v>0.04</v>
      </c>
      <c r="L186" s="6">
        <f t="shared" si="48"/>
        <v>11.12078800465556</v>
      </c>
      <c r="M186" s="6">
        <f t="shared" si="49"/>
        <v>0.83333333333333337</v>
      </c>
      <c r="N186" s="6">
        <f t="shared" si="50"/>
        <v>2.5346343440197452</v>
      </c>
      <c r="O186" s="6">
        <f t="shared" si="51"/>
        <v>4</v>
      </c>
      <c r="P186" s="1">
        <v>0</v>
      </c>
      <c r="Q186" s="1">
        <f t="shared" si="52"/>
        <v>5.833333333333333</v>
      </c>
      <c r="R186" s="15">
        <f t="shared" si="64"/>
        <v>0</v>
      </c>
      <c r="S186" s="15">
        <f t="shared" si="53"/>
        <v>1.3333333333333333</v>
      </c>
      <c r="T186" s="15">
        <f t="shared" si="54"/>
        <v>0.15106715071077811</v>
      </c>
      <c r="U186" s="6">
        <f t="shared" si="55"/>
        <v>11.171021864631193</v>
      </c>
      <c r="V186" s="6">
        <f t="shared" si="56"/>
        <v>2.7251585593934071</v>
      </c>
      <c r="W186" s="6">
        <f>$V$13-(SUM($V$17:V186))</f>
        <v>31.001046814117217</v>
      </c>
      <c r="X186" s="1">
        <f t="shared" si="65"/>
        <v>11.510922953730443</v>
      </c>
      <c r="Y186" s="11">
        <f t="shared" si="66"/>
        <v>2.8080770581243684</v>
      </c>
      <c r="Z186" s="1"/>
      <c r="AA186" s="1"/>
    </row>
    <row r="187" spans="1:27" x14ac:dyDescent="0.25">
      <c r="A187">
        <v>171</v>
      </c>
      <c r="B187" s="6">
        <f t="shared" si="67"/>
        <v>51307.018863055586</v>
      </c>
      <c r="C187" s="6">
        <f t="shared" si="57"/>
        <v>2158.3818905499083</v>
      </c>
      <c r="D187" s="1">
        <f t="shared" si="58"/>
        <v>1901.8467962346303</v>
      </c>
      <c r="E187" s="5">
        <f t="shared" si="59"/>
        <v>256.53509431527795</v>
      </c>
      <c r="F187" s="1">
        <f t="shared" si="60"/>
        <v>174.24136553680347</v>
      </c>
      <c r="G187" s="1">
        <f t="shared" si="47"/>
        <v>0</v>
      </c>
      <c r="H187" s="6">
        <f t="shared" si="61"/>
        <v>49230.930701284153</v>
      </c>
      <c r="I187" s="60">
        <f t="shared" si="62"/>
        <v>2.1780170692100436</v>
      </c>
      <c r="J187" s="61">
        <f t="shared" si="68"/>
        <v>0.32670256038150652</v>
      </c>
      <c r="K187" s="62">
        <f t="shared" si="63"/>
        <v>0.04</v>
      </c>
      <c r="L187" s="6">
        <f t="shared" si="48"/>
        <v>10.688962263136581</v>
      </c>
      <c r="M187" s="6">
        <f t="shared" si="49"/>
        <v>0.83333333333333337</v>
      </c>
      <c r="N187" s="6">
        <f t="shared" si="50"/>
        <v>2.5270085274272711</v>
      </c>
      <c r="O187" s="6">
        <f t="shared" si="51"/>
        <v>4</v>
      </c>
      <c r="P187" s="1">
        <v>0</v>
      </c>
      <c r="Q187" s="1">
        <f t="shared" si="52"/>
        <v>5.833333333333333</v>
      </c>
      <c r="R187" s="15">
        <f t="shared" si="64"/>
        <v>0</v>
      </c>
      <c r="S187" s="15">
        <f t="shared" si="53"/>
        <v>1.3333333333333333</v>
      </c>
      <c r="T187" s="15">
        <f t="shared" si="54"/>
        <v>0.14520113794733622</v>
      </c>
      <c r="U187" s="6">
        <f t="shared" si="55"/>
        <v>10.737436319283184</v>
      </c>
      <c r="V187" s="6">
        <f t="shared" si="56"/>
        <v>2.597738023219585</v>
      </c>
      <c r="W187" s="6">
        <f>$V$13-(SUM($V$17:V187))</f>
        <v>28.403308790897427</v>
      </c>
      <c r="X187" s="1">
        <f t="shared" si="65"/>
        <v>11.064138879664689</v>
      </c>
      <c r="Y187" s="11">
        <f t="shared" si="66"/>
        <v>2.6767780881056589</v>
      </c>
      <c r="Z187" s="1"/>
      <c r="AA187" s="1"/>
    </row>
    <row r="188" spans="1:27" x14ac:dyDescent="0.25">
      <c r="A188">
        <v>172</v>
      </c>
      <c r="B188" s="6">
        <f t="shared" si="67"/>
        <v>49230.930701284153</v>
      </c>
      <c r="C188" s="6">
        <f t="shared" si="57"/>
        <v>2158.3818905499083</v>
      </c>
      <c r="D188" s="1">
        <f t="shared" si="58"/>
        <v>1912.2272370434875</v>
      </c>
      <c r="E188" s="5">
        <f t="shared" si="59"/>
        <v>246.15465350642077</v>
      </c>
      <c r="F188" s="1">
        <f t="shared" si="60"/>
        <v>167.19085969378472</v>
      </c>
      <c r="G188" s="1">
        <f t="shared" si="47"/>
        <v>0</v>
      </c>
      <c r="H188" s="6">
        <f t="shared" si="61"/>
        <v>47151.512604546879</v>
      </c>
      <c r="I188" s="60">
        <f t="shared" si="62"/>
        <v>2.089885746172309</v>
      </c>
      <c r="J188" s="61">
        <f t="shared" si="68"/>
        <v>0.31348286192584635</v>
      </c>
      <c r="K188" s="62">
        <f t="shared" si="63"/>
        <v>0.04</v>
      </c>
      <c r="L188" s="6">
        <f t="shared" si="48"/>
        <v>10.256443896100865</v>
      </c>
      <c r="M188" s="6">
        <f t="shared" si="49"/>
        <v>0.83333333333333337</v>
      </c>
      <c r="N188" s="6">
        <f t="shared" si="50"/>
        <v>2.5193704794306671</v>
      </c>
      <c r="O188" s="6">
        <f t="shared" si="51"/>
        <v>4</v>
      </c>
      <c r="P188" s="1">
        <v>0</v>
      </c>
      <c r="Q188" s="1">
        <f t="shared" si="52"/>
        <v>5.833333333333333</v>
      </c>
      <c r="R188" s="15">
        <f t="shared" si="64"/>
        <v>0</v>
      </c>
      <c r="S188" s="15">
        <f t="shared" si="53"/>
        <v>1.3333333333333333</v>
      </c>
      <c r="T188" s="15">
        <f t="shared" si="54"/>
        <v>0.13932571641148725</v>
      </c>
      <c r="U188" s="6">
        <f t="shared" si="55"/>
        <v>10.303155325786715</v>
      </c>
      <c r="V188" s="6">
        <f t="shared" si="56"/>
        <v>2.4720706184071286</v>
      </c>
      <c r="W188" s="6">
        <f>$V$13-(SUM($V$17:V188))</f>
        <v>25.931238172490339</v>
      </c>
      <c r="X188" s="1">
        <f t="shared" si="65"/>
        <v>10.616638187712562</v>
      </c>
      <c r="Y188" s="11">
        <f t="shared" si="66"/>
        <v>2.5472856130215953</v>
      </c>
      <c r="Z188" s="1"/>
      <c r="AA188" s="1"/>
    </row>
    <row r="189" spans="1:27" x14ac:dyDescent="0.25">
      <c r="A189">
        <v>173</v>
      </c>
      <c r="B189" s="6">
        <f t="shared" si="67"/>
        <v>47151.512604546879</v>
      </c>
      <c r="C189" s="6">
        <f t="shared" si="57"/>
        <v>2158.3818905499083</v>
      </c>
      <c r="D189" s="1">
        <f t="shared" si="58"/>
        <v>1922.624327527174</v>
      </c>
      <c r="E189" s="5">
        <f t="shared" si="59"/>
        <v>235.75756302273439</v>
      </c>
      <c r="F189" s="1">
        <f t="shared" si="60"/>
        <v>160.12904521447302</v>
      </c>
      <c r="G189" s="1">
        <f t="shared" si="47"/>
        <v>0</v>
      </c>
      <c r="H189" s="6">
        <f t="shared" si="61"/>
        <v>45068.759231805227</v>
      </c>
      <c r="I189" s="60">
        <f t="shared" si="62"/>
        <v>2.001613065180913</v>
      </c>
      <c r="J189" s="61">
        <f t="shared" si="68"/>
        <v>0.30024195977713691</v>
      </c>
      <c r="K189" s="62">
        <f t="shared" si="63"/>
        <v>0.04</v>
      </c>
      <c r="L189" s="6">
        <f t="shared" si="48"/>
        <v>9.8232317926139334</v>
      </c>
      <c r="M189" s="6">
        <f t="shared" si="49"/>
        <v>0.83333333333333337</v>
      </c>
      <c r="N189" s="6">
        <f t="shared" si="50"/>
        <v>2.5117201804114129</v>
      </c>
      <c r="O189" s="6">
        <f t="shared" si="51"/>
        <v>4</v>
      </c>
      <c r="P189" s="1">
        <v>0</v>
      </c>
      <c r="Q189" s="1">
        <f t="shared" si="52"/>
        <v>5.833333333333333</v>
      </c>
      <c r="R189" s="15">
        <f t="shared" si="64"/>
        <v>0</v>
      </c>
      <c r="S189" s="15">
        <f t="shared" si="53"/>
        <v>1.3333333333333333</v>
      </c>
      <c r="T189" s="15">
        <f t="shared" si="54"/>
        <v>0.13344087101206084</v>
      </c>
      <c r="U189" s="6">
        <f t="shared" si="55"/>
        <v>9.8681777686799528</v>
      </c>
      <c r="V189" s="6">
        <f t="shared" si="56"/>
        <v>2.3481371841658465</v>
      </c>
      <c r="W189" s="6">
        <f>$V$13-(SUM($V$17:V189))</f>
        <v>23.583100988324077</v>
      </c>
      <c r="X189" s="1">
        <f t="shared" si="65"/>
        <v>10.16841972845709</v>
      </c>
      <c r="Y189" s="11">
        <f t="shared" si="66"/>
        <v>2.4195798888399671</v>
      </c>
      <c r="Z189" s="1"/>
      <c r="AA189" s="1"/>
    </row>
    <row r="190" spans="1:27" x14ac:dyDescent="0.25">
      <c r="A190">
        <v>174</v>
      </c>
      <c r="B190" s="6">
        <f t="shared" si="67"/>
        <v>45068.759231805227</v>
      </c>
      <c r="C190" s="6">
        <f t="shared" si="57"/>
        <v>2158.3818905499083</v>
      </c>
      <c r="D190" s="1">
        <f t="shared" si="58"/>
        <v>1933.0380943908822</v>
      </c>
      <c r="E190" s="5">
        <f t="shared" si="59"/>
        <v>225.34379615902614</v>
      </c>
      <c r="F190" s="1">
        <f t="shared" si="60"/>
        <v>153.05590396041742</v>
      </c>
      <c r="G190" s="1">
        <f t="shared" si="47"/>
        <v>0</v>
      </c>
      <c r="H190" s="6">
        <f t="shared" si="61"/>
        <v>42982.665233453925</v>
      </c>
      <c r="I190" s="60">
        <f t="shared" si="62"/>
        <v>1.913198799505218</v>
      </c>
      <c r="J190" s="61">
        <f t="shared" si="68"/>
        <v>0.2869798199257827</v>
      </c>
      <c r="K190" s="62">
        <f t="shared" si="63"/>
        <v>0.04</v>
      </c>
      <c r="L190" s="6">
        <f t="shared" si="48"/>
        <v>9.3893248399594231</v>
      </c>
      <c r="M190" s="6">
        <f t="shared" si="49"/>
        <v>0.83333333333333337</v>
      </c>
      <c r="N190" s="6">
        <f t="shared" si="50"/>
        <v>2.5040576107195189</v>
      </c>
      <c r="O190" s="6">
        <f t="shared" si="51"/>
        <v>4</v>
      </c>
      <c r="P190" s="1">
        <v>0</v>
      </c>
      <c r="Q190" s="1">
        <f t="shared" si="52"/>
        <v>5.833333333333333</v>
      </c>
      <c r="R190" s="15">
        <f t="shared" si="64"/>
        <v>0</v>
      </c>
      <c r="S190" s="15">
        <f t="shared" si="53"/>
        <v>1.3333333333333333</v>
      </c>
      <c r="T190" s="15">
        <f t="shared" si="54"/>
        <v>0.12754658663368118</v>
      </c>
      <c r="U190" s="6">
        <f t="shared" si="55"/>
        <v>9.4325025307119308</v>
      </c>
      <c r="V190" s="6">
        <f t="shared" si="56"/>
        <v>2.2259187492397245</v>
      </c>
      <c r="W190" s="6">
        <f>$V$13-(SUM($V$17:V190))</f>
        <v>21.357182239084068</v>
      </c>
      <c r="X190" s="1">
        <f t="shared" si="65"/>
        <v>9.7194823506377137</v>
      </c>
      <c r="Y190" s="11">
        <f t="shared" si="66"/>
        <v>2.2936413668320705</v>
      </c>
      <c r="Z190" s="1"/>
      <c r="AA190" s="1"/>
    </row>
    <row r="191" spans="1:27" x14ac:dyDescent="0.25">
      <c r="A191">
        <v>175</v>
      </c>
      <c r="B191" s="6">
        <f t="shared" si="67"/>
        <v>42982.665233453925</v>
      </c>
      <c r="C191" s="6">
        <f t="shared" si="57"/>
        <v>2158.3818905499083</v>
      </c>
      <c r="D191" s="1">
        <f t="shared" si="58"/>
        <v>1943.4685643826388</v>
      </c>
      <c r="E191" s="5">
        <f t="shared" si="59"/>
        <v>214.91332616726962</v>
      </c>
      <c r="F191" s="1">
        <f t="shared" si="60"/>
        <v>145.97141776407375</v>
      </c>
      <c r="G191" s="1">
        <f t="shared" si="47"/>
        <v>0</v>
      </c>
      <c r="H191" s="6">
        <f t="shared" si="61"/>
        <v>40893.225251307216</v>
      </c>
      <c r="I191" s="60">
        <f t="shared" si="62"/>
        <v>1.824642722050922</v>
      </c>
      <c r="J191" s="61">
        <f t="shared" si="68"/>
        <v>0.27369640830763831</v>
      </c>
      <c r="K191" s="62">
        <f t="shared" si="63"/>
        <v>0.04</v>
      </c>
      <c r="L191" s="6">
        <f t="shared" si="48"/>
        <v>8.9547219236362334</v>
      </c>
      <c r="M191" s="6">
        <f t="shared" si="49"/>
        <v>0.83333333333333337</v>
      </c>
      <c r="N191" s="6">
        <f t="shared" si="50"/>
        <v>2.4963827506734799</v>
      </c>
      <c r="O191" s="6">
        <f t="shared" si="51"/>
        <v>4</v>
      </c>
      <c r="P191" s="1">
        <v>0</v>
      </c>
      <c r="Q191" s="1">
        <f t="shared" si="52"/>
        <v>5.833333333333333</v>
      </c>
      <c r="R191" s="15">
        <f t="shared" si="64"/>
        <v>0</v>
      </c>
      <c r="S191" s="15">
        <f t="shared" si="53"/>
        <v>1.3333333333333333</v>
      </c>
      <c r="T191" s="15">
        <f t="shared" si="54"/>
        <v>0.12164284813672811</v>
      </c>
      <c r="U191" s="6">
        <f t="shared" si="55"/>
        <v>8.9961284928396523</v>
      </c>
      <c r="V191" s="6">
        <f t="shared" si="56"/>
        <v>2.1053965301324311</v>
      </c>
      <c r="W191" s="6">
        <f>$V$13-(SUM($V$17:V191))</f>
        <v>19.251785708951502</v>
      </c>
      <c r="X191" s="1">
        <f t="shared" si="65"/>
        <v>9.26982490114729</v>
      </c>
      <c r="Y191" s="11">
        <f t="shared" si="66"/>
        <v>2.1694506917442022</v>
      </c>
      <c r="Z191" s="1"/>
      <c r="AA191" s="1"/>
    </row>
    <row r="192" spans="1:27" x14ac:dyDescent="0.25">
      <c r="A192">
        <v>176</v>
      </c>
      <c r="B192" s="6">
        <f t="shared" si="67"/>
        <v>40893.225251307216</v>
      </c>
      <c r="C192" s="6">
        <f t="shared" si="57"/>
        <v>2158.3818905499083</v>
      </c>
      <c r="D192" s="1">
        <f t="shared" si="58"/>
        <v>1953.9157642933724</v>
      </c>
      <c r="E192" s="5">
        <f t="shared" si="59"/>
        <v>204.46612625653609</v>
      </c>
      <c r="F192" s="1">
        <f t="shared" si="60"/>
        <v>138.87556842875819</v>
      </c>
      <c r="G192" s="1">
        <f t="shared" si="47"/>
        <v>0</v>
      </c>
      <c r="H192" s="6">
        <f t="shared" si="61"/>
        <v>38800.433918585084</v>
      </c>
      <c r="I192" s="60">
        <f t="shared" si="62"/>
        <v>1.7359446053594774</v>
      </c>
      <c r="J192" s="61">
        <f t="shared" si="68"/>
        <v>0.2603916908039216</v>
      </c>
      <c r="K192" s="62">
        <f t="shared" si="63"/>
        <v>0.04</v>
      </c>
      <c r="L192" s="6">
        <f t="shared" si="48"/>
        <v>8.5194219273556708</v>
      </c>
      <c r="M192" s="6">
        <f t="shared" si="49"/>
        <v>0.83333333333333337</v>
      </c>
      <c r="N192" s="6">
        <f t="shared" si="50"/>
        <v>2.4886955805602216</v>
      </c>
      <c r="O192" s="6">
        <f t="shared" si="51"/>
        <v>4</v>
      </c>
      <c r="P192" s="1">
        <v>0</v>
      </c>
      <c r="Q192" s="1">
        <f t="shared" si="52"/>
        <v>5.833333333333333</v>
      </c>
      <c r="R192" s="15">
        <f t="shared" si="64"/>
        <v>0</v>
      </c>
      <c r="S192" s="15">
        <f t="shared" si="53"/>
        <v>1.3333333333333333</v>
      </c>
      <c r="T192" s="15">
        <f t="shared" si="54"/>
        <v>0.11572964035729849</v>
      </c>
      <c r="U192" s="6">
        <f t="shared" si="55"/>
        <v>8.5590545342252611</v>
      </c>
      <c r="V192" s="6">
        <f t="shared" si="56"/>
        <v>1.9865519293488869</v>
      </c>
      <c r="W192" s="6">
        <f>$V$13-(SUM($V$17:V192))</f>
        <v>17.265233779602568</v>
      </c>
      <c r="X192" s="1">
        <f t="shared" si="65"/>
        <v>8.8194462250291821</v>
      </c>
      <c r="Y192" s="11">
        <f t="shared" si="66"/>
        <v>2.0469886999856999</v>
      </c>
      <c r="Z192" s="1"/>
      <c r="AA192" s="1"/>
    </row>
    <row r="193" spans="1:27" x14ac:dyDescent="0.25">
      <c r="A193">
        <v>177</v>
      </c>
      <c r="B193" s="6">
        <f t="shared" si="67"/>
        <v>38800.433918585084</v>
      </c>
      <c r="C193" s="6">
        <f t="shared" si="57"/>
        <v>2158.3818905499083</v>
      </c>
      <c r="D193" s="1">
        <f t="shared" si="58"/>
        <v>1964.379720956983</v>
      </c>
      <c r="E193" s="5">
        <f t="shared" si="59"/>
        <v>194.00216959292541</v>
      </c>
      <c r="F193" s="1">
        <f t="shared" si="60"/>
        <v>131.76833772860024</v>
      </c>
      <c r="G193" s="1">
        <f t="shared" si="47"/>
        <v>0</v>
      </c>
      <c r="H193" s="6">
        <f t="shared" si="61"/>
        <v>36704.285859899501</v>
      </c>
      <c r="I193" s="60">
        <f t="shared" si="62"/>
        <v>1.6471042216075031</v>
      </c>
      <c r="J193" s="61">
        <f t="shared" si="68"/>
        <v>0.24706563324112546</v>
      </c>
      <c r="K193" s="62">
        <f t="shared" si="63"/>
        <v>0.04</v>
      </c>
      <c r="L193" s="6">
        <f t="shared" si="48"/>
        <v>8.0834237330385594</v>
      </c>
      <c r="M193" s="6">
        <f t="shared" si="49"/>
        <v>0.83333333333333337</v>
      </c>
      <c r="N193" s="6">
        <f t="shared" si="50"/>
        <v>2.4809960806350504</v>
      </c>
      <c r="O193" s="6">
        <f t="shared" si="51"/>
        <v>4</v>
      </c>
      <c r="P193" s="1">
        <v>0</v>
      </c>
      <c r="Q193" s="1">
        <f t="shared" si="52"/>
        <v>5.833333333333333</v>
      </c>
      <c r="R193" s="15">
        <f t="shared" si="64"/>
        <v>0</v>
      </c>
      <c r="S193" s="15">
        <f t="shared" si="53"/>
        <v>1.3333333333333333</v>
      </c>
      <c r="T193" s="15">
        <f t="shared" si="54"/>
        <v>0.10980694810716686</v>
      </c>
      <c r="U193" s="6">
        <f t="shared" si="55"/>
        <v>8.1212795322331104</v>
      </c>
      <c r="V193" s="6">
        <f t="shared" si="56"/>
        <v>1.869366533652735</v>
      </c>
      <c r="W193" s="6">
        <f>$V$13-(SUM($V$17:V193))</f>
        <v>15.395867245950285</v>
      </c>
      <c r="X193" s="1">
        <f t="shared" si="65"/>
        <v>8.3683451654742367</v>
      </c>
      <c r="Y193" s="11">
        <f t="shared" si="66"/>
        <v>1.9262364178333728</v>
      </c>
      <c r="Z193" s="1"/>
      <c r="AA193" s="1"/>
    </row>
    <row r="194" spans="1:27" x14ac:dyDescent="0.25">
      <c r="A194">
        <v>178</v>
      </c>
      <c r="B194" s="6">
        <f t="shared" si="67"/>
        <v>36704.285859899501</v>
      </c>
      <c r="C194" s="6">
        <f t="shared" si="57"/>
        <v>2158.3818905499083</v>
      </c>
      <c r="D194" s="1">
        <f t="shared" si="58"/>
        <v>1974.8604612504109</v>
      </c>
      <c r="E194" s="5">
        <f t="shared" si="59"/>
        <v>183.5214292994975</v>
      </c>
      <c r="F194" s="1">
        <f t="shared" si="60"/>
        <v>124.64970740849623</v>
      </c>
      <c r="G194" s="1">
        <f t="shared" si="47"/>
        <v>0</v>
      </c>
      <c r="H194" s="6">
        <f t="shared" si="61"/>
        <v>34604.775691240589</v>
      </c>
      <c r="I194" s="60">
        <f t="shared" si="62"/>
        <v>1.5581213426062028</v>
      </c>
      <c r="J194" s="61">
        <f t="shared" si="68"/>
        <v>0.23371820139093041</v>
      </c>
      <c r="K194" s="62">
        <f t="shared" si="63"/>
        <v>0.04</v>
      </c>
      <c r="L194" s="6">
        <f t="shared" si="48"/>
        <v>7.6467262208123961</v>
      </c>
      <c r="M194" s="6">
        <f t="shared" si="49"/>
        <v>0.83333333333333337</v>
      </c>
      <c r="N194" s="6">
        <f t="shared" si="50"/>
        <v>2.4732842311216046</v>
      </c>
      <c r="O194" s="6">
        <f t="shared" si="51"/>
        <v>4</v>
      </c>
      <c r="P194" s="1">
        <v>0</v>
      </c>
      <c r="Q194" s="1">
        <f t="shared" si="52"/>
        <v>5.833333333333333</v>
      </c>
      <c r="R194" s="15">
        <f t="shared" si="64"/>
        <v>0</v>
      </c>
      <c r="S194" s="15">
        <f t="shared" si="53"/>
        <v>1.3333333333333333</v>
      </c>
      <c r="T194" s="15">
        <f t="shared" si="54"/>
        <v>0.10387475617374686</v>
      </c>
      <c r="U194" s="6">
        <f t="shared" si="55"/>
        <v>7.6828023624269211</v>
      </c>
      <c r="V194" s="6">
        <f t="shared" si="56"/>
        <v>1.7538221123395934</v>
      </c>
      <c r="W194" s="6">
        <f>$V$13-(SUM($V$17:V194))</f>
        <v>13.642045133610736</v>
      </c>
      <c r="X194" s="1">
        <f t="shared" si="65"/>
        <v>7.9165205638178513</v>
      </c>
      <c r="Y194" s="11">
        <f t="shared" si="66"/>
        <v>1.8071750596521894</v>
      </c>
      <c r="Z194" s="1"/>
      <c r="AA194" s="1"/>
    </row>
    <row r="195" spans="1:27" x14ac:dyDescent="0.25">
      <c r="A195">
        <v>179</v>
      </c>
      <c r="B195" s="6">
        <f t="shared" si="67"/>
        <v>34604.775691240589</v>
      </c>
      <c r="C195" s="6">
        <f t="shared" si="57"/>
        <v>2158.3818905499083</v>
      </c>
      <c r="D195" s="1">
        <f t="shared" si="58"/>
        <v>1985.3580120937054</v>
      </c>
      <c r="E195" s="5">
        <f t="shared" si="59"/>
        <v>173.02387845620294</v>
      </c>
      <c r="F195" s="1">
        <f t="shared" si="60"/>
        <v>117.51965918406219</v>
      </c>
      <c r="G195" s="1">
        <f t="shared" si="47"/>
        <v>0</v>
      </c>
      <c r="H195" s="6">
        <f t="shared" si="61"/>
        <v>32501.898019962824</v>
      </c>
      <c r="I195" s="60">
        <f t="shared" si="62"/>
        <v>1.4689957398007776</v>
      </c>
      <c r="J195" s="61">
        <f t="shared" si="68"/>
        <v>0.22034936097011662</v>
      </c>
      <c r="K195" s="62">
        <f t="shared" si="63"/>
        <v>0.04</v>
      </c>
      <c r="L195" s="6">
        <f t="shared" si="48"/>
        <v>7.2093282690084557</v>
      </c>
      <c r="M195" s="6">
        <f t="shared" si="49"/>
        <v>0.83333333333333337</v>
      </c>
      <c r="N195" s="6">
        <f t="shared" si="50"/>
        <v>2.4655600122118013</v>
      </c>
      <c r="O195" s="6">
        <f t="shared" si="51"/>
        <v>4</v>
      </c>
      <c r="P195" s="1">
        <v>0</v>
      </c>
      <c r="Q195" s="1">
        <f t="shared" si="52"/>
        <v>5.833333333333333</v>
      </c>
      <c r="R195" s="15">
        <f t="shared" si="64"/>
        <v>0</v>
      </c>
      <c r="S195" s="15">
        <f t="shared" si="53"/>
        <v>1.3333333333333333</v>
      </c>
      <c r="T195" s="15">
        <f t="shared" si="54"/>
        <v>9.7933049320051827E-2</v>
      </c>
      <c r="U195" s="6">
        <f t="shared" si="55"/>
        <v>7.2436218985668734</v>
      </c>
      <c r="V195" s="6">
        <f t="shared" si="56"/>
        <v>1.6399006155259315</v>
      </c>
      <c r="W195" s="6">
        <f>$V$13-(SUM($V$17:V195))</f>
        <v>12.002144518084606</v>
      </c>
      <c r="X195" s="1">
        <f t="shared" si="65"/>
        <v>7.46397125953699</v>
      </c>
      <c r="Y195" s="11">
        <f t="shared" si="66"/>
        <v>1.6897860261320721</v>
      </c>
      <c r="Z195" s="1"/>
      <c r="AA195" s="1"/>
    </row>
    <row r="196" spans="1:27" x14ac:dyDescent="0.25">
      <c r="A196">
        <v>180</v>
      </c>
      <c r="B196" s="6">
        <f t="shared" si="67"/>
        <v>32501.898019962824</v>
      </c>
      <c r="C196" s="6">
        <f t="shared" si="57"/>
        <v>2158.3818905499083</v>
      </c>
      <c r="D196" s="1">
        <f t="shared" si="58"/>
        <v>1995.8724004500941</v>
      </c>
      <c r="E196" s="5">
        <f t="shared" si="59"/>
        <v>162.50949009981412</v>
      </c>
      <c r="F196" s="1">
        <f t="shared" si="60"/>
        <v>110.37817474158703</v>
      </c>
      <c r="G196" s="1">
        <f t="shared" si="47"/>
        <v>0</v>
      </c>
      <c r="H196" s="6">
        <f t="shared" si="61"/>
        <v>30395.647444771141</v>
      </c>
      <c r="I196" s="60">
        <f t="shared" si="62"/>
        <v>1.379727184269838</v>
      </c>
      <c r="J196" s="61">
        <f t="shared" si="68"/>
        <v>0.20695907764047569</v>
      </c>
      <c r="K196" s="62">
        <f t="shared" si="63"/>
        <v>0.04</v>
      </c>
      <c r="L196" s="6">
        <f t="shared" si="48"/>
        <v>6.7712287541589218</v>
      </c>
      <c r="M196" s="6">
        <f t="shared" si="49"/>
        <v>0.83333333333333337</v>
      </c>
      <c r="N196" s="6">
        <f t="shared" si="50"/>
        <v>2.457823404065786</v>
      </c>
      <c r="O196" s="6">
        <f t="shared" si="51"/>
        <v>4</v>
      </c>
      <c r="P196" s="1">
        <v>0</v>
      </c>
      <c r="Q196" s="1">
        <f t="shared" si="52"/>
        <v>5.833333333333333</v>
      </c>
      <c r="R196" s="15">
        <f t="shared" si="64"/>
        <v>0</v>
      </c>
      <c r="S196" s="15">
        <f t="shared" si="53"/>
        <v>1.3333333333333333</v>
      </c>
      <c r="T196" s="15">
        <f t="shared" si="54"/>
        <v>9.1981812284655864E-2</v>
      </c>
      <c r="U196" s="6">
        <f t="shared" si="55"/>
        <v>6.8037370126067191</v>
      </c>
      <c r="V196" s="6">
        <f t="shared" si="56"/>
        <v>1.5275841724534442</v>
      </c>
      <c r="W196" s="6">
        <f>$V$13-(SUM($V$17:V196))</f>
        <v>10.474560345631289</v>
      </c>
      <c r="X196" s="1">
        <f t="shared" si="65"/>
        <v>7.0106960902471949</v>
      </c>
      <c r="Y196" s="11">
        <f t="shared" si="66"/>
        <v>1.5740509025406539</v>
      </c>
      <c r="Z196" s="1"/>
      <c r="AA196" s="1"/>
    </row>
    <row r="197" spans="1:27" x14ac:dyDescent="0.25">
      <c r="A197">
        <v>181</v>
      </c>
      <c r="B197" s="6">
        <f t="shared" si="67"/>
        <v>30395.647444771141</v>
      </c>
      <c r="C197" s="6">
        <f t="shared" si="57"/>
        <v>2158.3818905499083</v>
      </c>
      <c r="D197" s="1">
        <f t="shared" si="58"/>
        <v>2006.4036533260526</v>
      </c>
      <c r="E197" s="5">
        <f t="shared" si="59"/>
        <v>151.9782372238557</v>
      </c>
      <c r="F197" s="1">
        <f t="shared" si="60"/>
        <v>103.22523573798536</v>
      </c>
      <c r="G197" s="1">
        <f t="shared" si="47"/>
        <v>0</v>
      </c>
      <c r="H197" s="6">
        <f t="shared" si="61"/>
        <v>28286.018555707105</v>
      </c>
      <c r="I197" s="60">
        <f t="shared" si="62"/>
        <v>1.290315446724817</v>
      </c>
      <c r="J197" s="61">
        <f t="shared" si="68"/>
        <v>0.19354731700872255</v>
      </c>
      <c r="K197" s="62">
        <f t="shared" si="63"/>
        <v>0.04</v>
      </c>
      <c r="L197" s="6">
        <f t="shared" si="48"/>
        <v>6.3324265509939872</v>
      </c>
      <c r="M197" s="6">
        <f t="shared" si="49"/>
        <v>0.83333333333333337</v>
      </c>
      <c r="N197" s="6">
        <f t="shared" si="50"/>
        <v>2.4500743868118842</v>
      </c>
      <c r="O197" s="6">
        <f t="shared" si="51"/>
        <v>4</v>
      </c>
      <c r="P197" s="1">
        <v>0</v>
      </c>
      <c r="Q197" s="1">
        <f t="shared" si="52"/>
        <v>5.833333333333333</v>
      </c>
      <c r="R197" s="15">
        <f t="shared" si="64"/>
        <v>0</v>
      </c>
      <c r="S197" s="15">
        <f t="shared" si="53"/>
        <v>1.3333333333333333</v>
      </c>
      <c r="T197" s="15">
        <f t="shared" si="54"/>
        <v>8.6021029781654462E-2</v>
      </c>
      <c r="U197" s="6">
        <f t="shared" si="55"/>
        <v>6.3631465746908846</v>
      </c>
      <c r="V197" s="6">
        <f t="shared" si="56"/>
        <v>1.4168550898087795</v>
      </c>
      <c r="W197" s="6">
        <f>$V$13-(SUM($V$17:V197))</f>
        <v>9.0577052558228388</v>
      </c>
      <c r="X197" s="1">
        <f t="shared" si="65"/>
        <v>6.5566938916996076</v>
      </c>
      <c r="Y197" s="11">
        <f t="shared" si="66"/>
        <v>1.4599514569918604</v>
      </c>
      <c r="Z197" s="1"/>
      <c r="AA197" s="1"/>
    </row>
    <row r="198" spans="1:27" x14ac:dyDescent="0.25">
      <c r="A198">
        <v>182</v>
      </c>
      <c r="B198" s="6">
        <f t="shared" si="67"/>
        <v>28286.018555707105</v>
      </c>
      <c r="C198" s="6">
        <f t="shared" si="57"/>
        <v>2158.3818905499083</v>
      </c>
      <c r="D198" s="1">
        <f t="shared" si="58"/>
        <v>2016.9517977713729</v>
      </c>
      <c r="E198" s="5">
        <f t="shared" si="59"/>
        <v>141.43009277853551</v>
      </c>
      <c r="F198" s="1">
        <f t="shared" si="60"/>
        <v>96.060823800750555</v>
      </c>
      <c r="G198" s="1">
        <f t="shared" si="47"/>
        <v>0</v>
      </c>
      <c r="H198" s="6">
        <f t="shared" si="61"/>
        <v>26173.005934134981</v>
      </c>
      <c r="I198" s="60">
        <f t="shared" si="62"/>
        <v>1.2007602975093821</v>
      </c>
      <c r="J198" s="61">
        <f t="shared" si="68"/>
        <v>0.18011404462640732</v>
      </c>
      <c r="K198" s="62">
        <f t="shared" si="63"/>
        <v>0.04</v>
      </c>
      <c r="L198" s="6">
        <f t="shared" si="48"/>
        <v>5.8929205324389811</v>
      </c>
      <c r="M198" s="6">
        <f t="shared" si="49"/>
        <v>0.83333333333333337</v>
      </c>
      <c r="N198" s="6">
        <f t="shared" si="50"/>
        <v>2.4423129405465467</v>
      </c>
      <c r="O198" s="6">
        <f t="shared" si="51"/>
        <v>4</v>
      </c>
      <c r="P198" s="1">
        <v>0</v>
      </c>
      <c r="Q198" s="1">
        <f t="shared" si="52"/>
        <v>5.833333333333333</v>
      </c>
      <c r="R198" s="15">
        <f t="shared" si="64"/>
        <v>0</v>
      </c>
      <c r="S198" s="15">
        <f t="shared" si="53"/>
        <v>1.3333333333333333</v>
      </c>
      <c r="T198" s="15">
        <f t="shared" si="54"/>
        <v>8.0050686500625468E-2</v>
      </c>
      <c r="U198" s="6">
        <f t="shared" si="55"/>
        <v>5.9218494531515695</v>
      </c>
      <c r="V198" s="6">
        <f t="shared" si="56"/>
        <v>1.3076958500584892</v>
      </c>
      <c r="W198" s="6">
        <f>$V$13-(SUM($V$17:V198))</f>
        <v>7.7500094057641036</v>
      </c>
      <c r="X198" s="1">
        <f t="shared" si="65"/>
        <v>6.1019634977779766</v>
      </c>
      <c r="Y198" s="11">
        <f t="shared" si="66"/>
        <v>1.3474696387301772</v>
      </c>
      <c r="Z198" s="1"/>
      <c r="AA198" s="1"/>
    </row>
    <row r="199" spans="1:27" x14ac:dyDescent="0.25">
      <c r="A199">
        <v>183</v>
      </c>
      <c r="B199" s="6">
        <f t="shared" si="67"/>
        <v>26173.005934134981</v>
      </c>
      <c r="C199" s="6">
        <f t="shared" si="57"/>
        <v>2158.3818905499083</v>
      </c>
      <c r="D199" s="1">
        <f t="shared" si="58"/>
        <v>2027.5168608792335</v>
      </c>
      <c r="E199" s="5">
        <f t="shared" si="59"/>
        <v>130.86502967067489</v>
      </c>
      <c r="F199" s="1">
        <f t="shared" si="60"/>
        <v>88.884920527907354</v>
      </c>
      <c r="G199" s="1">
        <f t="shared" si="47"/>
        <v>0</v>
      </c>
      <c r="H199" s="6">
        <f t="shared" si="61"/>
        <v>24056.604152727839</v>
      </c>
      <c r="I199" s="60">
        <f t="shared" si="62"/>
        <v>1.1110615065988421</v>
      </c>
      <c r="J199" s="61">
        <f t="shared" si="68"/>
        <v>0.1666592259898263</v>
      </c>
      <c r="K199" s="62">
        <f t="shared" si="63"/>
        <v>0.04</v>
      </c>
      <c r="L199" s="6">
        <f t="shared" si="48"/>
        <v>5.4527095696114545</v>
      </c>
      <c r="M199" s="6">
        <f t="shared" si="49"/>
        <v>0.83333333333333337</v>
      </c>
      <c r="N199" s="6">
        <f t="shared" si="50"/>
        <v>2.4345390453343003</v>
      </c>
      <c r="O199" s="6">
        <f t="shared" si="51"/>
        <v>4</v>
      </c>
      <c r="P199" s="1">
        <v>0</v>
      </c>
      <c r="Q199" s="1">
        <f t="shared" si="52"/>
        <v>5.833333333333333</v>
      </c>
      <c r="R199" s="15">
        <f t="shared" si="64"/>
        <v>0</v>
      </c>
      <c r="S199" s="15">
        <f t="shared" si="53"/>
        <v>1.3333333333333333</v>
      </c>
      <c r="T199" s="15">
        <f t="shared" si="54"/>
        <v>7.4070767106589455E-2</v>
      </c>
      <c r="U199" s="6">
        <f t="shared" si="55"/>
        <v>5.4798445145058325</v>
      </c>
      <c r="V199" s="6">
        <f t="shared" si="56"/>
        <v>1.2000891097990654</v>
      </c>
      <c r="W199" s="6">
        <f>$V$13-(SUM($V$17:V199))</f>
        <v>6.5499202959654212</v>
      </c>
      <c r="X199" s="1">
        <f t="shared" si="65"/>
        <v>5.6465037404956586</v>
      </c>
      <c r="Y199" s="11">
        <f t="shared" si="66"/>
        <v>1.2365875764304617</v>
      </c>
      <c r="Z199" s="1"/>
      <c r="AA199" s="1"/>
    </row>
    <row r="200" spans="1:27" x14ac:dyDescent="0.25">
      <c r="A200">
        <v>184</v>
      </c>
      <c r="B200" s="6">
        <f t="shared" si="67"/>
        <v>24056.604152727839</v>
      </c>
      <c r="C200" s="6">
        <f t="shared" si="57"/>
        <v>2158.3818905499083</v>
      </c>
      <c r="D200" s="1">
        <f t="shared" si="58"/>
        <v>2038.0988697862692</v>
      </c>
      <c r="E200" s="5">
        <f t="shared" si="59"/>
        <v>120.28302076363919</v>
      </c>
      <c r="F200" s="1">
        <f t="shared" si="60"/>
        <v>81.697507487964813</v>
      </c>
      <c r="G200" s="1">
        <f t="shared" si="47"/>
        <v>0</v>
      </c>
      <c r="H200" s="6">
        <f t="shared" si="61"/>
        <v>21936.807775453603</v>
      </c>
      <c r="I200" s="60">
        <f t="shared" si="62"/>
        <v>1.0212188435995602</v>
      </c>
      <c r="J200" s="61">
        <f t="shared" si="68"/>
        <v>0.15318282653993401</v>
      </c>
      <c r="K200" s="62">
        <f t="shared" si="63"/>
        <v>0.04</v>
      </c>
      <c r="L200" s="6">
        <f t="shared" si="48"/>
        <v>5.0117925318183003</v>
      </c>
      <c r="M200" s="6">
        <f t="shared" si="49"/>
        <v>0.83333333333333337</v>
      </c>
      <c r="N200" s="6">
        <f t="shared" si="50"/>
        <v>2.4267526812076956</v>
      </c>
      <c r="O200" s="6">
        <f t="shared" si="51"/>
        <v>4</v>
      </c>
      <c r="P200" s="1">
        <v>0</v>
      </c>
      <c r="Q200" s="1">
        <f t="shared" si="52"/>
        <v>5.833333333333333</v>
      </c>
      <c r="R200" s="15">
        <f t="shared" si="64"/>
        <v>0</v>
      </c>
      <c r="S200" s="15">
        <f t="shared" si="53"/>
        <v>1.3333333333333333</v>
      </c>
      <c r="T200" s="15">
        <f t="shared" si="54"/>
        <v>6.8081256239970675E-2</v>
      </c>
      <c r="U200" s="6">
        <f t="shared" si="55"/>
        <v>5.0371306234526916</v>
      </c>
      <c r="V200" s="6">
        <f t="shared" si="56"/>
        <v>1.0940176981219265</v>
      </c>
      <c r="W200" s="6">
        <f>$V$13-(SUM($V$17:V200))</f>
        <v>5.4559025978433056</v>
      </c>
      <c r="X200" s="1">
        <f t="shared" si="65"/>
        <v>5.190313449992626</v>
      </c>
      <c r="Y200" s="11">
        <f t="shared" si="66"/>
        <v>1.12728757651316</v>
      </c>
      <c r="Z200" s="1"/>
      <c r="AA200" s="1"/>
    </row>
    <row r="201" spans="1:27" x14ac:dyDescent="0.25">
      <c r="A201">
        <v>185</v>
      </c>
      <c r="B201" s="6">
        <f t="shared" si="67"/>
        <v>21936.807775453603</v>
      </c>
      <c r="C201" s="6">
        <f t="shared" si="57"/>
        <v>2158.3818905499083</v>
      </c>
      <c r="D201" s="1">
        <f t="shared" si="58"/>
        <v>2048.6978516726404</v>
      </c>
      <c r="E201" s="5">
        <f t="shared" si="59"/>
        <v>109.68403887726801</v>
      </c>
      <c r="F201" s="1">
        <f t="shared" si="60"/>
        <v>74.498566219868792</v>
      </c>
      <c r="G201" s="1">
        <f t="shared" si="47"/>
        <v>0</v>
      </c>
      <c r="H201" s="6">
        <f t="shared" si="61"/>
        <v>19813.611357561091</v>
      </c>
      <c r="I201" s="60">
        <f t="shared" si="62"/>
        <v>0.93123207774835992</v>
      </c>
      <c r="J201" s="61">
        <f t="shared" si="68"/>
        <v>0.13968481166225399</v>
      </c>
      <c r="K201" s="62">
        <f t="shared" si="63"/>
        <v>0.04</v>
      </c>
      <c r="L201" s="6">
        <f t="shared" si="48"/>
        <v>4.5701682865528337</v>
      </c>
      <c r="M201" s="6">
        <f t="shared" si="49"/>
        <v>0.83333333333333337</v>
      </c>
      <c r="N201" s="6">
        <f t="shared" si="50"/>
        <v>2.4189538281672585</v>
      </c>
      <c r="O201" s="6">
        <f t="shared" si="51"/>
        <v>4</v>
      </c>
      <c r="P201" s="1">
        <v>0</v>
      </c>
      <c r="Q201" s="1">
        <f t="shared" si="52"/>
        <v>5.833333333333333</v>
      </c>
      <c r="R201" s="15">
        <f t="shared" si="64"/>
        <v>0</v>
      </c>
      <c r="S201" s="15">
        <f t="shared" si="53"/>
        <v>1.3333333333333333</v>
      </c>
      <c r="T201" s="15">
        <f t="shared" si="54"/>
        <v>6.208213851655732E-2</v>
      </c>
      <c r="U201" s="6">
        <f t="shared" si="55"/>
        <v>4.5937066428702016</v>
      </c>
      <c r="V201" s="6">
        <f t="shared" si="56"/>
        <v>0.98946461499322846</v>
      </c>
      <c r="W201" s="6">
        <f>$V$13-(SUM($V$17:V201))</f>
        <v>4.4664379828500387</v>
      </c>
      <c r="X201" s="1">
        <f t="shared" si="65"/>
        <v>4.7333914545324554</v>
      </c>
      <c r="Y201" s="11">
        <f t="shared" si="66"/>
        <v>1.0195521214747996</v>
      </c>
      <c r="Z201" s="1"/>
      <c r="AA201" s="1"/>
    </row>
    <row r="202" spans="1:27" x14ac:dyDescent="0.25">
      <c r="A202">
        <v>186</v>
      </c>
      <c r="B202" s="6">
        <f t="shared" si="67"/>
        <v>19813.611357561091</v>
      </c>
      <c r="C202" s="6">
        <f t="shared" si="57"/>
        <v>2158.3818905499083</v>
      </c>
      <c r="D202" s="1">
        <f t="shared" si="58"/>
        <v>2059.3138337621031</v>
      </c>
      <c r="E202" s="5">
        <f t="shared" si="59"/>
        <v>99.068056787805446</v>
      </c>
      <c r="F202" s="1">
        <f t="shared" si="60"/>
        <v>67.288078232954618</v>
      </c>
      <c r="G202" s="1">
        <f t="shared" si="47"/>
        <v>0</v>
      </c>
      <c r="H202" s="6">
        <f t="shared" si="61"/>
        <v>17687.009445566033</v>
      </c>
      <c r="I202" s="60">
        <f t="shared" si="62"/>
        <v>0.84110097791193272</v>
      </c>
      <c r="J202" s="61">
        <f t="shared" si="68"/>
        <v>0.12616514668678991</v>
      </c>
      <c r="K202" s="62">
        <f t="shared" si="63"/>
        <v>0.04</v>
      </c>
      <c r="L202" s="6">
        <f t="shared" si="48"/>
        <v>4.1278356994918939</v>
      </c>
      <c r="M202" s="6">
        <f t="shared" si="49"/>
        <v>0.83333333333333337</v>
      </c>
      <c r="N202" s="6">
        <f t="shared" si="50"/>
        <v>2.4111424661814347</v>
      </c>
      <c r="O202" s="6">
        <f t="shared" si="51"/>
        <v>4</v>
      </c>
      <c r="P202" s="1">
        <v>0</v>
      </c>
      <c r="Q202" s="1">
        <f t="shared" si="52"/>
        <v>5.833333333333333</v>
      </c>
      <c r="R202" s="15">
        <f t="shared" si="64"/>
        <v>0</v>
      </c>
      <c r="S202" s="15">
        <f t="shared" si="53"/>
        <v>1.3333333333333333</v>
      </c>
      <c r="T202" s="15">
        <f t="shared" si="54"/>
        <v>5.6073398527462182E-2</v>
      </c>
      <c r="U202" s="6">
        <f t="shared" si="55"/>
        <v>4.1495714338125333</v>
      </c>
      <c r="V202" s="6">
        <f t="shared" si="56"/>
        <v>0.88641302964835822</v>
      </c>
      <c r="W202" s="6">
        <f>$V$13-(SUM($V$17:V202))</f>
        <v>3.5800249532012458</v>
      </c>
      <c r="X202" s="1">
        <f t="shared" si="65"/>
        <v>4.2757365804993235</v>
      </c>
      <c r="Y202" s="11">
        <f t="shared" si="66"/>
        <v>0.91336386823361326</v>
      </c>
      <c r="Z202" s="1"/>
      <c r="AA202" s="1"/>
    </row>
    <row r="203" spans="1:27" x14ac:dyDescent="0.25">
      <c r="A203">
        <v>187</v>
      </c>
      <c r="B203" s="6">
        <f t="shared" si="67"/>
        <v>17687.009445566033</v>
      </c>
      <c r="C203" s="6">
        <f t="shared" si="57"/>
        <v>2158.3818905499083</v>
      </c>
      <c r="D203" s="1">
        <f t="shared" si="58"/>
        <v>2069.9468433220782</v>
      </c>
      <c r="E203" s="5">
        <f t="shared" si="59"/>
        <v>88.435047227830168</v>
      </c>
      <c r="F203" s="1">
        <f t="shared" si="60"/>
        <v>60.066025006899608</v>
      </c>
      <c r="G203" s="1">
        <f t="shared" si="47"/>
        <v>0</v>
      </c>
      <c r="H203" s="6">
        <f t="shared" si="61"/>
        <v>15556.996577237054</v>
      </c>
      <c r="I203" s="60">
        <f t="shared" si="62"/>
        <v>0.75082531258624519</v>
      </c>
      <c r="J203" s="61">
        <f t="shared" si="68"/>
        <v>0.11262379688793678</v>
      </c>
      <c r="K203" s="62">
        <f t="shared" si="63"/>
        <v>0.04</v>
      </c>
      <c r="L203" s="6">
        <f t="shared" si="48"/>
        <v>3.6847936344929235</v>
      </c>
      <c r="M203" s="6">
        <f t="shared" si="49"/>
        <v>0.83333333333333337</v>
      </c>
      <c r="N203" s="6">
        <f t="shared" si="50"/>
        <v>2.4033185751865416</v>
      </c>
      <c r="O203" s="6">
        <f t="shared" si="51"/>
        <v>4</v>
      </c>
      <c r="P203" s="1">
        <v>0</v>
      </c>
      <c r="Q203" s="1">
        <f t="shared" si="52"/>
        <v>5.833333333333333</v>
      </c>
      <c r="R203" s="15">
        <f t="shared" si="64"/>
        <v>0</v>
      </c>
      <c r="S203" s="15">
        <f t="shared" si="53"/>
        <v>1.3333333333333333</v>
      </c>
      <c r="T203" s="15">
        <f t="shared" si="54"/>
        <v>5.0055020839083003E-2</v>
      </c>
      <c r="U203" s="6">
        <f t="shared" si="55"/>
        <v>3.7047238555070487</v>
      </c>
      <c r="V203" s="6">
        <f t="shared" si="56"/>
        <v>0.78484627900099202</v>
      </c>
      <c r="W203" s="6">
        <f>$V$13-(SUM($V$17:V203))</f>
        <v>2.7951786742005424</v>
      </c>
      <c r="X203" s="1">
        <f t="shared" si="65"/>
        <v>3.8173476523949854</v>
      </c>
      <c r="Y203" s="11">
        <f t="shared" si="66"/>
        <v>0.8087056464901683</v>
      </c>
      <c r="Z203" s="1"/>
      <c r="AA203" s="1"/>
    </row>
    <row r="204" spans="1:27" x14ac:dyDescent="0.25">
      <c r="A204">
        <v>188</v>
      </c>
      <c r="B204" s="6">
        <f t="shared" si="67"/>
        <v>15556.996577237054</v>
      </c>
      <c r="C204" s="6">
        <f t="shared" si="57"/>
        <v>2158.3818905499083</v>
      </c>
      <c r="D204" s="1">
        <f t="shared" si="58"/>
        <v>2080.596907663723</v>
      </c>
      <c r="E204" s="5">
        <f t="shared" si="59"/>
        <v>77.784982886185261</v>
      </c>
      <c r="F204" s="1">
        <f t="shared" si="60"/>
        <v>52.832387991675418</v>
      </c>
      <c r="G204" s="1">
        <f t="shared" si="47"/>
        <v>0</v>
      </c>
      <c r="H204" s="6">
        <f t="shared" si="61"/>
        <v>13423.567281581656</v>
      </c>
      <c r="I204" s="60">
        <f t="shared" si="62"/>
        <v>0.66040484989594272</v>
      </c>
      <c r="J204" s="61">
        <f t="shared" si="68"/>
        <v>9.9060727484391403E-2</v>
      </c>
      <c r="K204" s="62">
        <f t="shared" si="63"/>
        <v>0.04</v>
      </c>
      <c r="L204" s="6">
        <f t="shared" si="48"/>
        <v>3.2410409535910532</v>
      </c>
      <c r="M204" s="6">
        <f t="shared" si="49"/>
        <v>0.83333333333333337</v>
      </c>
      <c r="N204" s="6">
        <f t="shared" si="50"/>
        <v>2.395482135086715</v>
      </c>
      <c r="O204" s="6">
        <f t="shared" si="51"/>
        <v>4</v>
      </c>
      <c r="P204" s="1">
        <v>0</v>
      </c>
      <c r="Q204" s="1">
        <f t="shared" si="52"/>
        <v>5.833333333333333</v>
      </c>
      <c r="R204" s="15">
        <f t="shared" si="64"/>
        <v>0</v>
      </c>
      <c r="S204" s="15">
        <f t="shared" si="53"/>
        <v>1.3333333333333333</v>
      </c>
      <c r="T204" s="15">
        <f t="shared" si="54"/>
        <v>4.402698999306285E-2</v>
      </c>
      <c r="U204" s="6">
        <f t="shared" si="55"/>
        <v>3.2591627653513724</v>
      </c>
      <c r="V204" s="6">
        <f t="shared" si="56"/>
        <v>0.68474786606658</v>
      </c>
      <c r="W204" s="6">
        <f>$V$13-(SUM($V$17:V204))</f>
        <v>2.1104308081339695</v>
      </c>
      <c r="X204" s="1">
        <f t="shared" si="65"/>
        <v>3.3582234928357639</v>
      </c>
      <c r="Y204" s="11">
        <f t="shared" si="66"/>
        <v>0.70556045710286319</v>
      </c>
      <c r="Z204" s="1"/>
      <c r="AA204" s="1"/>
    </row>
    <row r="205" spans="1:27" x14ac:dyDescent="0.25">
      <c r="A205">
        <v>189</v>
      </c>
      <c r="B205" s="6">
        <f t="shared" si="67"/>
        <v>13423.567281581656</v>
      </c>
      <c r="C205" s="6">
        <f t="shared" si="57"/>
        <v>2158.3818905499083</v>
      </c>
      <c r="D205" s="1">
        <f t="shared" si="58"/>
        <v>2091.2640541420001</v>
      </c>
      <c r="E205" s="5">
        <f t="shared" si="59"/>
        <v>67.117836407908285</v>
      </c>
      <c r="F205" s="1">
        <f t="shared" si="60"/>
        <v>45.587148607500467</v>
      </c>
      <c r="G205" s="1">
        <f t="shared" si="47"/>
        <v>0</v>
      </c>
      <c r="H205" s="6">
        <f t="shared" si="61"/>
        <v>11286.716078832154</v>
      </c>
      <c r="I205" s="60">
        <f t="shared" si="62"/>
        <v>0.56983935759375581</v>
      </c>
      <c r="J205" s="61">
        <f t="shared" si="68"/>
        <v>8.5475903639063364E-2</v>
      </c>
      <c r="K205" s="62">
        <f t="shared" si="63"/>
        <v>0.04</v>
      </c>
      <c r="L205" s="6">
        <f t="shared" si="48"/>
        <v>2.7965765169961787</v>
      </c>
      <c r="M205" s="6">
        <f t="shared" si="49"/>
        <v>0.83333333333333337</v>
      </c>
      <c r="N205" s="6">
        <f t="shared" si="50"/>
        <v>2.387633125753859</v>
      </c>
      <c r="O205" s="6">
        <f t="shared" si="51"/>
        <v>4</v>
      </c>
      <c r="P205" s="1">
        <v>0</v>
      </c>
      <c r="Q205" s="1">
        <f t="shared" si="52"/>
        <v>5.833333333333333</v>
      </c>
      <c r="R205" s="15">
        <f t="shared" si="64"/>
        <v>0</v>
      </c>
      <c r="S205" s="15">
        <f t="shared" si="53"/>
        <v>1.3333333333333333</v>
      </c>
      <c r="T205" s="15">
        <f t="shared" si="54"/>
        <v>3.7989290506250384E-2</v>
      </c>
      <c r="U205" s="6">
        <f t="shared" si="55"/>
        <v>2.8128870189104545</v>
      </c>
      <c r="V205" s="6">
        <f t="shared" si="56"/>
        <v>0.58610145840013372</v>
      </c>
      <c r="W205" s="6">
        <f>$V$13-(SUM($V$17:V205))</f>
        <v>1.5243293497342165</v>
      </c>
      <c r="X205" s="1">
        <f t="shared" si="65"/>
        <v>2.8983629225495178</v>
      </c>
      <c r="Y205" s="11">
        <f t="shared" si="66"/>
        <v>0.60391147047816207</v>
      </c>
      <c r="Z205" s="1"/>
      <c r="AA205" s="1"/>
    </row>
    <row r="206" spans="1:27" x14ac:dyDescent="0.25">
      <c r="A206">
        <v>190</v>
      </c>
      <c r="B206" s="6">
        <f t="shared" si="67"/>
        <v>11286.716078832154</v>
      </c>
      <c r="C206" s="6">
        <f t="shared" si="57"/>
        <v>2158.3818905499083</v>
      </c>
      <c r="D206" s="1">
        <f t="shared" si="58"/>
        <v>2101.9483101557475</v>
      </c>
      <c r="E206" s="5">
        <f t="shared" si="59"/>
        <v>56.433580394160771</v>
      </c>
      <c r="F206" s="1">
        <f t="shared" si="60"/>
        <v>38.330288244792186</v>
      </c>
      <c r="G206" s="1">
        <f t="shared" si="47"/>
        <v>0</v>
      </c>
      <c r="H206" s="6">
        <f t="shared" si="61"/>
        <v>9146.4374804316158</v>
      </c>
      <c r="I206" s="60">
        <f t="shared" si="62"/>
        <v>0.47912860305990235</v>
      </c>
      <c r="J206" s="61">
        <f t="shared" si="68"/>
        <v>7.1869290458985352E-2</v>
      </c>
      <c r="K206" s="62">
        <f t="shared" si="63"/>
        <v>0.04</v>
      </c>
      <c r="L206" s="6">
        <f t="shared" si="48"/>
        <v>2.3513991830900323</v>
      </c>
      <c r="M206" s="6">
        <f t="shared" si="49"/>
        <v>0.83333333333333337</v>
      </c>
      <c r="N206" s="6">
        <f t="shared" si="50"/>
        <v>2.3797715270275916</v>
      </c>
      <c r="O206" s="6">
        <f t="shared" si="51"/>
        <v>4</v>
      </c>
      <c r="P206" s="1">
        <v>0</v>
      </c>
      <c r="Q206" s="1">
        <f t="shared" si="52"/>
        <v>5.833333333333333</v>
      </c>
      <c r="R206" s="15">
        <f t="shared" si="64"/>
        <v>0</v>
      </c>
      <c r="S206" s="15">
        <f t="shared" si="53"/>
        <v>1.3333333333333333</v>
      </c>
      <c r="T206" s="15">
        <f t="shared" si="54"/>
        <v>3.1941906870660154E-2</v>
      </c>
      <c r="U206" s="6">
        <f t="shared" si="55"/>
        <v>2.3658954699136316</v>
      </c>
      <c r="V206" s="6">
        <f t="shared" si="56"/>
        <v>0.4888908865481888</v>
      </c>
      <c r="W206" s="6">
        <f>$V$13-(SUM($V$17:V206))</f>
        <v>1.0354384631864377</v>
      </c>
      <c r="X206" s="1">
        <f t="shared" si="65"/>
        <v>2.4377647603726169</v>
      </c>
      <c r="Y206" s="11">
        <f t="shared" si="66"/>
        <v>0.50374202497543519</v>
      </c>
      <c r="Z206" s="1"/>
      <c r="AA206" s="1"/>
    </row>
    <row r="207" spans="1:27" x14ac:dyDescent="0.25">
      <c r="A207">
        <v>191</v>
      </c>
      <c r="B207" s="6">
        <f t="shared" si="67"/>
        <v>9146.4374804316158</v>
      </c>
      <c r="C207" s="6">
        <f t="shared" si="57"/>
        <v>2158.3818905499083</v>
      </c>
      <c r="D207" s="1">
        <f t="shared" si="58"/>
        <v>2112.6497031477502</v>
      </c>
      <c r="E207" s="5">
        <f t="shared" si="59"/>
        <v>45.732187402158075</v>
      </c>
      <c r="F207" s="1">
        <f t="shared" si="60"/>
        <v>31.061788264119247</v>
      </c>
      <c r="G207" s="1">
        <f t="shared" si="47"/>
        <v>0</v>
      </c>
      <c r="H207" s="6">
        <f t="shared" si="61"/>
        <v>7002.7259890197465</v>
      </c>
      <c r="I207" s="60">
        <f t="shared" si="62"/>
        <v>0.38827235330149062</v>
      </c>
      <c r="J207" s="61">
        <f t="shared" si="68"/>
        <v>5.8240852995223594E-2</v>
      </c>
      <c r="K207" s="62">
        <f t="shared" si="63"/>
        <v>0.04</v>
      </c>
      <c r="L207" s="6">
        <f t="shared" si="48"/>
        <v>1.9055078084232535</v>
      </c>
      <c r="M207" s="6">
        <f t="shared" si="49"/>
        <v>0.83333333333333337</v>
      </c>
      <c r="N207" s="6">
        <f t="shared" si="50"/>
        <v>2.3718973187151957</v>
      </c>
      <c r="O207" s="6">
        <f t="shared" si="51"/>
        <v>4</v>
      </c>
      <c r="P207" s="1">
        <v>0</v>
      </c>
      <c r="Q207" s="1">
        <f t="shared" si="52"/>
        <v>5.833333333333333</v>
      </c>
      <c r="R207" s="15">
        <f t="shared" si="64"/>
        <v>0</v>
      </c>
      <c r="S207" s="15">
        <f t="shared" si="53"/>
        <v>1.3333333333333333</v>
      </c>
      <c r="T207" s="15">
        <f t="shared" si="54"/>
        <v>2.5884823553432707E-2</v>
      </c>
      <c r="U207" s="6">
        <f t="shared" si="55"/>
        <v>1.9181869702516838</v>
      </c>
      <c r="V207" s="6">
        <f t="shared" si="56"/>
        <v>0.39310014251481828</v>
      </c>
      <c r="W207" s="6">
        <f>$V$13-(SUM($V$17:V207))</f>
        <v>0.64233832067202457</v>
      </c>
      <c r="X207" s="1">
        <f t="shared" si="65"/>
        <v>1.9764278232469075</v>
      </c>
      <c r="Y207" s="11">
        <f t="shared" si="66"/>
        <v>0.40503562532627907</v>
      </c>
      <c r="Z207" s="1"/>
      <c r="AA207" s="1"/>
    </row>
    <row r="208" spans="1:27" x14ac:dyDescent="0.25">
      <c r="A208">
        <v>192</v>
      </c>
      <c r="B208" s="6">
        <f t="shared" si="67"/>
        <v>7002.7259890197465</v>
      </c>
      <c r="C208" s="6">
        <f t="shared" si="57"/>
        <v>2158.3818905499083</v>
      </c>
      <c r="D208" s="1">
        <f t="shared" si="58"/>
        <v>2123.3682606048096</v>
      </c>
      <c r="E208" s="5">
        <f t="shared" si="59"/>
        <v>35.013629945098735</v>
      </c>
      <c r="F208" s="1">
        <f t="shared" si="60"/>
        <v>23.781629996153637</v>
      </c>
      <c r="G208" s="1">
        <f t="shared" si="47"/>
        <v>0</v>
      </c>
      <c r="H208" s="6">
        <f t="shared" si="61"/>
        <v>4855.5760984187837</v>
      </c>
      <c r="I208" s="60">
        <f t="shared" si="62"/>
        <v>0.29727037495192049</v>
      </c>
      <c r="J208" s="61">
        <f t="shared" si="68"/>
        <v>4.4590556242788071E-2</v>
      </c>
      <c r="K208" s="62">
        <f t="shared" si="63"/>
        <v>0.04</v>
      </c>
      <c r="L208" s="6">
        <f t="shared" si="48"/>
        <v>1.4589012477124472</v>
      </c>
      <c r="M208" s="6">
        <f t="shared" si="49"/>
        <v>0.83333333333333337</v>
      </c>
      <c r="N208" s="6">
        <f t="shared" si="50"/>
        <v>2.3640104805915665</v>
      </c>
      <c r="O208" s="6">
        <f t="shared" si="51"/>
        <v>4</v>
      </c>
      <c r="P208" s="1">
        <v>0</v>
      </c>
      <c r="Q208" s="1">
        <f t="shared" si="52"/>
        <v>5.833333333333333</v>
      </c>
      <c r="R208" s="15">
        <f t="shared" si="64"/>
        <v>0</v>
      </c>
      <c r="S208" s="15">
        <f t="shared" si="53"/>
        <v>1.3333333333333333</v>
      </c>
      <c r="T208" s="15">
        <f t="shared" si="54"/>
        <v>1.9818024996794695E-2</v>
      </c>
      <c r="U208" s="6">
        <f t="shared" si="55"/>
        <v>1.4697603699738853</v>
      </c>
      <c r="V208" s="6">
        <f t="shared" si="56"/>
        <v>0.29871337824157018</v>
      </c>
      <c r="W208" s="6">
        <f>$V$13-(SUM($V$17:V208))</f>
        <v>0.34362494243032415</v>
      </c>
      <c r="X208" s="1">
        <f t="shared" si="65"/>
        <v>1.5143509262166734</v>
      </c>
      <c r="Y208" s="11">
        <f t="shared" si="66"/>
        <v>0.30777594106818296</v>
      </c>
      <c r="Z208" s="1"/>
      <c r="AA208" s="1"/>
    </row>
    <row r="209" spans="1:27" x14ac:dyDescent="0.25">
      <c r="A209">
        <v>193</v>
      </c>
      <c r="B209" s="6">
        <f t="shared" si="67"/>
        <v>4855.5760984187837</v>
      </c>
      <c r="C209" s="6">
        <f t="shared" si="57"/>
        <v>2158.3818905499083</v>
      </c>
      <c r="D209" s="1">
        <f t="shared" si="58"/>
        <v>2134.1040100578143</v>
      </c>
      <c r="E209" s="5">
        <f t="shared" si="59"/>
        <v>24.277880492093917</v>
      </c>
      <c r="F209" s="1">
        <f t="shared" si="60"/>
        <v>16.489794741622752</v>
      </c>
      <c r="G209" s="1">
        <f t="shared" ref="G209:G272" si="69">(1-(1-$F$3)^(1/12))*B209*$F$4</f>
        <v>0</v>
      </c>
      <c r="H209" s="6">
        <f t="shared" si="61"/>
        <v>2704.9822936193464</v>
      </c>
      <c r="I209" s="60">
        <f t="shared" si="62"/>
        <v>0.20612243427028443</v>
      </c>
      <c r="J209" s="61">
        <f t="shared" si="68"/>
        <v>3.0918365140542664E-2</v>
      </c>
      <c r="K209" s="62">
        <f t="shared" si="63"/>
        <v>0.04</v>
      </c>
      <c r="L209" s="6">
        <f t="shared" ref="L209:L272" si="70">B209*$B$4/12</f>
        <v>1.0115783538372465</v>
      </c>
      <c r="M209" s="6">
        <f t="shared" ref="M209:M272" si="71">IF(L209&gt;0,$I$2/12,0)*$B$8</f>
        <v>0.83333333333333337</v>
      </c>
      <c r="N209" s="6">
        <f t="shared" ref="N209:N272" si="72">IF(L209&gt;0,SUM(D209:F209)*(13/360)*$Q$3,0)</f>
        <v>2.356110992399159</v>
      </c>
      <c r="O209" s="6">
        <f t="shared" ref="O209:O272" si="73">IF(L209&gt;0,$I$4*$Q$3/12,0)*$B$8</f>
        <v>4</v>
      </c>
      <c r="P209" s="1">
        <v>0</v>
      </c>
      <c r="Q209" s="1">
        <f t="shared" ref="Q209:Q272" si="74">IF(L209&gt;0,$N$2/12,0)*$B$8</f>
        <v>5.833333333333333</v>
      </c>
      <c r="R209" s="15">
        <f t="shared" si="64"/>
        <v>0</v>
      </c>
      <c r="S209" s="15">
        <f t="shared" ref="S209:S272" si="75">IF(L209&gt;0,$I$4*$N$5/12,0)</f>
        <v>1.3333333333333333</v>
      </c>
      <c r="T209" s="15">
        <f t="shared" ref="T209:T272" si="76">IF(L209&gt;0,F209*$B$4*($N$6/30),0)/$B$8</f>
        <v>1.3741495618018958E-2</v>
      </c>
      <c r="U209" s="6">
        <f t="shared" ref="U209:U272" si="77">SUM(L209:O209)-SUM(P209:T209)</f>
        <v>1.020614517285054</v>
      </c>
      <c r="V209" s="6">
        <f t="shared" ref="V209:V272" si="78">U209/(1+$Q$4/12)^A209</f>
        <v>0.20571490410120777</v>
      </c>
      <c r="W209" s="6">
        <f>$V$13-(SUM($V$17:V209))</f>
        <v>0.13791003832920978</v>
      </c>
      <c r="X209" s="1">
        <f t="shared" si="65"/>
        <v>1.0515328824255967</v>
      </c>
      <c r="Y209" s="11">
        <f t="shared" si="66"/>
        <v>0.21194680499242</v>
      </c>
      <c r="Z209" s="1"/>
      <c r="AA209" s="1"/>
    </row>
    <row r="210" spans="1:27" x14ac:dyDescent="0.25">
      <c r="A210">
        <v>194</v>
      </c>
      <c r="B210" s="6">
        <f t="shared" si="67"/>
        <v>2704.9822936193464</v>
      </c>
      <c r="C210" s="6">
        <f t="shared" ref="C210:C273" si="79">-PMT($B$3/12,$B$6,$B$2)</f>
        <v>2158.3818905499083</v>
      </c>
      <c r="D210" s="1">
        <f t="shared" ref="D210:D273" si="80">C210-E210</f>
        <v>2144.8569790818115</v>
      </c>
      <c r="E210" s="5">
        <f t="shared" ref="E210:E273" si="81">$B210*$B$3/12</f>
        <v>13.524911468096732</v>
      </c>
      <c r="F210" s="1">
        <f t="shared" ref="F210:F273" si="82">(1-(1-$F$2)^(1/12))*B210</f>
        <v>9.1862637712613378</v>
      </c>
      <c r="G210" s="1">
        <f t="shared" si="69"/>
        <v>0</v>
      </c>
      <c r="H210" s="6">
        <f t="shared" ref="H210:H273" si="83">IF(B210-D210-F210&lt;0,0,B210-D210-F210)</f>
        <v>550.93905076627357</v>
      </c>
      <c r="I210" s="60">
        <f t="shared" ref="I210:I273" si="84">F210*$Q$6</f>
        <v>0.11482829714076673</v>
      </c>
      <c r="J210" s="61">
        <f t="shared" si="68"/>
        <v>1.7224244571115009E-2</v>
      </c>
      <c r="K210" s="62">
        <f t="shared" ref="K210:K273" si="85">$F$2</f>
        <v>0.04</v>
      </c>
      <c r="L210" s="6">
        <f t="shared" si="70"/>
        <v>0.56353797783736381</v>
      </c>
      <c r="M210" s="6">
        <f t="shared" si="71"/>
        <v>0.83333333333333337</v>
      </c>
      <c r="N210" s="6">
        <f t="shared" si="72"/>
        <v>2.3481988338479334</v>
      </c>
      <c r="O210" s="6">
        <f t="shared" si="73"/>
        <v>4</v>
      </c>
      <c r="P210" s="1">
        <v>0</v>
      </c>
      <c r="Q210" s="1">
        <f t="shared" si="74"/>
        <v>5.833333333333333</v>
      </c>
      <c r="R210" s="15">
        <f t="shared" ref="R210:R249" si="86">$N$3/12</f>
        <v>0</v>
      </c>
      <c r="S210" s="15">
        <f t="shared" si="75"/>
        <v>1.3333333333333333</v>
      </c>
      <c r="T210" s="15">
        <f t="shared" si="76"/>
        <v>7.6552198093844479E-3</v>
      </c>
      <c r="U210" s="6">
        <f t="shared" si="77"/>
        <v>0.57074825854257938</v>
      </c>
      <c r="V210" s="6">
        <f t="shared" si="78"/>
        <v>0.11408918740512625</v>
      </c>
      <c r="W210" s="6">
        <f>$V$13-(SUM($V$17:V210))</f>
        <v>2.3820850924494152E-2</v>
      </c>
      <c r="X210" s="1">
        <f t="shared" ref="X210:X273" si="87">U210+J210</f>
        <v>0.58797250311369442</v>
      </c>
      <c r="Y210" s="11">
        <f t="shared" ref="Y210:Y273" si="88">X210/(1+$Q$4/12)^A210</f>
        <v>0.11753221160602982</v>
      </c>
      <c r="Z210" s="1"/>
      <c r="AA210" s="1"/>
    </row>
    <row r="211" spans="1:27" x14ac:dyDescent="0.25">
      <c r="A211">
        <v>195</v>
      </c>
      <c r="B211" s="6">
        <f t="shared" ref="B211:B274" si="89">H210</f>
        <v>550.93905076627357</v>
      </c>
      <c r="C211" s="6">
        <f t="shared" si="79"/>
        <v>2158.3818905499083</v>
      </c>
      <c r="D211" s="1">
        <f t="shared" si="80"/>
        <v>2155.6271952960769</v>
      </c>
      <c r="E211" s="5">
        <f t="shared" si="81"/>
        <v>2.7546952538313678</v>
      </c>
      <c r="F211" s="1">
        <f t="shared" si="82"/>
        <v>1.8710183257634068</v>
      </c>
      <c r="G211" s="1">
        <f t="shared" si="69"/>
        <v>0</v>
      </c>
      <c r="H211" s="6">
        <f t="shared" si="83"/>
        <v>0</v>
      </c>
      <c r="I211" s="60">
        <f t="shared" si="84"/>
        <v>2.3387729072042587E-2</v>
      </c>
      <c r="J211" s="61">
        <f t="shared" si="68"/>
        <v>3.5081593608063881E-3</v>
      </c>
      <c r="K211" s="62">
        <f t="shared" si="85"/>
        <v>0.04</v>
      </c>
      <c r="L211" s="6">
        <f t="shared" si="70"/>
        <v>0.11477896890964033</v>
      </c>
      <c r="M211" s="6">
        <f t="shared" si="71"/>
        <v>0.83333333333333337</v>
      </c>
      <c r="N211" s="6">
        <f t="shared" si="72"/>
        <v>2.3402739846153113</v>
      </c>
      <c r="O211" s="6">
        <f t="shared" si="73"/>
        <v>4</v>
      </c>
      <c r="P211" s="1">
        <v>0</v>
      </c>
      <c r="Q211" s="1">
        <f t="shared" si="74"/>
        <v>5.833333333333333</v>
      </c>
      <c r="R211" s="15">
        <f t="shared" si="86"/>
        <v>0</v>
      </c>
      <c r="S211" s="15">
        <f t="shared" si="75"/>
        <v>1.3333333333333333</v>
      </c>
      <c r="T211" s="15">
        <f t="shared" si="76"/>
        <v>1.5591819381361722E-3</v>
      </c>
      <c r="U211" s="6">
        <f t="shared" si="77"/>
        <v>0.12016043825348355</v>
      </c>
      <c r="V211" s="6">
        <f t="shared" si="78"/>
        <v>2.382085092433495E-2</v>
      </c>
      <c r="W211" s="6">
        <f>$V$13-(SUM($V$17:V211))</f>
        <v>0</v>
      </c>
      <c r="X211" s="1">
        <f t="shared" si="87"/>
        <v>0.12366859761428993</v>
      </c>
      <c r="Y211" s="11">
        <f t="shared" si="88"/>
        <v>2.4516315607780014E-2</v>
      </c>
      <c r="Z211" s="1"/>
      <c r="AA211" s="1"/>
    </row>
    <row r="212" spans="1:27" x14ac:dyDescent="0.25">
      <c r="A212">
        <v>196</v>
      </c>
      <c r="B212" s="6">
        <f t="shared" si="89"/>
        <v>0</v>
      </c>
      <c r="C212" s="6">
        <f t="shared" si="79"/>
        <v>2158.3818905499083</v>
      </c>
      <c r="D212" s="1">
        <f t="shared" si="80"/>
        <v>2158.3818905499083</v>
      </c>
      <c r="E212" s="5">
        <f t="shared" si="81"/>
        <v>0</v>
      </c>
      <c r="F212" s="1">
        <f t="shared" si="82"/>
        <v>0</v>
      </c>
      <c r="G212" s="1">
        <f t="shared" si="69"/>
        <v>0</v>
      </c>
      <c r="H212" s="6">
        <f t="shared" si="83"/>
        <v>0</v>
      </c>
      <c r="I212" s="60">
        <f t="shared" si="84"/>
        <v>0</v>
      </c>
      <c r="J212" s="61">
        <f t="shared" si="68"/>
        <v>0</v>
      </c>
      <c r="K212" s="62">
        <f t="shared" si="85"/>
        <v>0.04</v>
      </c>
      <c r="L212" s="6">
        <f t="shared" si="70"/>
        <v>0</v>
      </c>
      <c r="M212" s="6">
        <f t="shared" si="71"/>
        <v>0</v>
      </c>
      <c r="N212" s="6">
        <f t="shared" si="72"/>
        <v>0</v>
      </c>
      <c r="O212" s="6">
        <f t="shared" si="73"/>
        <v>0</v>
      </c>
      <c r="P212" s="1">
        <v>0</v>
      </c>
      <c r="Q212" s="1">
        <f t="shared" si="74"/>
        <v>0</v>
      </c>
      <c r="R212" s="15">
        <f t="shared" si="86"/>
        <v>0</v>
      </c>
      <c r="S212" s="15">
        <f t="shared" si="75"/>
        <v>0</v>
      </c>
      <c r="T212" s="15">
        <f t="shared" si="76"/>
        <v>0</v>
      </c>
      <c r="U212" s="6">
        <f t="shared" si="77"/>
        <v>0</v>
      </c>
      <c r="V212" s="6">
        <f t="shared" si="78"/>
        <v>0</v>
      </c>
      <c r="W212" s="6">
        <f>$V$13-(SUM($V$17:V212))</f>
        <v>0</v>
      </c>
      <c r="X212" s="1">
        <f t="shared" si="87"/>
        <v>0</v>
      </c>
      <c r="Y212" s="11">
        <f t="shared" si="88"/>
        <v>0</v>
      </c>
      <c r="Z212" s="1"/>
      <c r="AA212" s="1"/>
    </row>
    <row r="213" spans="1:27" x14ac:dyDescent="0.25">
      <c r="A213">
        <v>197</v>
      </c>
      <c r="B213" s="6">
        <f t="shared" si="89"/>
        <v>0</v>
      </c>
      <c r="C213" s="6">
        <f t="shared" si="79"/>
        <v>2158.3818905499083</v>
      </c>
      <c r="D213" s="1">
        <f t="shared" si="80"/>
        <v>2158.3818905499083</v>
      </c>
      <c r="E213" s="5">
        <f t="shared" si="81"/>
        <v>0</v>
      </c>
      <c r="F213" s="1">
        <f t="shared" si="82"/>
        <v>0</v>
      </c>
      <c r="G213" s="1">
        <f t="shared" si="69"/>
        <v>0</v>
      </c>
      <c r="H213" s="6">
        <f t="shared" si="83"/>
        <v>0</v>
      </c>
      <c r="I213" s="60">
        <f t="shared" si="84"/>
        <v>0</v>
      </c>
      <c r="J213" s="61">
        <f t="shared" si="68"/>
        <v>0</v>
      </c>
      <c r="K213" s="62">
        <f t="shared" si="85"/>
        <v>0.04</v>
      </c>
      <c r="L213" s="6">
        <f t="shared" si="70"/>
        <v>0</v>
      </c>
      <c r="M213" s="6">
        <f t="shared" si="71"/>
        <v>0</v>
      </c>
      <c r="N213" s="6">
        <f t="shared" si="72"/>
        <v>0</v>
      </c>
      <c r="O213" s="6">
        <f t="shared" si="73"/>
        <v>0</v>
      </c>
      <c r="P213" s="1">
        <v>0</v>
      </c>
      <c r="Q213" s="1">
        <f t="shared" si="74"/>
        <v>0</v>
      </c>
      <c r="R213" s="15">
        <f t="shared" si="86"/>
        <v>0</v>
      </c>
      <c r="S213" s="15">
        <f t="shared" si="75"/>
        <v>0</v>
      </c>
      <c r="T213" s="15">
        <f t="shared" si="76"/>
        <v>0</v>
      </c>
      <c r="U213" s="6">
        <f t="shared" si="77"/>
        <v>0</v>
      </c>
      <c r="V213" s="6">
        <f t="shared" si="78"/>
        <v>0</v>
      </c>
      <c r="W213" s="6">
        <f>$V$13-(SUM($V$17:V213))</f>
        <v>0</v>
      </c>
      <c r="X213" s="1">
        <f t="shared" si="87"/>
        <v>0</v>
      </c>
      <c r="Y213" s="11">
        <f t="shared" si="88"/>
        <v>0</v>
      </c>
      <c r="Z213" s="1"/>
      <c r="AA213" s="1"/>
    </row>
    <row r="214" spans="1:27" x14ac:dyDescent="0.25">
      <c r="A214">
        <v>198</v>
      </c>
      <c r="B214" s="6">
        <f t="shared" si="89"/>
        <v>0</v>
      </c>
      <c r="C214" s="6">
        <f t="shared" si="79"/>
        <v>2158.3818905499083</v>
      </c>
      <c r="D214" s="1">
        <f t="shared" si="80"/>
        <v>2158.3818905499083</v>
      </c>
      <c r="E214" s="5">
        <f t="shared" si="81"/>
        <v>0</v>
      </c>
      <c r="F214" s="1">
        <f t="shared" si="82"/>
        <v>0</v>
      </c>
      <c r="G214" s="1">
        <f t="shared" si="69"/>
        <v>0</v>
      </c>
      <c r="H214" s="6">
        <f t="shared" si="83"/>
        <v>0</v>
      </c>
      <c r="I214" s="60">
        <f t="shared" si="84"/>
        <v>0</v>
      </c>
      <c r="J214" s="61">
        <f t="shared" si="68"/>
        <v>0</v>
      </c>
      <c r="K214" s="62">
        <f t="shared" si="85"/>
        <v>0.04</v>
      </c>
      <c r="L214" s="6">
        <f t="shared" si="70"/>
        <v>0</v>
      </c>
      <c r="M214" s="6">
        <f t="shared" si="71"/>
        <v>0</v>
      </c>
      <c r="N214" s="6">
        <f t="shared" si="72"/>
        <v>0</v>
      </c>
      <c r="O214" s="6">
        <f t="shared" si="73"/>
        <v>0</v>
      </c>
      <c r="P214" s="1">
        <v>0</v>
      </c>
      <c r="Q214" s="1">
        <f t="shared" si="74"/>
        <v>0</v>
      </c>
      <c r="R214" s="15">
        <f t="shared" si="86"/>
        <v>0</v>
      </c>
      <c r="S214" s="15">
        <f t="shared" si="75"/>
        <v>0</v>
      </c>
      <c r="T214" s="15">
        <f t="shared" si="76"/>
        <v>0</v>
      </c>
      <c r="U214" s="6">
        <f t="shared" si="77"/>
        <v>0</v>
      </c>
      <c r="V214" s="6">
        <f t="shared" si="78"/>
        <v>0</v>
      </c>
      <c r="W214" s="6">
        <f>$V$13-(SUM($V$17:V214))</f>
        <v>0</v>
      </c>
      <c r="X214" s="1">
        <f t="shared" si="87"/>
        <v>0</v>
      </c>
      <c r="Y214" s="11">
        <f t="shared" si="88"/>
        <v>0</v>
      </c>
      <c r="Z214" s="1"/>
      <c r="AA214" s="1"/>
    </row>
    <row r="215" spans="1:27" x14ac:dyDescent="0.25">
      <c r="A215">
        <v>199</v>
      </c>
      <c r="B215" s="6">
        <f t="shared" si="89"/>
        <v>0</v>
      </c>
      <c r="C215" s="6">
        <f t="shared" si="79"/>
        <v>2158.3818905499083</v>
      </c>
      <c r="D215" s="1">
        <f t="shared" si="80"/>
        <v>2158.3818905499083</v>
      </c>
      <c r="E215" s="5">
        <f t="shared" si="81"/>
        <v>0</v>
      </c>
      <c r="F215" s="1">
        <f t="shared" si="82"/>
        <v>0</v>
      </c>
      <c r="G215" s="1">
        <f t="shared" si="69"/>
        <v>0</v>
      </c>
      <c r="H215" s="6">
        <f t="shared" si="83"/>
        <v>0</v>
      </c>
      <c r="I215" s="60">
        <f t="shared" si="84"/>
        <v>0</v>
      </c>
      <c r="J215" s="61">
        <f t="shared" si="68"/>
        <v>0</v>
      </c>
      <c r="K215" s="62">
        <f t="shared" si="85"/>
        <v>0.04</v>
      </c>
      <c r="L215" s="6">
        <f t="shared" si="70"/>
        <v>0</v>
      </c>
      <c r="M215" s="6">
        <f t="shared" si="71"/>
        <v>0</v>
      </c>
      <c r="N215" s="6">
        <f t="shared" si="72"/>
        <v>0</v>
      </c>
      <c r="O215" s="6">
        <f t="shared" si="73"/>
        <v>0</v>
      </c>
      <c r="P215" s="1">
        <v>0</v>
      </c>
      <c r="Q215" s="1">
        <f t="shared" si="74"/>
        <v>0</v>
      </c>
      <c r="R215" s="15">
        <f t="shared" si="86"/>
        <v>0</v>
      </c>
      <c r="S215" s="15">
        <f t="shared" si="75"/>
        <v>0</v>
      </c>
      <c r="T215" s="15">
        <f t="shared" si="76"/>
        <v>0</v>
      </c>
      <c r="U215" s="6">
        <f t="shared" si="77"/>
        <v>0</v>
      </c>
      <c r="V215" s="6">
        <f t="shared" si="78"/>
        <v>0</v>
      </c>
      <c r="W215" s="6">
        <f>$V$13-(SUM($V$17:V215))</f>
        <v>0</v>
      </c>
      <c r="X215" s="1">
        <f t="shared" si="87"/>
        <v>0</v>
      </c>
      <c r="Y215" s="11">
        <f t="shared" si="88"/>
        <v>0</v>
      </c>
      <c r="Z215" s="1"/>
      <c r="AA215" s="1"/>
    </row>
    <row r="216" spans="1:27" x14ac:dyDescent="0.25">
      <c r="A216">
        <v>200</v>
      </c>
      <c r="B216" s="6">
        <f t="shared" si="89"/>
        <v>0</v>
      </c>
      <c r="C216" s="6">
        <f t="shared" si="79"/>
        <v>2158.3818905499083</v>
      </c>
      <c r="D216" s="1">
        <f t="shared" si="80"/>
        <v>2158.3818905499083</v>
      </c>
      <c r="E216" s="5">
        <f t="shared" si="81"/>
        <v>0</v>
      </c>
      <c r="F216" s="1">
        <f t="shared" si="82"/>
        <v>0</v>
      </c>
      <c r="G216" s="1">
        <f t="shared" si="69"/>
        <v>0</v>
      </c>
      <c r="H216" s="6">
        <f t="shared" si="83"/>
        <v>0</v>
      </c>
      <c r="I216" s="60">
        <f t="shared" si="84"/>
        <v>0</v>
      </c>
      <c r="J216" s="61">
        <f t="shared" si="68"/>
        <v>0</v>
      </c>
      <c r="K216" s="62">
        <f t="shared" si="85"/>
        <v>0.04</v>
      </c>
      <c r="L216" s="6">
        <f t="shared" si="70"/>
        <v>0</v>
      </c>
      <c r="M216" s="6">
        <f t="shared" si="71"/>
        <v>0</v>
      </c>
      <c r="N216" s="6">
        <f t="shared" si="72"/>
        <v>0</v>
      </c>
      <c r="O216" s="6">
        <f t="shared" si="73"/>
        <v>0</v>
      </c>
      <c r="P216" s="1">
        <v>0</v>
      </c>
      <c r="Q216" s="1">
        <f t="shared" si="74"/>
        <v>0</v>
      </c>
      <c r="R216" s="15">
        <f t="shared" si="86"/>
        <v>0</v>
      </c>
      <c r="S216" s="15">
        <f t="shared" si="75"/>
        <v>0</v>
      </c>
      <c r="T216" s="15">
        <f t="shared" si="76"/>
        <v>0</v>
      </c>
      <c r="U216" s="6">
        <f t="shared" si="77"/>
        <v>0</v>
      </c>
      <c r="V216" s="6">
        <f t="shared" si="78"/>
        <v>0</v>
      </c>
      <c r="W216" s="6">
        <f>$V$13-(SUM($V$17:V216))</f>
        <v>0</v>
      </c>
      <c r="X216" s="1">
        <f t="shared" si="87"/>
        <v>0</v>
      </c>
      <c r="Y216" s="11">
        <f t="shared" si="88"/>
        <v>0</v>
      </c>
      <c r="Z216" s="1"/>
      <c r="AA216" s="1"/>
    </row>
    <row r="217" spans="1:27" x14ac:dyDescent="0.25">
      <c r="A217">
        <v>201</v>
      </c>
      <c r="B217" s="6">
        <f t="shared" si="89"/>
        <v>0</v>
      </c>
      <c r="C217" s="6">
        <f t="shared" si="79"/>
        <v>2158.3818905499083</v>
      </c>
      <c r="D217" s="1">
        <f t="shared" si="80"/>
        <v>2158.3818905499083</v>
      </c>
      <c r="E217" s="5">
        <f t="shared" si="81"/>
        <v>0</v>
      </c>
      <c r="F217" s="1">
        <f t="shared" si="82"/>
        <v>0</v>
      </c>
      <c r="G217" s="1">
        <f t="shared" si="69"/>
        <v>0</v>
      </c>
      <c r="H217" s="6">
        <f t="shared" si="83"/>
        <v>0</v>
      </c>
      <c r="I217" s="60">
        <f t="shared" si="84"/>
        <v>0</v>
      </c>
      <c r="J217" s="61">
        <f t="shared" ref="J217:J280" si="90">$N$8*I217</f>
        <v>0</v>
      </c>
      <c r="K217" s="62">
        <f t="shared" si="85"/>
        <v>0.04</v>
      </c>
      <c r="L217" s="6">
        <f t="shared" si="70"/>
        <v>0</v>
      </c>
      <c r="M217" s="6">
        <f t="shared" si="71"/>
        <v>0</v>
      </c>
      <c r="N217" s="6">
        <f t="shared" si="72"/>
        <v>0</v>
      </c>
      <c r="O217" s="6">
        <f t="shared" si="73"/>
        <v>0</v>
      </c>
      <c r="P217" s="1">
        <v>0</v>
      </c>
      <c r="Q217" s="1">
        <f t="shared" si="74"/>
        <v>0</v>
      </c>
      <c r="R217" s="15">
        <f t="shared" si="86"/>
        <v>0</v>
      </c>
      <c r="S217" s="15">
        <f t="shared" si="75"/>
        <v>0</v>
      </c>
      <c r="T217" s="15">
        <f t="shared" si="76"/>
        <v>0</v>
      </c>
      <c r="U217" s="6">
        <f t="shared" si="77"/>
        <v>0</v>
      </c>
      <c r="V217" s="6">
        <f t="shared" si="78"/>
        <v>0</v>
      </c>
      <c r="W217" s="6">
        <f>$V$13-(SUM($V$17:V217))</f>
        <v>0</v>
      </c>
      <c r="X217" s="1">
        <f t="shared" si="87"/>
        <v>0</v>
      </c>
      <c r="Y217" s="11">
        <f t="shared" si="88"/>
        <v>0</v>
      </c>
      <c r="Z217" s="1"/>
      <c r="AA217" s="1"/>
    </row>
    <row r="218" spans="1:27" x14ac:dyDescent="0.25">
      <c r="A218">
        <v>202</v>
      </c>
      <c r="B218" s="6">
        <f t="shared" si="89"/>
        <v>0</v>
      </c>
      <c r="C218" s="6">
        <f t="shared" si="79"/>
        <v>2158.3818905499083</v>
      </c>
      <c r="D218" s="1">
        <f t="shared" si="80"/>
        <v>2158.3818905499083</v>
      </c>
      <c r="E218" s="5">
        <f t="shared" si="81"/>
        <v>0</v>
      </c>
      <c r="F218" s="1">
        <f t="shared" si="82"/>
        <v>0</v>
      </c>
      <c r="G218" s="1">
        <f t="shared" si="69"/>
        <v>0</v>
      </c>
      <c r="H218" s="6">
        <f t="shared" si="83"/>
        <v>0</v>
      </c>
      <c r="I218" s="60">
        <f t="shared" si="84"/>
        <v>0</v>
      </c>
      <c r="J218" s="61">
        <f t="shared" si="90"/>
        <v>0</v>
      </c>
      <c r="K218" s="62">
        <f t="shared" si="85"/>
        <v>0.04</v>
      </c>
      <c r="L218" s="6">
        <f t="shared" si="70"/>
        <v>0</v>
      </c>
      <c r="M218" s="6">
        <f t="shared" si="71"/>
        <v>0</v>
      </c>
      <c r="N218" s="6">
        <f t="shared" si="72"/>
        <v>0</v>
      </c>
      <c r="O218" s="6">
        <f t="shared" si="73"/>
        <v>0</v>
      </c>
      <c r="P218" s="1">
        <v>0</v>
      </c>
      <c r="Q218" s="1">
        <f t="shared" si="74"/>
        <v>0</v>
      </c>
      <c r="R218" s="15">
        <f t="shared" si="86"/>
        <v>0</v>
      </c>
      <c r="S218" s="15">
        <f t="shared" si="75"/>
        <v>0</v>
      </c>
      <c r="T218" s="15">
        <f t="shared" si="76"/>
        <v>0</v>
      </c>
      <c r="U218" s="6">
        <f t="shared" si="77"/>
        <v>0</v>
      </c>
      <c r="V218" s="6">
        <f t="shared" si="78"/>
        <v>0</v>
      </c>
      <c r="W218" s="6">
        <f>$V$13-(SUM($V$17:V218))</f>
        <v>0</v>
      </c>
      <c r="X218" s="1">
        <f t="shared" si="87"/>
        <v>0</v>
      </c>
      <c r="Y218" s="11">
        <f t="shared" si="88"/>
        <v>0</v>
      </c>
      <c r="Z218" s="1"/>
      <c r="AA218" s="1"/>
    </row>
    <row r="219" spans="1:27" x14ac:dyDescent="0.25">
      <c r="A219">
        <v>203</v>
      </c>
      <c r="B219" s="6">
        <f t="shared" si="89"/>
        <v>0</v>
      </c>
      <c r="C219" s="6">
        <f t="shared" si="79"/>
        <v>2158.3818905499083</v>
      </c>
      <c r="D219" s="1">
        <f t="shared" si="80"/>
        <v>2158.3818905499083</v>
      </c>
      <c r="E219" s="5">
        <f t="shared" si="81"/>
        <v>0</v>
      </c>
      <c r="F219" s="1">
        <f t="shared" si="82"/>
        <v>0</v>
      </c>
      <c r="G219" s="1">
        <f t="shared" si="69"/>
        <v>0</v>
      </c>
      <c r="H219" s="6">
        <f t="shared" si="83"/>
        <v>0</v>
      </c>
      <c r="I219" s="60">
        <f t="shared" si="84"/>
        <v>0</v>
      </c>
      <c r="J219" s="61">
        <f t="shared" si="90"/>
        <v>0</v>
      </c>
      <c r="K219" s="62">
        <f t="shared" si="85"/>
        <v>0.04</v>
      </c>
      <c r="L219" s="6">
        <f t="shared" si="70"/>
        <v>0</v>
      </c>
      <c r="M219" s="6">
        <f t="shared" si="71"/>
        <v>0</v>
      </c>
      <c r="N219" s="6">
        <f t="shared" si="72"/>
        <v>0</v>
      </c>
      <c r="O219" s="6">
        <f t="shared" si="73"/>
        <v>0</v>
      </c>
      <c r="P219" s="1">
        <v>0</v>
      </c>
      <c r="Q219" s="1">
        <f t="shared" si="74"/>
        <v>0</v>
      </c>
      <c r="R219" s="15">
        <f t="shared" si="86"/>
        <v>0</v>
      </c>
      <c r="S219" s="15">
        <f t="shared" si="75"/>
        <v>0</v>
      </c>
      <c r="T219" s="15">
        <f t="shared" si="76"/>
        <v>0</v>
      </c>
      <c r="U219" s="6">
        <f t="shared" si="77"/>
        <v>0</v>
      </c>
      <c r="V219" s="6">
        <f t="shared" si="78"/>
        <v>0</v>
      </c>
      <c r="W219" s="6">
        <f>$V$13-(SUM($V$17:V219))</f>
        <v>0</v>
      </c>
      <c r="X219" s="1">
        <f t="shared" si="87"/>
        <v>0</v>
      </c>
      <c r="Y219" s="11">
        <f t="shared" si="88"/>
        <v>0</v>
      </c>
      <c r="Z219" s="1"/>
      <c r="AA219" s="1"/>
    </row>
    <row r="220" spans="1:27" x14ac:dyDescent="0.25">
      <c r="A220">
        <v>204</v>
      </c>
      <c r="B220" s="6">
        <f t="shared" si="89"/>
        <v>0</v>
      </c>
      <c r="C220" s="6">
        <f t="shared" si="79"/>
        <v>2158.3818905499083</v>
      </c>
      <c r="D220" s="1">
        <f t="shared" si="80"/>
        <v>2158.3818905499083</v>
      </c>
      <c r="E220" s="5">
        <f t="shared" si="81"/>
        <v>0</v>
      </c>
      <c r="F220" s="1">
        <f t="shared" si="82"/>
        <v>0</v>
      </c>
      <c r="G220" s="1">
        <f t="shared" si="69"/>
        <v>0</v>
      </c>
      <c r="H220" s="6">
        <f t="shared" si="83"/>
        <v>0</v>
      </c>
      <c r="I220" s="60">
        <f t="shared" si="84"/>
        <v>0</v>
      </c>
      <c r="J220" s="61">
        <f t="shared" si="90"/>
        <v>0</v>
      </c>
      <c r="K220" s="62">
        <f t="shared" si="85"/>
        <v>0.04</v>
      </c>
      <c r="L220" s="6">
        <f t="shared" si="70"/>
        <v>0</v>
      </c>
      <c r="M220" s="6">
        <f t="shared" si="71"/>
        <v>0</v>
      </c>
      <c r="N220" s="6">
        <f t="shared" si="72"/>
        <v>0</v>
      </c>
      <c r="O220" s="6">
        <f t="shared" si="73"/>
        <v>0</v>
      </c>
      <c r="P220" s="1">
        <v>0</v>
      </c>
      <c r="Q220" s="1">
        <f t="shared" si="74"/>
        <v>0</v>
      </c>
      <c r="R220" s="15">
        <f t="shared" si="86"/>
        <v>0</v>
      </c>
      <c r="S220" s="15">
        <f t="shared" si="75"/>
        <v>0</v>
      </c>
      <c r="T220" s="15">
        <f t="shared" si="76"/>
        <v>0</v>
      </c>
      <c r="U220" s="6">
        <f t="shared" si="77"/>
        <v>0</v>
      </c>
      <c r="V220" s="6">
        <f t="shared" si="78"/>
        <v>0</v>
      </c>
      <c r="W220" s="6">
        <f>$V$13-(SUM($V$17:V220))</f>
        <v>0</v>
      </c>
      <c r="X220" s="1">
        <f t="shared" si="87"/>
        <v>0</v>
      </c>
      <c r="Y220" s="11">
        <f t="shared" si="88"/>
        <v>0</v>
      </c>
      <c r="Z220" s="1"/>
      <c r="AA220" s="1"/>
    </row>
    <row r="221" spans="1:27" x14ac:dyDescent="0.25">
      <c r="A221">
        <v>205</v>
      </c>
      <c r="B221" s="6">
        <f t="shared" si="89"/>
        <v>0</v>
      </c>
      <c r="C221" s="6">
        <f t="shared" si="79"/>
        <v>2158.3818905499083</v>
      </c>
      <c r="D221" s="1">
        <f t="shared" si="80"/>
        <v>2158.3818905499083</v>
      </c>
      <c r="E221" s="5">
        <f t="shared" si="81"/>
        <v>0</v>
      </c>
      <c r="F221" s="1">
        <f t="shared" si="82"/>
        <v>0</v>
      </c>
      <c r="G221" s="1">
        <f t="shared" si="69"/>
        <v>0</v>
      </c>
      <c r="H221" s="6">
        <f t="shared" si="83"/>
        <v>0</v>
      </c>
      <c r="I221" s="60">
        <f t="shared" si="84"/>
        <v>0</v>
      </c>
      <c r="J221" s="61">
        <f t="shared" si="90"/>
        <v>0</v>
      </c>
      <c r="K221" s="62">
        <f t="shared" si="85"/>
        <v>0.04</v>
      </c>
      <c r="L221" s="6">
        <f t="shared" si="70"/>
        <v>0</v>
      </c>
      <c r="M221" s="6">
        <f t="shared" si="71"/>
        <v>0</v>
      </c>
      <c r="N221" s="6">
        <f t="shared" si="72"/>
        <v>0</v>
      </c>
      <c r="O221" s="6">
        <f t="shared" si="73"/>
        <v>0</v>
      </c>
      <c r="P221" s="1">
        <v>0</v>
      </c>
      <c r="Q221" s="1">
        <f t="shared" si="74"/>
        <v>0</v>
      </c>
      <c r="R221" s="15">
        <f t="shared" si="86"/>
        <v>0</v>
      </c>
      <c r="S221" s="15">
        <f t="shared" si="75"/>
        <v>0</v>
      </c>
      <c r="T221" s="15">
        <f t="shared" si="76"/>
        <v>0</v>
      </c>
      <c r="U221" s="6">
        <f t="shared" si="77"/>
        <v>0</v>
      </c>
      <c r="V221" s="6">
        <f t="shared" si="78"/>
        <v>0</v>
      </c>
      <c r="W221" s="6">
        <f>$V$13-(SUM($V$17:V221))</f>
        <v>0</v>
      </c>
      <c r="X221" s="1">
        <f t="shared" si="87"/>
        <v>0</v>
      </c>
      <c r="Y221" s="11">
        <f t="shared" si="88"/>
        <v>0</v>
      </c>
      <c r="Z221" s="1"/>
      <c r="AA221" s="1"/>
    </row>
    <row r="222" spans="1:27" x14ac:dyDescent="0.25">
      <c r="A222">
        <v>206</v>
      </c>
      <c r="B222" s="6">
        <f t="shared" si="89"/>
        <v>0</v>
      </c>
      <c r="C222" s="6">
        <f t="shared" si="79"/>
        <v>2158.3818905499083</v>
      </c>
      <c r="D222" s="1">
        <f t="shared" si="80"/>
        <v>2158.3818905499083</v>
      </c>
      <c r="E222" s="5">
        <f t="shared" si="81"/>
        <v>0</v>
      </c>
      <c r="F222" s="1">
        <f t="shared" si="82"/>
        <v>0</v>
      </c>
      <c r="G222" s="1">
        <f t="shared" si="69"/>
        <v>0</v>
      </c>
      <c r="H222" s="6">
        <f t="shared" si="83"/>
        <v>0</v>
      </c>
      <c r="I222" s="60">
        <f t="shared" si="84"/>
        <v>0</v>
      </c>
      <c r="J222" s="61">
        <f t="shared" si="90"/>
        <v>0</v>
      </c>
      <c r="K222" s="62">
        <f t="shared" si="85"/>
        <v>0.04</v>
      </c>
      <c r="L222" s="6">
        <f t="shared" si="70"/>
        <v>0</v>
      </c>
      <c r="M222" s="6">
        <f t="shared" si="71"/>
        <v>0</v>
      </c>
      <c r="N222" s="6">
        <f t="shared" si="72"/>
        <v>0</v>
      </c>
      <c r="O222" s="6">
        <f t="shared" si="73"/>
        <v>0</v>
      </c>
      <c r="P222" s="1">
        <v>0</v>
      </c>
      <c r="Q222" s="1">
        <f t="shared" si="74"/>
        <v>0</v>
      </c>
      <c r="R222" s="15">
        <f t="shared" si="86"/>
        <v>0</v>
      </c>
      <c r="S222" s="15">
        <f t="shared" si="75"/>
        <v>0</v>
      </c>
      <c r="T222" s="15">
        <f t="shared" si="76"/>
        <v>0</v>
      </c>
      <c r="U222" s="6">
        <f t="shared" si="77"/>
        <v>0</v>
      </c>
      <c r="V222" s="6">
        <f t="shared" si="78"/>
        <v>0</v>
      </c>
      <c r="W222" s="6">
        <f>$V$13-(SUM($V$17:V222))</f>
        <v>0</v>
      </c>
      <c r="X222" s="1">
        <f t="shared" si="87"/>
        <v>0</v>
      </c>
      <c r="Y222" s="11">
        <f t="shared" si="88"/>
        <v>0</v>
      </c>
      <c r="Z222" s="1"/>
      <c r="AA222" s="1"/>
    </row>
    <row r="223" spans="1:27" x14ac:dyDescent="0.25">
      <c r="A223">
        <v>207</v>
      </c>
      <c r="B223" s="6">
        <f t="shared" si="89"/>
        <v>0</v>
      </c>
      <c r="C223" s="6">
        <f t="shared" si="79"/>
        <v>2158.3818905499083</v>
      </c>
      <c r="D223" s="1">
        <f t="shared" si="80"/>
        <v>2158.3818905499083</v>
      </c>
      <c r="E223" s="5">
        <f t="shared" si="81"/>
        <v>0</v>
      </c>
      <c r="F223" s="1">
        <f t="shared" si="82"/>
        <v>0</v>
      </c>
      <c r="G223" s="1">
        <f t="shared" si="69"/>
        <v>0</v>
      </c>
      <c r="H223" s="6">
        <f t="shared" si="83"/>
        <v>0</v>
      </c>
      <c r="I223" s="60">
        <f t="shared" si="84"/>
        <v>0</v>
      </c>
      <c r="J223" s="61">
        <f t="shared" si="90"/>
        <v>0</v>
      </c>
      <c r="K223" s="62">
        <f t="shared" si="85"/>
        <v>0.04</v>
      </c>
      <c r="L223" s="6">
        <f t="shared" si="70"/>
        <v>0</v>
      </c>
      <c r="M223" s="6">
        <f t="shared" si="71"/>
        <v>0</v>
      </c>
      <c r="N223" s="6">
        <f t="shared" si="72"/>
        <v>0</v>
      </c>
      <c r="O223" s="6">
        <f t="shared" si="73"/>
        <v>0</v>
      </c>
      <c r="P223" s="1">
        <v>0</v>
      </c>
      <c r="Q223" s="1">
        <f t="shared" si="74"/>
        <v>0</v>
      </c>
      <c r="R223" s="15">
        <f t="shared" si="86"/>
        <v>0</v>
      </c>
      <c r="S223" s="15">
        <f t="shared" si="75"/>
        <v>0</v>
      </c>
      <c r="T223" s="15">
        <f t="shared" si="76"/>
        <v>0</v>
      </c>
      <c r="U223" s="6">
        <f t="shared" si="77"/>
        <v>0</v>
      </c>
      <c r="V223" s="6">
        <f t="shared" si="78"/>
        <v>0</v>
      </c>
      <c r="W223" s="6">
        <f>$V$13-(SUM($V$17:V223))</f>
        <v>0</v>
      </c>
      <c r="X223" s="1">
        <f t="shared" si="87"/>
        <v>0</v>
      </c>
      <c r="Y223" s="11">
        <f t="shared" si="88"/>
        <v>0</v>
      </c>
      <c r="Z223" s="1"/>
      <c r="AA223" s="1"/>
    </row>
    <row r="224" spans="1:27" x14ac:dyDescent="0.25">
      <c r="A224">
        <v>208</v>
      </c>
      <c r="B224" s="6">
        <f t="shared" si="89"/>
        <v>0</v>
      </c>
      <c r="C224" s="6">
        <f t="shared" si="79"/>
        <v>2158.3818905499083</v>
      </c>
      <c r="D224" s="1">
        <f t="shared" si="80"/>
        <v>2158.3818905499083</v>
      </c>
      <c r="E224" s="5">
        <f t="shared" si="81"/>
        <v>0</v>
      </c>
      <c r="F224" s="1">
        <f t="shared" si="82"/>
        <v>0</v>
      </c>
      <c r="G224" s="1">
        <f t="shared" si="69"/>
        <v>0</v>
      </c>
      <c r="H224" s="6">
        <f t="shared" si="83"/>
        <v>0</v>
      </c>
      <c r="I224" s="60">
        <f t="shared" si="84"/>
        <v>0</v>
      </c>
      <c r="J224" s="61">
        <f t="shared" si="90"/>
        <v>0</v>
      </c>
      <c r="K224" s="62">
        <f t="shared" si="85"/>
        <v>0.04</v>
      </c>
      <c r="L224" s="6">
        <f t="shared" si="70"/>
        <v>0</v>
      </c>
      <c r="M224" s="6">
        <f t="shared" si="71"/>
        <v>0</v>
      </c>
      <c r="N224" s="6">
        <f t="shared" si="72"/>
        <v>0</v>
      </c>
      <c r="O224" s="6">
        <f t="shared" si="73"/>
        <v>0</v>
      </c>
      <c r="P224" s="1">
        <v>0</v>
      </c>
      <c r="Q224" s="1">
        <f t="shared" si="74"/>
        <v>0</v>
      </c>
      <c r="R224" s="15">
        <f t="shared" si="86"/>
        <v>0</v>
      </c>
      <c r="S224" s="15">
        <f t="shared" si="75"/>
        <v>0</v>
      </c>
      <c r="T224" s="15">
        <f t="shared" si="76"/>
        <v>0</v>
      </c>
      <c r="U224" s="6">
        <f t="shared" si="77"/>
        <v>0</v>
      </c>
      <c r="V224" s="6">
        <f t="shared" si="78"/>
        <v>0</v>
      </c>
      <c r="W224" s="6">
        <f>$V$13-(SUM($V$17:V224))</f>
        <v>0</v>
      </c>
      <c r="X224" s="1">
        <f t="shared" si="87"/>
        <v>0</v>
      </c>
      <c r="Y224" s="11">
        <f t="shared" si="88"/>
        <v>0</v>
      </c>
      <c r="Z224" s="1"/>
      <c r="AA224" s="1"/>
    </row>
    <row r="225" spans="1:27" x14ac:dyDescent="0.25">
      <c r="A225">
        <v>209</v>
      </c>
      <c r="B225" s="6">
        <f t="shared" si="89"/>
        <v>0</v>
      </c>
      <c r="C225" s="6">
        <f t="shared" si="79"/>
        <v>2158.3818905499083</v>
      </c>
      <c r="D225" s="1">
        <f t="shared" si="80"/>
        <v>2158.3818905499083</v>
      </c>
      <c r="E225" s="5">
        <f t="shared" si="81"/>
        <v>0</v>
      </c>
      <c r="F225" s="1">
        <f t="shared" si="82"/>
        <v>0</v>
      </c>
      <c r="G225" s="1">
        <f t="shared" si="69"/>
        <v>0</v>
      </c>
      <c r="H225" s="6">
        <f t="shared" si="83"/>
        <v>0</v>
      </c>
      <c r="I225" s="60">
        <f t="shared" si="84"/>
        <v>0</v>
      </c>
      <c r="J225" s="61">
        <f t="shared" si="90"/>
        <v>0</v>
      </c>
      <c r="K225" s="62">
        <f t="shared" si="85"/>
        <v>0.04</v>
      </c>
      <c r="L225" s="6">
        <f t="shared" si="70"/>
        <v>0</v>
      </c>
      <c r="M225" s="6">
        <f t="shared" si="71"/>
        <v>0</v>
      </c>
      <c r="N225" s="6">
        <f t="shared" si="72"/>
        <v>0</v>
      </c>
      <c r="O225" s="6">
        <f t="shared" si="73"/>
        <v>0</v>
      </c>
      <c r="P225" s="1">
        <v>0</v>
      </c>
      <c r="Q225" s="1">
        <f t="shared" si="74"/>
        <v>0</v>
      </c>
      <c r="R225" s="15">
        <f t="shared" si="86"/>
        <v>0</v>
      </c>
      <c r="S225" s="15">
        <f t="shared" si="75"/>
        <v>0</v>
      </c>
      <c r="T225" s="15">
        <f t="shared" si="76"/>
        <v>0</v>
      </c>
      <c r="U225" s="6">
        <f t="shared" si="77"/>
        <v>0</v>
      </c>
      <c r="V225" s="6">
        <f t="shared" si="78"/>
        <v>0</v>
      </c>
      <c r="W225" s="6">
        <f>$V$13-(SUM($V$17:V225))</f>
        <v>0</v>
      </c>
      <c r="X225" s="1">
        <f t="shared" si="87"/>
        <v>0</v>
      </c>
      <c r="Y225" s="11">
        <f t="shared" si="88"/>
        <v>0</v>
      </c>
      <c r="Z225" s="1"/>
      <c r="AA225" s="1"/>
    </row>
    <row r="226" spans="1:27" x14ac:dyDescent="0.25">
      <c r="A226">
        <v>210</v>
      </c>
      <c r="B226" s="6">
        <f t="shared" si="89"/>
        <v>0</v>
      </c>
      <c r="C226" s="6">
        <f t="shared" si="79"/>
        <v>2158.3818905499083</v>
      </c>
      <c r="D226" s="1">
        <f t="shared" si="80"/>
        <v>2158.3818905499083</v>
      </c>
      <c r="E226" s="5">
        <f t="shared" si="81"/>
        <v>0</v>
      </c>
      <c r="F226" s="1">
        <f t="shared" si="82"/>
        <v>0</v>
      </c>
      <c r="G226" s="1">
        <f t="shared" si="69"/>
        <v>0</v>
      </c>
      <c r="H226" s="6">
        <f t="shared" si="83"/>
        <v>0</v>
      </c>
      <c r="I226" s="60">
        <f t="shared" si="84"/>
        <v>0</v>
      </c>
      <c r="J226" s="61">
        <f t="shared" si="90"/>
        <v>0</v>
      </c>
      <c r="K226" s="62">
        <f t="shared" si="85"/>
        <v>0.04</v>
      </c>
      <c r="L226" s="6">
        <f t="shared" si="70"/>
        <v>0</v>
      </c>
      <c r="M226" s="6">
        <f t="shared" si="71"/>
        <v>0</v>
      </c>
      <c r="N226" s="6">
        <f t="shared" si="72"/>
        <v>0</v>
      </c>
      <c r="O226" s="6">
        <f t="shared" si="73"/>
        <v>0</v>
      </c>
      <c r="P226" s="1">
        <v>0</v>
      </c>
      <c r="Q226" s="1">
        <f t="shared" si="74"/>
        <v>0</v>
      </c>
      <c r="R226" s="15">
        <f t="shared" si="86"/>
        <v>0</v>
      </c>
      <c r="S226" s="15">
        <f t="shared" si="75"/>
        <v>0</v>
      </c>
      <c r="T226" s="15">
        <f t="shared" si="76"/>
        <v>0</v>
      </c>
      <c r="U226" s="6">
        <f t="shared" si="77"/>
        <v>0</v>
      </c>
      <c r="V226" s="6">
        <f t="shared" si="78"/>
        <v>0</v>
      </c>
      <c r="W226" s="6">
        <f>$V$13-(SUM($V$17:V226))</f>
        <v>0</v>
      </c>
      <c r="X226" s="1">
        <f t="shared" si="87"/>
        <v>0</v>
      </c>
      <c r="Y226" s="11">
        <f t="shared" si="88"/>
        <v>0</v>
      </c>
      <c r="Z226" s="1"/>
      <c r="AA226" s="1"/>
    </row>
    <row r="227" spans="1:27" x14ac:dyDescent="0.25">
      <c r="A227">
        <v>211</v>
      </c>
      <c r="B227" s="6">
        <f t="shared" si="89"/>
        <v>0</v>
      </c>
      <c r="C227" s="6">
        <f t="shared" si="79"/>
        <v>2158.3818905499083</v>
      </c>
      <c r="D227" s="1">
        <f t="shared" si="80"/>
        <v>2158.3818905499083</v>
      </c>
      <c r="E227" s="5">
        <f t="shared" si="81"/>
        <v>0</v>
      </c>
      <c r="F227" s="1">
        <f t="shared" si="82"/>
        <v>0</v>
      </c>
      <c r="G227" s="1">
        <f t="shared" si="69"/>
        <v>0</v>
      </c>
      <c r="H227" s="6">
        <f t="shared" si="83"/>
        <v>0</v>
      </c>
      <c r="I227" s="60">
        <f t="shared" si="84"/>
        <v>0</v>
      </c>
      <c r="J227" s="61">
        <f t="shared" si="90"/>
        <v>0</v>
      </c>
      <c r="K227" s="62">
        <f t="shared" si="85"/>
        <v>0.04</v>
      </c>
      <c r="L227" s="6">
        <f t="shared" si="70"/>
        <v>0</v>
      </c>
      <c r="M227" s="6">
        <f t="shared" si="71"/>
        <v>0</v>
      </c>
      <c r="N227" s="6">
        <f t="shared" si="72"/>
        <v>0</v>
      </c>
      <c r="O227" s="6">
        <f t="shared" si="73"/>
        <v>0</v>
      </c>
      <c r="P227" s="1">
        <v>0</v>
      </c>
      <c r="Q227" s="1">
        <f t="shared" si="74"/>
        <v>0</v>
      </c>
      <c r="R227" s="15">
        <f t="shared" si="86"/>
        <v>0</v>
      </c>
      <c r="S227" s="15">
        <f t="shared" si="75"/>
        <v>0</v>
      </c>
      <c r="T227" s="15">
        <f t="shared" si="76"/>
        <v>0</v>
      </c>
      <c r="U227" s="6">
        <f t="shared" si="77"/>
        <v>0</v>
      </c>
      <c r="V227" s="6">
        <f t="shared" si="78"/>
        <v>0</v>
      </c>
      <c r="W227" s="6">
        <f>$V$13-(SUM($V$17:V227))</f>
        <v>0</v>
      </c>
      <c r="X227" s="1">
        <f t="shared" si="87"/>
        <v>0</v>
      </c>
      <c r="Y227" s="11">
        <f t="shared" si="88"/>
        <v>0</v>
      </c>
      <c r="Z227" s="1"/>
      <c r="AA227" s="1"/>
    </row>
    <row r="228" spans="1:27" x14ac:dyDescent="0.25">
      <c r="A228">
        <v>212</v>
      </c>
      <c r="B228" s="6">
        <f t="shared" si="89"/>
        <v>0</v>
      </c>
      <c r="C228" s="6">
        <f t="shared" si="79"/>
        <v>2158.3818905499083</v>
      </c>
      <c r="D228" s="1">
        <f t="shared" si="80"/>
        <v>2158.3818905499083</v>
      </c>
      <c r="E228" s="5">
        <f t="shared" si="81"/>
        <v>0</v>
      </c>
      <c r="F228" s="1">
        <f t="shared" si="82"/>
        <v>0</v>
      </c>
      <c r="G228" s="1">
        <f t="shared" si="69"/>
        <v>0</v>
      </c>
      <c r="H228" s="6">
        <f t="shared" si="83"/>
        <v>0</v>
      </c>
      <c r="I228" s="60">
        <f t="shared" si="84"/>
        <v>0</v>
      </c>
      <c r="J228" s="61">
        <f t="shared" si="90"/>
        <v>0</v>
      </c>
      <c r="K228" s="62">
        <f t="shared" si="85"/>
        <v>0.04</v>
      </c>
      <c r="L228" s="6">
        <f t="shared" si="70"/>
        <v>0</v>
      </c>
      <c r="M228" s="6">
        <f t="shared" si="71"/>
        <v>0</v>
      </c>
      <c r="N228" s="6">
        <f t="shared" si="72"/>
        <v>0</v>
      </c>
      <c r="O228" s="6">
        <f t="shared" si="73"/>
        <v>0</v>
      </c>
      <c r="P228" s="1">
        <v>0</v>
      </c>
      <c r="Q228" s="1">
        <f t="shared" si="74"/>
        <v>0</v>
      </c>
      <c r="R228" s="15">
        <f t="shared" si="86"/>
        <v>0</v>
      </c>
      <c r="S228" s="15">
        <f t="shared" si="75"/>
        <v>0</v>
      </c>
      <c r="T228" s="15">
        <f t="shared" si="76"/>
        <v>0</v>
      </c>
      <c r="U228" s="6">
        <f t="shared" si="77"/>
        <v>0</v>
      </c>
      <c r="V228" s="6">
        <f t="shared" si="78"/>
        <v>0</v>
      </c>
      <c r="W228" s="6">
        <f>$V$13-(SUM($V$17:V228))</f>
        <v>0</v>
      </c>
      <c r="X228" s="1">
        <f t="shared" si="87"/>
        <v>0</v>
      </c>
      <c r="Y228" s="11">
        <f t="shared" si="88"/>
        <v>0</v>
      </c>
      <c r="Z228" s="1"/>
      <c r="AA228" s="1"/>
    </row>
    <row r="229" spans="1:27" x14ac:dyDescent="0.25">
      <c r="A229">
        <v>213</v>
      </c>
      <c r="B229" s="6">
        <f t="shared" si="89"/>
        <v>0</v>
      </c>
      <c r="C229" s="6">
        <f t="shared" si="79"/>
        <v>2158.3818905499083</v>
      </c>
      <c r="D229" s="1">
        <f t="shared" si="80"/>
        <v>2158.3818905499083</v>
      </c>
      <c r="E229" s="5">
        <f t="shared" si="81"/>
        <v>0</v>
      </c>
      <c r="F229" s="1">
        <f t="shared" si="82"/>
        <v>0</v>
      </c>
      <c r="G229" s="1">
        <f t="shared" si="69"/>
        <v>0</v>
      </c>
      <c r="H229" s="6">
        <f t="shared" si="83"/>
        <v>0</v>
      </c>
      <c r="I229" s="60">
        <f t="shared" si="84"/>
        <v>0</v>
      </c>
      <c r="J229" s="61">
        <f t="shared" si="90"/>
        <v>0</v>
      </c>
      <c r="K229" s="62">
        <f t="shared" si="85"/>
        <v>0.04</v>
      </c>
      <c r="L229" s="6">
        <f t="shared" si="70"/>
        <v>0</v>
      </c>
      <c r="M229" s="6">
        <f t="shared" si="71"/>
        <v>0</v>
      </c>
      <c r="N229" s="6">
        <f t="shared" si="72"/>
        <v>0</v>
      </c>
      <c r="O229" s="6">
        <f t="shared" si="73"/>
        <v>0</v>
      </c>
      <c r="P229" s="1">
        <v>0</v>
      </c>
      <c r="Q229" s="1">
        <f t="shared" si="74"/>
        <v>0</v>
      </c>
      <c r="R229" s="15">
        <f t="shared" si="86"/>
        <v>0</v>
      </c>
      <c r="S229" s="15">
        <f t="shared" si="75"/>
        <v>0</v>
      </c>
      <c r="T229" s="15">
        <f t="shared" si="76"/>
        <v>0</v>
      </c>
      <c r="U229" s="6">
        <f t="shared" si="77"/>
        <v>0</v>
      </c>
      <c r="V229" s="6">
        <f t="shared" si="78"/>
        <v>0</v>
      </c>
      <c r="W229" s="6">
        <f>$V$13-(SUM($V$17:V229))</f>
        <v>0</v>
      </c>
      <c r="X229" s="1">
        <f t="shared" si="87"/>
        <v>0</v>
      </c>
      <c r="Y229" s="11">
        <f t="shared" si="88"/>
        <v>0</v>
      </c>
      <c r="Z229" s="1"/>
      <c r="AA229" s="1"/>
    </row>
    <row r="230" spans="1:27" x14ac:dyDescent="0.25">
      <c r="A230">
        <v>214</v>
      </c>
      <c r="B230" s="6">
        <f t="shared" si="89"/>
        <v>0</v>
      </c>
      <c r="C230" s="6">
        <f t="shared" si="79"/>
        <v>2158.3818905499083</v>
      </c>
      <c r="D230" s="1">
        <f t="shared" si="80"/>
        <v>2158.3818905499083</v>
      </c>
      <c r="E230" s="5">
        <f t="shared" si="81"/>
        <v>0</v>
      </c>
      <c r="F230" s="1">
        <f t="shared" si="82"/>
        <v>0</v>
      </c>
      <c r="G230" s="1">
        <f t="shared" si="69"/>
        <v>0</v>
      </c>
      <c r="H230" s="6">
        <f t="shared" si="83"/>
        <v>0</v>
      </c>
      <c r="I230" s="60">
        <f t="shared" si="84"/>
        <v>0</v>
      </c>
      <c r="J230" s="61">
        <f t="shared" si="90"/>
        <v>0</v>
      </c>
      <c r="K230" s="62">
        <f t="shared" si="85"/>
        <v>0.04</v>
      </c>
      <c r="L230" s="6">
        <f t="shared" si="70"/>
        <v>0</v>
      </c>
      <c r="M230" s="6">
        <f t="shared" si="71"/>
        <v>0</v>
      </c>
      <c r="N230" s="6">
        <f t="shared" si="72"/>
        <v>0</v>
      </c>
      <c r="O230" s="6">
        <f t="shared" si="73"/>
        <v>0</v>
      </c>
      <c r="P230" s="1">
        <v>0</v>
      </c>
      <c r="Q230" s="1">
        <f t="shared" si="74"/>
        <v>0</v>
      </c>
      <c r="R230" s="15">
        <f t="shared" si="86"/>
        <v>0</v>
      </c>
      <c r="S230" s="15">
        <f t="shared" si="75"/>
        <v>0</v>
      </c>
      <c r="T230" s="15">
        <f t="shared" si="76"/>
        <v>0</v>
      </c>
      <c r="U230" s="6">
        <f t="shared" si="77"/>
        <v>0</v>
      </c>
      <c r="V230" s="6">
        <f t="shared" si="78"/>
        <v>0</v>
      </c>
      <c r="W230" s="6">
        <f>$V$13-(SUM($V$17:V230))</f>
        <v>0</v>
      </c>
      <c r="X230" s="1">
        <f t="shared" si="87"/>
        <v>0</v>
      </c>
      <c r="Y230" s="11">
        <f t="shared" si="88"/>
        <v>0</v>
      </c>
      <c r="Z230" s="1"/>
      <c r="AA230" s="1"/>
    </row>
    <row r="231" spans="1:27" x14ac:dyDescent="0.25">
      <c r="A231">
        <v>215</v>
      </c>
      <c r="B231" s="6">
        <f t="shared" si="89"/>
        <v>0</v>
      </c>
      <c r="C231" s="6">
        <f t="shared" si="79"/>
        <v>2158.3818905499083</v>
      </c>
      <c r="D231" s="1">
        <f t="shared" si="80"/>
        <v>2158.3818905499083</v>
      </c>
      <c r="E231" s="5">
        <f t="shared" si="81"/>
        <v>0</v>
      </c>
      <c r="F231" s="1">
        <f t="shared" si="82"/>
        <v>0</v>
      </c>
      <c r="G231" s="1">
        <f t="shared" si="69"/>
        <v>0</v>
      </c>
      <c r="H231" s="6">
        <f t="shared" si="83"/>
        <v>0</v>
      </c>
      <c r="I231" s="60">
        <f t="shared" si="84"/>
        <v>0</v>
      </c>
      <c r="J231" s="61">
        <f t="shared" si="90"/>
        <v>0</v>
      </c>
      <c r="K231" s="62">
        <f t="shared" si="85"/>
        <v>0.04</v>
      </c>
      <c r="L231" s="6">
        <f t="shared" si="70"/>
        <v>0</v>
      </c>
      <c r="M231" s="6">
        <f t="shared" si="71"/>
        <v>0</v>
      </c>
      <c r="N231" s="6">
        <f t="shared" si="72"/>
        <v>0</v>
      </c>
      <c r="O231" s="6">
        <f t="shared" si="73"/>
        <v>0</v>
      </c>
      <c r="P231" s="1">
        <v>0</v>
      </c>
      <c r="Q231" s="1">
        <f t="shared" si="74"/>
        <v>0</v>
      </c>
      <c r="R231" s="15">
        <f t="shared" si="86"/>
        <v>0</v>
      </c>
      <c r="S231" s="15">
        <f t="shared" si="75"/>
        <v>0</v>
      </c>
      <c r="T231" s="15">
        <f t="shared" si="76"/>
        <v>0</v>
      </c>
      <c r="U231" s="6">
        <f t="shared" si="77"/>
        <v>0</v>
      </c>
      <c r="V231" s="6">
        <f t="shared" si="78"/>
        <v>0</v>
      </c>
      <c r="W231" s="6">
        <f>$V$13-(SUM($V$17:V231))</f>
        <v>0</v>
      </c>
      <c r="X231" s="1">
        <f t="shared" si="87"/>
        <v>0</v>
      </c>
      <c r="Y231" s="11">
        <f t="shared" si="88"/>
        <v>0</v>
      </c>
      <c r="Z231" s="1"/>
      <c r="AA231" s="1"/>
    </row>
    <row r="232" spans="1:27" x14ac:dyDescent="0.25">
      <c r="A232">
        <v>216</v>
      </c>
      <c r="B232" s="6">
        <f t="shared" si="89"/>
        <v>0</v>
      </c>
      <c r="C232" s="6">
        <f t="shared" si="79"/>
        <v>2158.3818905499083</v>
      </c>
      <c r="D232" s="1">
        <f t="shared" si="80"/>
        <v>2158.3818905499083</v>
      </c>
      <c r="E232" s="5">
        <f t="shared" si="81"/>
        <v>0</v>
      </c>
      <c r="F232" s="1">
        <f t="shared" si="82"/>
        <v>0</v>
      </c>
      <c r="G232" s="1">
        <f t="shared" si="69"/>
        <v>0</v>
      </c>
      <c r="H232" s="6">
        <f t="shared" si="83"/>
        <v>0</v>
      </c>
      <c r="I232" s="60">
        <f t="shared" si="84"/>
        <v>0</v>
      </c>
      <c r="J232" s="61">
        <f t="shared" si="90"/>
        <v>0</v>
      </c>
      <c r="K232" s="62">
        <f t="shared" si="85"/>
        <v>0.04</v>
      </c>
      <c r="L232" s="6">
        <f t="shared" si="70"/>
        <v>0</v>
      </c>
      <c r="M232" s="6">
        <f t="shared" si="71"/>
        <v>0</v>
      </c>
      <c r="N232" s="6">
        <f t="shared" si="72"/>
        <v>0</v>
      </c>
      <c r="O232" s="6">
        <f t="shared" si="73"/>
        <v>0</v>
      </c>
      <c r="P232" s="1">
        <v>0</v>
      </c>
      <c r="Q232" s="1">
        <f t="shared" si="74"/>
        <v>0</v>
      </c>
      <c r="R232" s="15">
        <f t="shared" si="86"/>
        <v>0</v>
      </c>
      <c r="S232" s="15">
        <f t="shared" si="75"/>
        <v>0</v>
      </c>
      <c r="T232" s="15">
        <f t="shared" si="76"/>
        <v>0</v>
      </c>
      <c r="U232" s="6">
        <f t="shared" si="77"/>
        <v>0</v>
      </c>
      <c r="V232" s="6">
        <f t="shared" si="78"/>
        <v>0</v>
      </c>
      <c r="W232" s="6">
        <f>$V$13-(SUM($V$17:V232))</f>
        <v>0</v>
      </c>
      <c r="X232" s="1">
        <f t="shared" si="87"/>
        <v>0</v>
      </c>
      <c r="Y232" s="11">
        <f t="shared" si="88"/>
        <v>0</v>
      </c>
      <c r="Z232" s="1"/>
      <c r="AA232" s="1"/>
    </row>
    <row r="233" spans="1:27" x14ac:dyDescent="0.25">
      <c r="A233">
        <v>217</v>
      </c>
      <c r="B233" s="6">
        <f t="shared" si="89"/>
        <v>0</v>
      </c>
      <c r="C233" s="6">
        <f t="shared" si="79"/>
        <v>2158.3818905499083</v>
      </c>
      <c r="D233" s="1">
        <f t="shared" si="80"/>
        <v>2158.3818905499083</v>
      </c>
      <c r="E233" s="5">
        <f t="shared" si="81"/>
        <v>0</v>
      </c>
      <c r="F233" s="1">
        <f t="shared" si="82"/>
        <v>0</v>
      </c>
      <c r="G233" s="1">
        <f t="shared" si="69"/>
        <v>0</v>
      </c>
      <c r="H233" s="6">
        <f t="shared" si="83"/>
        <v>0</v>
      </c>
      <c r="I233" s="60">
        <f t="shared" si="84"/>
        <v>0</v>
      </c>
      <c r="J233" s="61">
        <f t="shared" si="90"/>
        <v>0</v>
      </c>
      <c r="K233" s="62">
        <f t="shared" si="85"/>
        <v>0.04</v>
      </c>
      <c r="L233" s="6">
        <f t="shared" si="70"/>
        <v>0</v>
      </c>
      <c r="M233" s="6">
        <f t="shared" si="71"/>
        <v>0</v>
      </c>
      <c r="N233" s="6">
        <f t="shared" si="72"/>
        <v>0</v>
      </c>
      <c r="O233" s="6">
        <f t="shared" si="73"/>
        <v>0</v>
      </c>
      <c r="P233" s="1">
        <v>0</v>
      </c>
      <c r="Q233" s="1">
        <f t="shared" si="74"/>
        <v>0</v>
      </c>
      <c r="R233" s="15">
        <f t="shared" si="86"/>
        <v>0</v>
      </c>
      <c r="S233" s="15">
        <f t="shared" si="75"/>
        <v>0</v>
      </c>
      <c r="T233" s="15">
        <f t="shared" si="76"/>
        <v>0</v>
      </c>
      <c r="U233" s="6">
        <f t="shared" si="77"/>
        <v>0</v>
      </c>
      <c r="V233" s="6">
        <f t="shared" si="78"/>
        <v>0</v>
      </c>
      <c r="W233" s="6">
        <f>$V$13-(SUM($V$17:V233))</f>
        <v>0</v>
      </c>
      <c r="X233" s="1">
        <f t="shared" si="87"/>
        <v>0</v>
      </c>
      <c r="Y233" s="11">
        <f t="shared" si="88"/>
        <v>0</v>
      </c>
      <c r="Z233" s="1"/>
      <c r="AA233" s="1"/>
    </row>
    <row r="234" spans="1:27" x14ac:dyDescent="0.25">
      <c r="A234">
        <v>218</v>
      </c>
      <c r="B234" s="6">
        <f t="shared" si="89"/>
        <v>0</v>
      </c>
      <c r="C234" s="6">
        <f t="shared" si="79"/>
        <v>2158.3818905499083</v>
      </c>
      <c r="D234" s="1">
        <f t="shared" si="80"/>
        <v>2158.3818905499083</v>
      </c>
      <c r="E234" s="5">
        <f t="shared" si="81"/>
        <v>0</v>
      </c>
      <c r="F234" s="1">
        <f t="shared" si="82"/>
        <v>0</v>
      </c>
      <c r="G234" s="1">
        <f t="shared" si="69"/>
        <v>0</v>
      </c>
      <c r="H234" s="6">
        <f t="shared" si="83"/>
        <v>0</v>
      </c>
      <c r="I234" s="60">
        <f t="shared" si="84"/>
        <v>0</v>
      </c>
      <c r="J234" s="61">
        <f t="shared" si="90"/>
        <v>0</v>
      </c>
      <c r="K234" s="62">
        <f t="shared" si="85"/>
        <v>0.04</v>
      </c>
      <c r="L234" s="6">
        <f t="shared" si="70"/>
        <v>0</v>
      </c>
      <c r="M234" s="6">
        <f t="shared" si="71"/>
        <v>0</v>
      </c>
      <c r="N234" s="6">
        <f t="shared" si="72"/>
        <v>0</v>
      </c>
      <c r="O234" s="6">
        <f t="shared" si="73"/>
        <v>0</v>
      </c>
      <c r="P234" s="1">
        <v>0</v>
      </c>
      <c r="Q234" s="1">
        <f t="shared" si="74"/>
        <v>0</v>
      </c>
      <c r="R234" s="15">
        <f t="shared" si="86"/>
        <v>0</v>
      </c>
      <c r="S234" s="15">
        <f t="shared" si="75"/>
        <v>0</v>
      </c>
      <c r="T234" s="15">
        <f t="shared" si="76"/>
        <v>0</v>
      </c>
      <c r="U234" s="6">
        <f t="shared" si="77"/>
        <v>0</v>
      </c>
      <c r="V234" s="6">
        <f t="shared" si="78"/>
        <v>0</v>
      </c>
      <c r="W234" s="6">
        <f>$V$13-(SUM($V$17:V234))</f>
        <v>0</v>
      </c>
      <c r="X234" s="1">
        <f t="shared" si="87"/>
        <v>0</v>
      </c>
      <c r="Y234" s="11">
        <f t="shared" si="88"/>
        <v>0</v>
      </c>
      <c r="Z234" s="1"/>
      <c r="AA234" s="1"/>
    </row>
    <row r="235" spans="1:27" x14ac:dyDescent="0.25">
      <c r="A235">
        <v>219</v>
      </c>
      <c r="B235" s="6">
        <f t="shared" si="89"/>
        <v>0</v>
      </c>
      <c r="C235" s="6">
        <f t="shared" si="79"/>
        <v>2158.3818905499083</v>
      </c>
      <c r="D235" s="1">
        <f t="shared" si="80"/>
        <v>2158.3818905499083</v>
      </c>
      <c r="E235" s="5">
        <f t="shared" si="81"/>
        <v>0</v>
      </c>
      <c r="F235" s="1">
        <f t="shared" si="82"/>
        <v>0</v>
      </c>
      <c r="G235" s="1">
        <f t="shared" si="69"/>
        <v>0</v>
      </c>
      <c r="H235" s="6">
        <f t="shared" si="83"/>
        <v>0</v>
      </c>
      <c r="I235" s="60">
        <f t="shared" si="84"/>
        <v>0</v>
      </c>
      <c r="J235" s="61">
        <f t="shared" si="90"/>
        <v>0</v>
      </c>
      <c r="K235" s="62">
        <f t="shared" si="85"/>
        <v>0.04</v>
      </c>
      <c r="L235" s="6">
        <f t="shared" si="70"/>
        <v>0</v>
      </c>
      <c r="M235" s="6">
        <f t="shared" si="71"/>
        <v>0</v>
      </c>
      <c r="N235" s="6">
        <f t="shared" si="72"/>
        <v>0</v>
      </c>
      <c r="O235" s="6">
        <f t="shared" si="73"/>
        <v>0</v>
      </c>
      <c r="P235" s="1">
        <v>0</v>
      </c>
      <c r="Q235" s="1">
        <f t="shared" si="74"/>
        <v>0</v>
      </c>
      <c r="R235" s="15">
        <f t="shared" si="86"/>
        <v>0</v>
      </c>
      <c r="S235" s="15">
        <f t="shared" si="75"/>
        <v>0</v>
      </c>
      <c r="T235" s="15">
        <f t="shared" si="76"/>
        <v>0</v>
      </c>
      <c r="U235" s="6">
        <f t="shared" si="77"/>
        <v>0</v>
      </c>
      <c r="V235" s="6">
        <f t="shared" si="78"/>
        <v>0</v>
      </c>
      <c r="W235" s="6">
        <f>$V$13-(SUM($V$17:V235))</f>
        <v>0</v>
      </c>
      <c r="X235" s="1">
        <f t="shared" si="87"/>
        <v>0</v>
      </c>
      <c r="Y235" s="11">
        <f t="shared" si="88"/>
        <v>0</v>
      </c>
      <c r="Z235" s="1"/>
      <c r="AA235" s="1"/>
    </row>
    <row r="236" spans="1:27" x14ac:dyDescent="0.25">
      <c r="A236">
        <v>220</v>
      </c>
      <c r="B236" s="6">
        <f t="shared" si="89"/>
        <v>0</v>
      </c>
      <c r="C236" s="6">
        <f t="shared" si="79"/>
        <v>2158.3818905499083</v>
      </c>
      <c r="D236" s="1">
        <f t="shared" si="80"/>
        <v>2158.3818905499083</v>
      </c>
      <c r="E236" s="5">
        <f t="shared" si="81"/>
        <v>0</v>
      </c>
      <c r="F236" s="1">
        <f t="shared" si="82"/>
        <v>0</v>
      </c>
      <c r="G236" s="1">
        <f t="shared" si="69"/>
        <v>0</v>
      </c>
      <c r="H236" s="6">
        <f t="shared" si="83"/>
        <v>0</v>
      </c>
      <c r="I236" s="60">
        <f t="shared" si="84"/>
        <v>0</v>
      </c>
      <c r="J236" s="61">
        <f t="shared" si="90"/>
        <v>0</v>
      </c>
      <c r="K236" s="62">
        <f t="shared" si="85"/>
        <v>0.04</v>
      </c>
      <c r="L236" s="6">
        <f t="shared" si="70"/>
        <v>0</v>
      </c>
      <c r="M236" s="6">
        <f t="shared" si="71"/>
        <v>0</v>
      </c>
      <c r="N236" s="6">
        <f t="shared" si="72"/>
        <v>0</v>
      </c>
      <c r="O236" s="6">
        <f t="shared" si="73"/>
        <v>0</v>
      </c>
      <c r="P236" s="1">
        <v>0</v>
      </c>
      <c r="Q236" s="1">
        <f t="shared" si="74"/>
        <v>0</v>
      </c>
      <c r="R236" s="15">
        <f t="shared" si="86"/>
        <v>0</v>
      </c>
      <c r="S236" s="15">
        <f t="shared" si="75"/>
        <v>0</v>
      </c>
      <c r="T236" s="15">
        <f t="shared" si="76"/>
        <v>0</v>
      </c>
      <c r="U236" s="6">
        <f t="shared" si="77"/>
        <v>0</v>
      </c>
      <c r="V236" s="6">
        <f t="shared" si="78"/>
        <v>0</v>
      </c>
      <c r="W236" s="6">
        <f>$V$13-(SUM($V$17:V236))</f>
        <v>0</v>
      </c>
      <c r="X236" s="1">
        <f t="shared" si="87"/>
        <v>0</v>
      </c>
      <c r="Y236" s="11">
        <f t="shared" si="88"/>
        <v>0</v>
      </c>
      <c r="Z236" s="1"/>
      <c r="AA236" s="1"/>
    </row>
    <row r="237" spans="1:27" x14ac:dyDescent="0.25">
      <c r="A237">
        <v>221</v>
      </c>
      <c r="B237" s="6">
        <f t="shared" si="89"/>
        <v>0</v>
      </c>
      <c r="C237" s="6">
        <f t="shared" si="79"/>
        <v>2158.3818905499083</v>
      </c>
      <c r="D237" s="1">
        <f t="shared" si="80"/>
        <v>2158.3818905499083</v>
      </c>
      <c r="E237" s="5">
        <f t="shared" si="81"/>
        <v>0</v>
      </c>
      <c r="F237" s="1">
        <f t="shared" si="82"/>
        <v>0</v>
      </c>
      <c r="G237" s="1">
        <f t="shared" si="69"/>
        <v>0</v>
      </c>
      <c r="H237" s="6">
        <f t="shared" si="83"/>
        <v>0</v>
      </c>
      <c r="I237" s="60">
        <f t="shared" si="84"/>
        <v>0</v>
      </c>
      <c r="J237" s="61">
        <f t="shared" si="90"/>
        <v>0</v>
      </c>
      <c r="K237" s="62">
        <f t="shared" si="85"/>
        <v>0.04</v>
      </c>
      <c r="L237" s="6">
        <f t="shared" si="70"/>
        <v>0</v>
      </c>
      <c r="M237" s="6">
        <f t="shared" si="71"/>
        <v>0</v>
      </c>
      <c r="N237" s="6">
        <f t="shared" si="72"/>
        <v>0</v>
      </c>
      <c r="O237" s="6">
        <f t="shared" si="73"/>
        <v>0</v>
      </c>
      <c r="P237" s="1">
        <v>0</v>
      </c>
      <c r="Q237" s="1">
        <f t="shared" si="74"/>
        <v>0</v>
      </c>
      <c r="R237" s="15">
        <f t="shared" si="86"/>
        <v>0</v>
      </c>
      <c r="S237" s="15">
        <f t="shared" si="75"/>
        <v>0</v>
      </c>
      <c r="T237" s="15">
        <f t="shared" si="76"/>
        <v>0</v>
      </c>
      <c r="U237" s="6">
        <f t="shared" si="77"/>
        <v>0</v>
      </c>
      <c r="V237" s="6">
        <f t="shared" si="78"/>
        <v>0</v>
      </c>
      <c r="W237" s="6">
        <f>$V$13-(SUM($V$17:V237))</f>
        <v>0</v>
      </c>
      <c r="X237" s="1">
        <f t="shared" si="87"/>
        <v>0</v>
      </c>
      <c r="Y237" s="11">
        <f t="shared" si="88"/>
        <v>0</v>
      </c>
      <c r="Z237" s="1"/>
      <c r="AA237" s="1"/>
    </row>
    <row r="238" spans="1:27" x14ac:dyDescent="0.25">
      <c r="A238">
        <v>222</v>
      </c>
      <c r="B238" s="6">
        <f t="shared" si="89"/>
        <v>0</v>
      </c>
      <c r="C238" s="6">
        <f t="shared" si="79"/>
        <v>2158.3818905499083</v>
      </c>
      <c r="D238" s="1">
        <f t="shared" si="80"/>
        <v>2158.3818905499083</v>
      </c>
      <c r="E238" s="5">
        <f t="shared" si="81"/>
        <v>0</v>
      </c>
      <c r="F238" s="1">
        <f t="shared" si="82"/>
        <v>0</v>
      </c>
      <c r="G238" s="1">
        <f t="shared" si="69"/>
        <v>0</v>
      </c>
      <c r="H238" s="6">
        <f t="shared" si="83"/>
        <v>0</v>
      </c>
      <c r="I238" s="60">
        <f t="shared" si="84"/>
        <v>0</v>
      </c>
      <c r="J238" s="61">
        <f t="shared" si="90"/>
        <v>0</v>
      </c>
      <c r="K238" s="62">
        <f t="shared" si="85"/>
        <v>0.04</v>
      </c>
      <c r="L238" s="6">
        <f t="shared" si="70"/>
        <v>0</v>
      </c>
      <c r="M238" s="6">
        <f t="shared" si="71"/>
        <v>0</v>
      </c>
      <c r="N238" s="6">
        <f t="shared" si="72"/>
        <v>0</v>
      </c>
      <c r="O238" s="6">
        <f t="shared" si="73"/>
        <v>0</v>
      </c>
      <c r="P238" s="1">
        <v>0</v>
      </c>
      <c r="Q238" s="1">
        <f t="shared" si="74"/>
        <v>0</v>
      </c>
      <c r="R238" s="15">
        <f t="shared" si="86"/>
        <v>0</v>
      </c>
      <c r="S238" s="15">
        <f t="shared" si="75"/>
        <v>0</v>
      </c>
      <c r="T238" s="15">
        <f t="shared" si="76"/>
        <v>0</v>
      </c>
      <c r="U238" s="6">
        <f t="shared" si="77"/>
        <v>0</v>
      </c>
      <c r="V238" s="6">
        <f t="shared" si="78"/>
        <v>0</v>
      </c>
      <c r="W238" s="6">
        <f>$V$13-(SUM($V$17:V238))</f>
        <v>0</v>
      </c>
      <c r="X238" s="1">
        <f t="shared" si="87"/>
        <v>0</v>
      </c>
      <c r="Y238" s="11">
        <f t="shared" si="88"/>
        <v>0</v>
      </c>
      <c r="Z238" s="1"/>
      <c r="AA238" s="1"/>
    </row>
    <row r="239" spans="1:27" x14ac:dyDescent="0.25">
      <c r="A239">
        <v>223</v>
      </c>
      <c r="B239" s="6">
        <f t="shared" si="89"/>
        <v>0</v>
      </c>
      <c r="C239" s="6">
        <f t="shared" si="79"/>
        <v>2158.3818905499083</v>
      </c>
      <c r="D239" s="1">
        <f t="shared" si="80"/>
        <v>2158.3818905499083</v>
      </c>
      <c r="E239" s="5">
        <f t="shared" si="81"/>
        <v>0</v>
      </c>
      <c r="F239" s="1">
        <f t="shared" si="82"/>
        <v>0</v>
      </c>
      <c r="G239" s="1">
        <f t="shared" si="69"/>
        <v>0</v>
      </c>
      <c r="H239" s="6">
        <f t="shared" si="83"/>
        <v>0</v>
      </c>
      <c r="I239" s="60">
        <f t="shared" si="84"/>
        <v>0</v>
      </c>
      <c r="J239" s="61">
        <f t="shared" si="90"/>
        <v>0</v>
      </c>
      <c r="K239" s="62">
        <f t="shared" si="85"/>
        <v>0.04</v>
      </c>
      <c r="L239" s="6">
        <f t="shared" si="70"/>
        <v>0</v>
      </c>
      <c r="M239" s="6">
        <f t="shared" si="71"/>
        <v>0</v>
      </c>
      <c r="N239" s="6">
        <f t="shared" si="72"/>
        <v>0</v>
      </c>
      <c r="O239" s="6">
        <f t="shared" si="73"/>
        <v>0</v>
      </c>
      <c r="P239" s="1">
        <v>0</v>
      </c>
      <c r="Q239" s="1">
        <f t="shared" si="74"/>
        <v>0</v>
      </c>
      <c r="R239" s="15">
        <f t="shared" si="86"/>
        <v>0</v>
      </c>
      <c r="S239" s="15">
        <f t="shared" si="75"/>
        <v>0</v>
      </c>
      <c r="T239" s="15">
        <f t="shared" si="76"/>
        <v>0</v>
      </c>
      <c r="U239" s="6">
        <f t="shared" si="77"/>
        <v>0</v>
      </c>
      <c r="V239" s="6">
        <f t="shared" si="78"/>
        <v>0</v>
      </c>
      <c r="W239" s="6">
        <f>$V$13-(SUM($V$17:V239))</f>
        <v>0</v>
      </c>
      <c r="X239" s="1">
        <f t="shared" si="87"/>
        <v>0</v>
      </c>
      <c r="Y239" s="11">
        <f t="shared" si="88"/>
        <v>0</v>
      </c>
      <c r="Z239" s="1"/>
      <c r="AA239" s="1"/>
    </row>
    <row r="240" spans="1:27" x14ac:dyDescent="0.25">
      <c r="A240">
        <v>224</v>
      </c>
      <c r="B240" s="6">
        <f t="shared" si="89"/>
        <v>0</v>
      </c>
      <c r="C240" s="6">
        <f t="shared" si="79"/>
        <v>2158.3818905499083</v>
      </c>
      <c r="D240" s="1">
        <f t="shared" si="80"/>
        <v>2158.3818905499083</v>
      </c>
      <c r="E240" s="5">
        <f t="shared" si="81"/>
        <v>0</v>
      </c>
      <c r="F240" s="1">
        <f t="shared" si="82"/>
        <v>0</v>
      </c>
      <c r="G240" s="1">
        <f t="shared" si="69"/>
        <v>0</v>
      </c>
      <c r="H240" s="6">
        <f t="shared" si="83"/>
        <v>0</v>
      </c>
      <c r="I240" s="60">
        <f t="shared" si="84"/>
        <v>0</v>
      </c>
      <c r="J240" s="61">
        <f t="shared" si="90"/>
        <v>0</v>
      </c>
      <c r="K240" s="62">
        <f t="shared" si="85"/>
        <v>0.04</v>
      </c>
      <c r="L240" s="6">
        <f t="shared" si="70"/>
        <v>0</v>
      </c>
      <c r="M240" s="6">
        <f t="shared" si="71"/>
        <v>0</v>
      </c>
      <c r="N240" s="6">
        <f t="shared" si="72"/>
        <v>0</v>
      </c>
      <c r="O240" s="6">
        <f t="shared" si="73"/>
        <v>0</v>
      </c>
      <c r="P240" s="1">
        <v>0</v>
      </c>
      <c r="Q240" s="1">
        <f t="shared" si="74"/>
        <v>0</v>
      </c>
      <c r="R240" s="15">
        <f t="shared" si="86"/>
        <v>0</v>
      </c>
      <c r="S240" s="15">
        <f t="shared" si="75"/>
        <v>0</v>
      </c>
      <c r="T240" s="15">
        <f t="shared" si="76"/>
        <v>0</v>
      </c>
      <c r="U240" s="6">
        <f t="shared" si="77"/>
        <v>0</v>
      </c>
      <c r="V240" s="6">
        <f t="shared" si="78"/>
        <v>0</v>
      </c>
      <c r="W240" s="6">
        <f>$V$13-(SUM($V$17:V240))</f>
        <v>0</v>
      </c>
      <c r="X240" s="1">
        <f t="shared" si="87"/>
        <v>0</v>
      </c>
      <c r="Y240" s="11">
        <f t="shared" si="88"/>
        <v>0</v>
      </c>
      <c r="Z240" s="1"/>
      <c r="AA240" s="1"/>
    </row>
    <row r="241" spans="1:27" x14ac:dyDescent="0.25">
      <c r="A241">
        <v>225</v>
      </c>
      <c r="B241" s="6">
        <f t="shared" si="89"/>
        <v>0</v>
      </c>
      <c r="C241" s="6">
        <f t="shared" si="79"/>
        <v>2158.3818905499083</v>
      </c>
      <c r="D241" s="1">
        <f t="shared" si="80"/>
        <v>2158.3818905499083</v>
      </c>
      <c r="E241" s="5">
        <f t="shared" si="81"/>
        <v>0</v>
      </c>
      <c r="F241" s="1">
        <f t="shared" si="82"/>
        <v>0</v>
      </c>
      <c r="G241" s="1">
        <f t="shared" si="69"/>
        <v>0</v>
      </c>
      <c r="H241" s="6">
        <f t="shared" si="83"/>
        <v>0</v>
      </c>
      <c r="I241" s="60">
        <f t="shared" si="84"/>
        <v>0</v>
      </c>
      <c r="J241" s="61">
        <f t="shared" si="90"/>
        <v>0</v>
      </c>
      <c r="K241" s="62">
        <f t="shared" si="85"/>
        <v>0.04</v>
      </c>
      <c r="L241" s="6">
        <f t="shared" si="70"/>
        <v>0</v>
      </c>
      <c r="M241" s="6">
        <f t="shared" si="71"/>
        <v>0</v>
      </c>
      <c r="N241" s="6">
        <f t="shared" si="72"/>
        <v>0</v>
      </c>
      <c r="O241" s="6">
        <f t="shared" si="73"/>
        <v>0</v>
      </c>
      <c r="P241" s="1">
        <v>0</v>
      </c>
      <c r="Q241" s="1">
        <f t="shared" si="74"/>
        <v>0</v>
      </c>
      <c r="R241" s="15">
        <f t="shared" si="86"/>
        <v>0</v>
      </c>
      <c r="S241" s="15">
        <f t="shared" si="75"/>
        <v>0</v>
      </c>
      <c r="T241" s="15">
        <f t="shared" si="76"/>
        <v>0</v>
      </c>
      <c r="U241" s="6">
        <f t="shared" si="77"/>
        <v>0</v>
      </c>
      <c r="V241" s="6">
        <f t="shared" si="78"/>
        <v>0</v>
      </c>
      <c r="W241" s="6">
        <f>$V$13-(SUM($V$17:V241))</f>
        <v>0</v>
      </c>
      <c r="X241" s="1">
        <f t="shared" si="87"/>
        <v>0</v>
      </c>
      <c r="Y241" s="11">
        <f t="shared" si="88"/>
        <v>0</v>
      </c>
      <c r="Z241" s="1"/>
      <c r="AA241" s="1"/>
    </row>
    <row r="242" spans="1:27" x14ac:dyDescent="0.25">
      <c r="A242">
        <v>226</v>
      </c>
      <c r="B242" s="6">
        <f t="shared" si="89"/>
        <v>0</v>
      </c>
      <c r="C242" s="6">
        <f t="shared" si="79"/>
        <v>2158.3818905499083</v>
      </c>
      <c r="D242" s="1">
        <f t="shared" si="80"/>
        <v>2158.3818905499083</v>
      </c>
      <c r="E242" s="5">
        <f t="shared" si="81"/>
        <v>0</v>
      </c>
      <c r="F242" s="1">
        <f t="shared" si="82"/>
        <v>0</v>
      </c>
      <c r="G242" s="1">
        <f t="shared" si="69"/>
        <v>0</v>
      </c>
      <c r="H242" s="6">
        <f t="shared" si="83"/>
        <v>0</v>
      </c>
      <c r="I242" s="60">
        <f t="shared" si="84"/>
        <v>0</v>
      </c>
      <c r="J242" s="61">
        <f t="shared" si="90"/>
        <v>0</v>
      </c>
      <c r="K242" s="62">
        <f t="shared" si="85"/>
        <v>0.04</v>
      </c>
      <c r="L242" s="6">
        <f t="shared" si="70"/>
        <v>0</v>
      </c>
      <c r="M242" s="6">
        <f t="shared" si="71"/>
        <v>0</v>
      </c>
      <c r="N242" s="6">
        <f t="shared" si="72"/>
        <v>0</v>
      </c>
      <c r="O242" s="6">
        <f t="shared" si="73"/>
        <v>0</v>
      </c>
      <c r="P242" s="1">
        <v>0</v>
      </c>
      <c r="Q242" s="1">
        <f t="shared" si="74"/>
        <v>0</v>
      </c>
      <c r="R242" s="15">
        <f t="shared" si="86"/>
        <v>0</v>
      </c>
      <c r="S242" s="15">
        <f t="shared" si="75"/>
        <v>0</v>
      </c>
      <c r="T242" s="15">
        <f t="shared" si="76"/>
        <v>0</v>
      </c>
      <c r="U242" s="6">
        <f t="shared" si="77"/>
        <v>0</v>
      </c>
      <c r="V242" s="6">
        <f t="shared" si="78"/>
        <v>0</v>
      </c>
      <c r="W242" s="6">
        <f>$V$13-(SUM($V$17:V242))</f>
        <v>0</v>
      </c>
      <c r="X242" s="1">
        <f t="shared" si="87"/>
        <v>0</v>
      </c>
      <c r="Y242" s="11">
        <f t="shared" si="88"/>
        <v>0</v>
      </c>
      <c r="Z242" s="1"/>
      <c r="AA242" s="1"/>
    </row>
    <row r="243" spans="1:27" x14ac:dyDescent="0.25">
      <c r="A243">
        <v>227</v>
      </c>
      <c r="B243" s="6">
        <f t="shared" si="89"/>
        <v>0</v>
      </c>
      <c r="C243" s="6">
        <f t="shared" si="79"/>
        <v>2158.3818905499083</v>
      </c>
      <c r="D243" s="1">
        <f t="shared" si="80"/>
        <v>2158.3818905499083</v>
      </c>
      <c r="E243" s="5">
        <f t="shared" si="81"/>
        <v>0</v>
      </c>
      <c r="F243" s="1">
        <f t="shared" si="82"/>
        <v>0</v>
      </c>
      <c r="G243" s="1">
        <f t="shared" si="69"/>
        <v>0</v>
      </c>
      <c r="H243" s="6">
        <f t="shared" si="83"/>
        <v>0</v>
      </c>
      <c r="I243" s="60">
        <f t="shared" si="84"/>
        <v>0</v>
      </c>
      <c r="J243" s="61">
        <f t="shared" si="90"/>
        <v>0</v>
      </c>
      <c r="K243" s="62">
        <f t="shared" si="85"/>
        <v>0.04</v>
      </c>
      <c r="L243" s="6">
        <f t="shared" si="70"/>
        <v>0</v>
      </c>
      <c r="M243" s="6">
        <f t="shared" si="71"/>
        <v>0</v>
      </c>
      <c r="N243" s="6">
        <f t="shared" si="72"/>
        <v>0</v>
      </c>
      <c r="O243" s="6">
        <f t="shared" si="73"/>
        <v>0</v>
      </c>
      <c r="P243" s="1">
        <v>0</v>
      </c>
      <c r="Q243" s="1">
        <f t="shared" si="74"/>
        <v>0</v>
      </c>
      <c r="R243" s="15">
        <f t="shared" si="86"/>
        <v>0</v>
      </c>
      <c r="S243" s="15">
        <f t="shared" si="75"/>
        <v>0</v>
      </c>
      <c r="T243" s="15">
        <f t="shared" si="76"/>
        <v>0</v>
      </c>
      <c r="U243" s="6">
        <f t="shared" si="77"/>
        <v>0</v>
      </c>
      <c r="V243" s="6">
        <f t="shared" si="78"/>
        <v>0</v>
      </c>
      <c r="W243" s="6">
        <f>$V$13-(SUM($V$17:V243))</f>
        <v>0</v>
      </c>
      <c r="X243" s="1">
        <f t="shared" si="87"/>
        <v>0</v>
      </c>
      <c r="Y243" s="11">
        <f t="shared" si="88"/>
        <v>0</v>
      </c>
      <c r="Z243" s="1"/>
      <c r="AA243" s="1"/>
    </row>
    <row r="244" spans="1:27" x14ac:dyDescent="0.25">
      <c r="A244">
        <v>228</v>
      </c>
      <c r="B244" s="6">
        <f t="shared" si="89"/>
        <v>0</v>
      </c>
      <c r="C244" s="6">
        <f t="shared" si="79"/>
        <v>2158.3818905499083</v>
      </c>
      <c r="D244" s="1">
        <f t="shared" si="80"/>
        <v>2158.3818905499083</v>
      </c>
      <c r="E244" s="5">
        <f t="shared" si="81"/>
        <v>0</v>
      </c>
      <c r="F244" s="1">
        <f t="shared" si="82"/>
        <v>0</v>
      </c>
      <c r="G244" s="1">
        <f t="shared" si="69"/>
        <v>0</v>
      </c>
      <c r="H244" s="6">
        <f t="shared" si="83"/>
        <v>0</v>
      </c>
      <c r="I244" s="60">
        <f t="shared" si="84"/>
        <v>0</v>
      </c>
      <c r="J244" s="61">
        <f t="shared" si="90"/>
        <v>0</v>
      </c>
      <c r="K244" s="62">
        <f t="shared" si="85"/>
        <v>0.04</v>
      </c>
      <c r="L244" s="6">
        <f t="shared" si="70"/>
        <v>0</v>
      </c>
      <c r="M244" s="6">
        <f t="shared" si="71"/>
        <v>0</v>
      </c>
      <c r="N244" s="6">
        <f t="shared" si="72"/>
        <v>0</v>
      </c>
      <c r="O244" s="6">
        <f t="shared" si="73"/>
        <v>0</v>
      </c>
      <c r="P244" s="1">
        <v>0</v>
      </c>
      <c r="Q244" s="1">
        <f t="shared" si="74"/>
        <v>0</v>
      </c>
      <c r="R244" s="15">
        <f t="shared" si="86"/>
        <v>0</v>
      </c>
      <c r="S244" s="15">
        <f t="shared" si="75"/>
        <v>0</v>
      </c>
      <c r="T244" s="15">
        <f t="shared" si="76"/>
        <v>0</v>
      </c>
      <c r="U244" s="6">
        <f t="shared" si="77"/>
        <v>0</v>
      </c>
      <c r="V244" s="6">
        <f t="shared" si="78"/>
        <v>0</v>
      </c>
      <c r="W244" s="6">
        <f>$V$13-(SUM($V$17:V244))</f>
        <v>0</v>
      </c>
      <c r="X244" s="1">
        <f t="shared" si="87"/>
        <v>0</v>
      </c>
      <c r="Y244" s="11">
        <f t="shared" si="88"/>
        <v>0</v>
      </c>
      <c r="Z244" s="1"/>
      <c r="AA244" s="1"/>
    </row>
    <row r="245" spans="1:27" x14ac:dyDescent="0.25">
      <c r="A245">
        <v>229</v>
      </c>
      <c r="B245" s="6">
        <f t="shared" si="89"/>
        <v>0</v>
      </c>
      <c r="C245" s="6">
        <f t="shared" si="79"/>
        <v>2158.3818905499083</v>
      </c>
      <c r="D245" s="1">
        <f t="shared" si="80"/>
        <v>2158.3818905499083</v>
      </c>
      <c r="E245" s="5">
        <f t="shared" si="81"/>
        <v>0</v>
      </c>
      <c r="F245" s="1">
        <f t="shared" si="82"/>
        <v>0</v>
      </c>
      <c r="G245" s="1">
        <f t="shared" si="69"/>
        <v>0</v>
      </c>
      <c r="H245" s="6">
        <f t="shared" si="83"/>
        <v>0</v>
      </c>
      <c r="I245" s="60">
        <f t="shared" si="84"/>
        <v>0</v>
      </c>
      <c r="J245" s="61">
        <f t="shared" si="90"/>
        <v>0</v>
      </c>
      <c r="K245" s="62">
        <f t="shared" si="85"/>
        <v>0.04</v>
      </c>
      <c r="L245" s="6">
        <f t="shared" si="70"/>
        <v>0</v>
      </c>
      <c r="M245" s="6">
        <f t="shared" si="71"/>
        <v>0</v>
      </c>
      <c r="N245" s="6">
        <f t="shared" si="72"/>
        <v>0</v>
      </c>
      <c r="O245" s="6">
        <f t="shared" si="73"/>
        <v>0</v>
      </c>
      <c r="P245" s="1">
        <v>0</v>
      </c>
      <c r="Q245" s="1">
        <f t="shared" si="74"/>
        <v>0</v>
      </c>
      <c r="R245" s="15">
        <f t="shared" si="86"/>
        <v>0</v>
      </c>
      <c r="S245" s="15">
        <f t="shared" si="75"/>
        <v>0</v>
      </c>
      <c r="T245" s="15">
        <f t="shared" si="76"/>
        <v>0</v>
      </c>
      <c r="U245" s="6">
        <f t="shared" si="77"/>
        <v>0</v>
      </c>
      <c r="V245" s="6">
        <f t="shared" si="78"/>
        <v>0</v>
      </c>
      <c r="W245" s="6">
        <f>$V$13-(SUM($V$17:V245))</f>
        <v>0</v>
      </c>
      <c r="X245" s="1">
        <f t="shared" si="87"/>
        <v>0</v>
      </c>
      <c r="Y245" s="11">
        <f t="shared" si="88"/>
        <v>0</v>
      </c>
      <c r="Z245" s="1"/>
      <c r="AA245" s="1"/>
    </row>
    <row r="246" spans="1:27" x14ac:dyDescent="0.25">
      <c r="A246">
        <v>230</v>
      </c>
      <c r="B246" s="6">
        <f t="shared" si="89"/>
        <v>0</v>
      </c>
      <c r="C246" s="6">
        <f t="shared" si="79"/>
        <v>2158.3818905499083</v>
      </c>
      <c r="D246" s="1">
        <f t="shared" si="80"/>
        <v>2158.3818905499083</v>
      </c>
      <c r="E246" s="5">
        <f t="shared" si="81"/>
        <v>0</v>
      </c>
      <c r="F246" s="1">
        <f t="shared" si="82"/>
        <v>0</v>
      </c>
      <c r="G246" s="1">
        <f t="shared" si="69"/>
        <v>0</v>
      </c>
      <c r="H246" s="6">
        <f t="shared" si="83"/>
        <v>0</v>
      </c>
      <c r="I246" s="60">
        <f t="shared" si="84"/>
        <v>0</v>
      </c>
      <c r="J246" s="61">
        <f t="shared" si="90"/>
        <v>0</v>
      </c>
      <c r="K246" s="62">
        <f t="shared" si="85"/>
        <v>0.04</v>
      </c>
      <c r="L246" s="6">
        <f t="shared" si="70"/>
        <v>0</v>
      </c>
      <c r="M246" s="6">
        <f t="shared" si="71"/>
        <v>0</v>
      </c>
      <c r="N246" s="6">
        <f t="shared" si="72"/>
        <v>0</v>
      </c>
      <c r="O246" s="6">
        <f t="shared" si="73"/>
        <v>0</v>
      </c>
      <c r="P246" s="1">
        <v>0</v>
      </c>
      <c r="Q246" s="1">
        <f t="shared" si="74"/>
        <v>0</v>
      </c>
      <c r="R246" s="15">
        <f t="shared" si="86"/>
        <v>0</v>
      </c>
      <c r="S246" s="15">
        <f t="shared" si="75"/>
        <v>0</v>
      </c>
      <c r="T246" s="15">
        <f t="shared" si="76"/>
        <v>0</v>
      </c>
      <c r="U246" s="6">
        <f t="shared" si="77"/>
        <v>0</v>
      </c>
      <c r="V246" s="6">
        <f t="shared" si="78"/>
        <v>0</v>
      </c>
      <c r="W246" s="6">
        <f>$V$13-(SUM($V$17:V246))</f>
        <v>0</v>
      </c>
      <c r="X246" s="1">
        <f t="shared" si="87"/>
        <v>0</v>
      </c>
      <c r="Y246" s="11">
        <f t="shared" si="88"/>
        <v>0</v>
      </c>
      <c r="Z246" s="1"/>
      <c r="AA246" s="1"/>
    </row>
    <row r="247" spans="1:27" x14ac:dyDescent="0.25">
      <c r="A247">
        <v>231</v>
      </c>
      <c r="B247" s="6">
        <f t="shared" si="89"/>
        <v>0</v>
      </c>
      <c r="C247" s="6">
        <f t="shared" si="79"/>
        <v>2158.3818905499083</v>
      </c>
      <c r="D247" s="1">
        <f t="shared" si="80"/>
        <v>2158.3818905499083</v>
      </c>
      <c r="E247" s="5">
        <f t="shared" si="81"/>
        <v>0</v>
      </c>
      <c r="F247" s="1">
        <f t="shared" si="82"/>
        <v>0</v>
      </c>
      <c r="G247" s="1">
        <f t="shared" si="69"/>
        <v>0</v>
      </c>
      <c r="H247" s="6">
        <f t="shared" si="83"/>
        <v>0</v>
      </c>
      <c r="I247" s="60">
        <f t="shared" si="84"/>
        <v>0</v>
      </c>
      <c r="J247" s="61">
        <f t="shared" si="90"/>
        <v>0</v>
      </c>
      <c r="K247" s="62">
        <f t="shared" si="85"/>
        <v>0.04</v>
      </c>
      <c r="L247" s="6">
        <f t="shared" si="70"/>
        <v>0</v>
      </c>
      <c r="M247" s="6">
        <f t="shared" si="71"/>
        <v>0</v>
      </c>
      <c r="N247" s="6">
        <f t="shared" si="72"/>
        <v>0</v>
      </c>
      <c r="O247" s="6">
        <f t="shared" si="73"/>
        <v>0</v>
      </c>
      <c r="P247" s="1">
        <v>0</v>
      </c>
      <c r="Q247" s="1">
        <f t="shared" si="74"/>
        <v>0</v>
      </c>
      <c r="R247" s="15">
        <f t="shared" si="86"/>
        <v>0</v>
      </c>
      <c r="S247" s="15">
        <f t="shared" si="75"/>
        <v>0</v>
      </c>
      <c r="T247" s="15">
        <f t="shared" si="76"/>
        <v>0</v>
      </c>
      <c r="U247" s="6">
        <f t="shared" si="77"/>
        <v>0</v>
      </c>
      <c r="V247" s="6">
        <f t="shared" si="78"/>
        <v>0</v>
      </c>
      <c r="W247" s="6">
        <f>$V$13-(SUM($V$17:V247))</f>
        <v>0</v>
      </c>
      <c r="X247" s="1">
        <f t="shared" si="87"/>
        <v>0</v>
      </c>
      <c r="Y247" s="11">
        <f t="shared" si="88"/>
        <v>0</v>
      </c>
      <c r="Z247" s="1"/>
      <c r="AA247" s="1"/>
    </row>
    <row r="248" spans="1:27" x14ac:dyDescent="0.25">
      <c r="A248">
        <v>232</v>
      </c>
      <c r="B248" s="6">
        <f t="shared" si="89"/>
        <v>0</v>
      </c>
      <c r="C248" s="6">
        <f t="shared" si="79"/>
        <v>2158.3818905499083</v>
      </c>
      <c r="D248" s="1">
        <f t="shared" si="80"/>
        <v>2158.3818905499083</v>
      </c>
      <c r="E248" s="5">
        <f t="shared" si="81"/>
        <v>0</v>
      </c>
      <c r="F248" s="1">
        <f t="shared" si="82"/>
        <v>0</v>
      </c>
      <c r="G248" s="1">
        <f t="shared" si="69"/>
        <v>0</v>
      </c>
      <c r="H248" s="6">
        <f t="shared" si="83"/>
        <v>0</v>
      </c>
      <c r="I248" s="60">
        <f t="shared" si="84"/>
        <v>0</v>
      </c>
      <c r="J248" s="61">
        <f t="shared" si="90"/>
        <v>0</v>
      </c>
      <c r="K248" s="62">
        <f t="shared" si="85"/>
        <v>0.04</v>
      </c>
      <c r="L248" s="6">
        <f t="shared" si="70"/>
        <v>0</v>
      </c>
      <c r="M248" s="6">
        <f t="shared" si="71"/>
        <v>0</v>
      </c>
      <c r="N248" s="6">
        <f t="shared" si="72"/>
        <v>0</v>
      </c>
      <c r="O248" s="6">
        <f t="shared" si="73"/>
        <v>0</v>
      </c>
      <c r="P248" s="1">
        <v>0</v>
      </c>
      <c r="Q248" s="1">
        <f t="shared" si="74"/>
        <v>0</v>
      </c>
      <c r="R248" s="15">
        <f t="shared" si="86"/>
        <v>0</v>
      </c>
      <c r="S248" s="15">
        <f t="shared" si="75"/>
        <v>0</v>
      </c>
      <c r="T248" s="15">
        <f t="shared" si="76"/>
        <v>0</v>
      </c>
      <c r="U248" s="6">
        <f t="shared" si="77"/>
        <v>0</v>
      </c>
      <c r="V248" s="6">
        <f t="shared" si="78"/>
        <v>0</v>
      </c>
      <c r="W248" s="6">
        <f>$V$13-(SUM($V$17:V248))</f>
        <v>0</v>
      </c>
      <c r="X248" s="1">
        <f t="shared" si="87"/>
        <v>0</v>
      </c>
      <c r="Y248" s="11">
        <f t="shared" si="88"/>
        <v>0</v>
      </c>
      <c r="Z248" s="1"/>
      <c r="AA248" s="1"/>
    </row>
    <row r="249" spans="1:27" x14ac:dyDescent="0.25">
      <c r="A249">
        <v>233</v>
      </c>
      <c r="B249" s="6">
        <f t="shared" si="89"/>
        <v>0</v>
      </c>
      <c r="C249" s="6">
        <f t="shared" si="79"/>
        <v>2158.3818905499083</v>
      </c>
      <c r="D249" s="1">
        <f t="shared" si="80"/>
        <v>2158.3818905499083</v>
      </c>
      <c r="E249" s="5">
        <f t="shared" si="81"/>
        <v>0</v>
      </c>
      <c r="F249" s="1">
        <f t="shared" si="82"/>
        <v>0</v>
      </c>
      <c r="G249" s="1">
        <f t="shared" si="69"/>
        <v>0</v>
      </c>
      <c r="H249" s="6">
        <f t="shared" si="83"/>
        <v>0</v>
      </c>
      <c r="I249" s="60">
        <f t="shared" si="84"/>
        <v>0</v>
      </c>
      <c r="J249" s="61">
        <f t="shared" si="90"/>
        <v>0</v>
      </c>
      <c r="K249" s="62">
        <f t="shared" si="85"/>
        <v>0.04</v>
      </c>
      <c r="L249" s="6">
        <f t="shared" si="70"/>
        <v>0</v>
      </c>
      <c r="M249" s="6">
        <f t="shared" si="71"/>
        <v>0</v>
      </c>
      <c r="N249" s="6">
        <f t="shared" si="72"/>
        <v>0</v>
      </c>
      <c r="O249" s="6">
        <f t="shared" si="73"/>
        <v>0</v>
      </c>
      <c r="P249" s="1">
        <v>0</v>
      </c>
      <c r="Q249" s="1">
        <f t="shared" si="74"/>
        <v>0</v>
      </c>
      <c r="R249" s="15">
        <f t="shared" si="86"/>
        <v>0</v>
      </c>
      <c r="S249" s="15">
        <f t="shared" si="75"/>
        <v>0</v>
      </c>
      <c r="T249" s="15">
        <f t="shared" si="76"/>
        <v>0</v>
      </c>
      <c r="U249" s="6">
        <f t="shared" si="77"/>
        <v>0</v>
      </c>
      <c r="V249" s="6">
        <f t="shared" si="78"/>
        <v>0</v>
      </c>
      <c r="W249" s="6">
        <f>$V$13-(SUM($V$17:V249))</f>
        <v>0</v>
      </c>
      <c r="X249" s="1">
        <f t="shared" si="87"/>
        <v>0</v>
      </c>
      <c r="Y249" s="11">
        <f t="shared" si="88"/>
        <v>0</v>
      </c>
      <c r="Z249" s="1"/>
      <c r="AA249" s="1"/>
    </row>
    <row r="250" spans="1:27" x14ac:dyDescent="0.25">
      <c r="A250">
        <v>234</v>
      </c>
      <c r="B250" s="6">
        <f t="shared" si="89"/>
        <v>0</v>
      </c>
      <c r="C250" s="6">
        <f t="shared" si="79"/>
        <v>2158.3818905499083</v>
      </c>
      <c r="D250" s="1">
        <f t="shared" si="80"/>
        <v>2158.3818905499083</v>
      </c>
      <c r="E250" s="5">
        <f t="shared" si="81"/>
        <v>0</v>
      </c>
      <c r="F250" s="1">
        <f t="shared" si="82"/>
        <v>0</v>
      </c>
      <c r="G250" s="1">
        <f t="shared" si="69"/>
        <v>0</v>
      </c>
      <c r="H250" s="6">
        <f t="shared" si="83"/>
        <v>0</v>
      </c>
      <c r="I250" s="60">
        <f t="shared" si="84"/>
        <v>0</v>
      </c>
      <c r="J250" s="61">
        <f t="shared" si="90"/>
        <v>0</v>
      </c>
      <c r="K250" s="62">
        <f t="shared" si="85"/>
        <v>0.04</v>
      </c>
      <c r="L250" s="6">
        <f t="shared" si="70"/>
        <v>0</v>
      </c>
      <c r="M250" s="6">
        <f t="shared" si="71"/>
        <v>0</v>
      </c>
      <c r="N250" s="6">
        <f t="shared" si="72"/>
        <v>0</v>
      </c>
      <c r="O250" s="6">
        <f t="shared" si="73"/>
        <v>0</v>
      </c>
      <c r="P250" s="1">
        <v>0</v>
      </c>
      <c r="Q250" s="1">
        <f t="shared" si="74"/>
        <v>0</v>
      </c>
      <c r="R250" s="15"/>
      <c r="S250" s="15">
        <f t="shared" si="75"/>
        <v>0</v>
      </c>
      <c r="T250" s="15">
        <f t="shared" si="76"/>
        <v>0</v>
      </c>
      <c r="U250" s="6">
        <f t="shared" si="77"/>
        <v>0</v>
      </c>
      <c r="V250" s="6">
        <f t="shared" si="78"/>
        <v>0</v>
      </c>
      <c r="W250" s="6">
        <f>$V$13-(SUM($V$17:V250))</f>
        <v>0</v>
      </c>
      <c r="X250" s="1">
        <f t="shared" si="87"/>
        <v>0</v>
      </c>
      <c r="Y250" s="11">
        <f t="shared" si="88"/>
        <v>0</v>
      </c>
      <c r="Z250" s="1"/>
      <c r="AA250" s="1"/>
    </row>
    <row r="251" spans="1:27" x14ac:dyDescent="0.25">
      <c r="A251">
        <v>235</v>
      </c>
      <c r="B251" s="6">
        <f t="shared" si="89"/>
        <v>0</v>
      </c>
      <c r="C251" s="6">
        <f t="shared" si="79"/>
        <v>2158.3818905499083</v>
      </c>
      <c r="D251" s="1">
        <f t="shared" si="80"/>
        <v>2158.3818905499083</v>
      </c>
      <c r="E251" s="5">
        <f t="shared" si="81"/>
        <v>0</v>
      </c>
      <c r="F251" s="1">
        <f t="shared" si="82"/>
        <v>0</v>
      </c>
      <c r="G251" s="1">
        <f t="shared" si="69"/>
        <v>0</v>
      </c>
      <c r="H251" s="6">
        <f t="shared" si="83"/>
        <v>0</v>
      </c>
      <c r="I251" s="60">
        <f t="shared" si="84"/>
        <v>0</v>
      </c>
      <c r="J251" s="61">
        <f t="shared" si="90"/>
        <v>0</v>
      </c>
      <c r="K251" s="62">
        <f t="shared" si="85"/>
        <v>0.04</v>
      </c>
      <c r="L251" s="6">
        <f t="shared" si="70"/>
        <v>0</v>
      </c>
      <c r="M251" s="6">
        <f t="shared" si="71"/>
        <v>0</v>
      </c>
      <c r="N251" s="6">
        <f t="shared" si="72"/>
        <v>0</v>
      </c>
      <c r="O251" s="6">
        <f t="shared" si="73"/>
        <v>0</v>
      </c>
      <c r="P251" s="1">
        <v>0</v>
      </c>
      <c r="Q251" s="1">
        <f t="shared" si="74"/>
        <v>0</v>
      </c>
      <c r="R251" s="15"/>
      <c r="S251" s="15">
        <f t="shared" si="75"/>
        <v>0</v>
      </c>
      <c r="T251" s="15">
        <f t="shared" si="76"/>
        <v>0</v>
      </c>
      <c r="U251" s="6">
        <f t="shared" si="77"/>
        <v>0</v>
      </c>
      <c r="V251" s="6">
        <f t="shared" si="78"/>
        <v>0</v>
      </c>
      <c r="W251" s="6">
        <f>$V$13-(SUM($V$17:V251))</f>
        <v>0</v>
      </c>
      <c r="X251" s="1">
        <f t="shared" si="87"/>
        <v>0</v>
      </c>
      <c r="Y251" s="11">
        <f t="shared" si="88"/>
        <v>0</v>
      </c>
      <c r="Z251" s="1"/>
      <c r="AA251" s="1"/>
    </row>
    <row r="252" spans="1:27" x14ac:dyDescent="0.25">
      <c r="A252">
        <v>236</v>
      </c>
      <c r="B252" s="6">
        <f t="shared" si="89"/>
        <v>0</v>
      </c>
      <c r="C252" s="6">
        <f t="shared" si="79"/>
        <v>2158.3818905499083</v>
      </c>
      <c r="D252" s="1">
        <f t="shared" si="80"/>
        <v>2158.3818905499083</v>
      </c>
      <c r="E252" s="5">
        <f t="shared" si="81"/>
        <v>0</v>
      </c>
      <c r="F252" s="1">
        <f t="shared" si="82"/>
        <v>0</v>
      </c>
      <c r="G252" s="1">
        <f t="shared" si="69"/>
        <v>0</v>
      </c>
      <c r="H252" s="6">
        <f t="shared" si="83"/>
        <v>0</v>
      </c>
      <c r="I252" s="60">
        <f t="shared" si="84"/>
        <v>0</v>
      </c>
      <c r="J252" s="61">
        <f t="shared" si="90"/>
        <v>0</v>
      </c>
      <c r="K252" s="62">
        <f t="shared" si="85"/>
        <v>0.04</v>
      </c>
      <c r="L252" s="6">
        <f t="shared" si="70"/>
        <v>0</v>
      </c>
      <c r="M252" s="6">
        <f t="shared" si="71"/>
        <v>0</v>
      </c>
      <c r="N252" s="6">
        <f t="shared" si="72"/>
        <v>0</v>
      </c>
      <c r="O252" s="6">
        <f t="shared" si="73"/>
        <v>0</v>
      </c>
      <c r="P252" s="1">
        <v>0</v>
      </c>
      <c r="Q252" s="1">
        <f t="shared" si="74"/>
        <v>0</v>
      </c>
      <c r="R252" s="15"/>
      <c r="S252" s="15">
        <f t="shared" si="75"/>
        <v>0</v>
      </c>
      <c r="T252" s="15">
        <f t="shared" si="76"/>
        <v>0</v>
      </c>
      <c r="U252" s="6">
        <f t="shared" si="77"/>
        <v>0</v>
      </c>
      <c r="V252" s="6">
        <f t="shared" si="78"/>
        <v>0</v>
      </c>
      <c r="W252" s="6">
        <f>$V$13-(SUM($V$17:V252))</f>
        <v>0</v>
      </c>
      <c r="X252" s="1">
        <f t="shared" si="87"/>
        <v>0</v>
      </c>
      <c r="Y252" s="11">
        <f t="shared" si="88"/>
        <v>0</v>
      </c>
      <c r="Z252" s="1"/>
      <c r="AA252" s="1"/>
    </row>
    <row r="253" spans="1:27" x14ac:dyDescent="0.25">
      <c r="A253">
        <v>237</v>
      </c>
      <c r="B253" s="6">
        <f t="shared" si="89"/>
        <v>0</v>
      </c>
      <c r="C253" s="6">
        <f t="shared" si="79"/>
        <v>2158.3818905499083</v>
      </c>
      <c r="D253" s="1">
        <f t="shared" si="80"/>
        <v>2158.3818905499083</v>
      </c>
      <c r="E253" s="5">
        <f t="shared" si="81"/>
        <v>0</v>
      </c>
      <c r="F253" s="1">
        <f t="shared" si="82"/>
        <v>0</v>
      </c>
      <c r="G253" s="1">
        <f t="shared" si="69"/>
        <v>0</v>
      </c>
      <c r="H253" s="6">
        <f t="shared" si="83"/>
        <v>0</v>
      </c>
      <c r="I253" s="60">
        <f t="shared" si="84"/>
        <v>0</v>
      </c>
      <c r="J253" s="61">
        <f t="shared" si="90"/>
        <v>0</v>
      </c>
      <c r="K253" s="62">
        <f t="shared" si="85"/>
        <v>0.04</v>
      </c>
      <c r="L253" s="6">
        <f t="shared" si="70"/>
        <v>0</v>
      </c>
      <c r="M253" s="6">
        <f t="shared" si="71"/>
        <v>0</v>
      </c>
      <c r="N253" s="6">
        <f t="shared" si="72"/>
        <v>0</v>
      </c>
      <c r="O253" s="6">
        <f t="shared" si="73"/>
        <v>0</v>
      </c>
      <c r="P253" s="1">
        <v>0</v>
      </c>
      <c r="Q253" s="1">
        <f t="shared" si="74"/>
        <v>0</v>
      </c>
      <c r="R253" s="15"/>
      <c r="S253" s="15">
        <f t="shared" si="75"/>
        <v>0</v>
      </c>
      <c r="T253" s="15">
        <f t="shared" si="76"/>
        <v>0</v>
      </c>
      <c r="U253" s="6">
        <f t="shared" si="77"/>
        <v>0</v>
      </c>
      <c r="V253" s="6">
        <f t="shared" si="78"/>
        <v>0</v>
      </c>
      <c r="W253" s="6">
        <f>$V$13-(SUM($V$17:V253))</f>
        <v>0</v>
      </c>
      <c r="X253" s="1">
        <f t="shared" si="87"/>
        <v>0</v>
      </c>
      <c r="Y253" s="11">
        <f t="shared" si="88"/>
        <v>0</v>
      </c>
      <c r="Z253" s="1"/>
      <c r="AA253" s="1"/>
    </row>
    <row r="254" spans="1:27" x14ac:dyDescent="0.25">
      <c r="A254">
        <v>238</v>
      </c>
      <c r="B254" s="6">
        <f t="shared" si="89"/>
        <v>0</v>
      </c>
      <c r="C254" s="6">
        <f t="shared" si="79"/>
        <v>2158.3818905499083</v>
      </c>
      <c r="D254" s="1">
        <f t="shared" si="80"/>
        <v>2158.3818905499083</v>
      </c>
      <c r="E254" s="5">
        <f t="shared" si="81"/>
        <v>0</v>
      </c>
      <c r="F254" s="1">
        <f t="shared" si="82"/>
        <v>0</v>
      </c>
      <c r="G254" s="1">
        <f t="shared" si="69"/>
        <v>0</v>
      </c>
      <c r="H254" s="6">
        <f t="shared" si="83"/>
        <v>0</v>
      </c>
      <c r="I254" s="60">
        <f t="shared" si="84"/>
        <v>0</v>
      </c>
      <c r="J254" s="61">
        <f t="shared" si="90"/>
        <v>0</v>
      </c>
      <c r="K254" s="62">
        <f t="shared" si="85"/>
        <v>0.04</v>
      </c>
      <c r="L254" s="6">
        <f t="shared" si="70"/>
        <v>0</v>
      </c>
      <c r="M254" s="6">
        <f t="shared" si="71"/>
        <v>0</v>
      </c>
      <c r="N254" s="6">
        <f t="shared" si="72"/>
        <v>0</v>
      </c>
      <c r="O254" s="6">
        <f t="shared" si="73"/>
        <v>0</v>
      </c>
      <c r="P254" s="1">
        <v>0</v>
      </c>
      <c r="Q254" s="1">
        <f t="shared" si="74"/>
        <v>0</v>
      </c>
      <c r="R254" s="15"/>
      <c r="S254" s="15">
        <f t="shared" si="75"/>
        <v>0</v>
      </c>
      <c r="T254" s="15">
        <f t="shared" si="76"/>
        <v>0</v>
      </c>
      <c r="U254" s="6">
        <f t="shared" si="77"/>
        <v>0</v>
      </c>
      <c r="V254" s="6">
        <f t="shared" si="78"/>
        <v>0</v>
      </c>
      <c r="W254" s="6">
        <f>$V$13-(SUM($V$17:V254))</f>
        <v>0</v>
      </c>
      <c r="X254" s="1">
        <f t="shared" si="87"/>
        <v>0</v>
      </c>
      <c r="Y254" s="11">
        <f t="shared" si="88"/>
        <v>0</v>
      </c>
      <c r="Z254" s="1"/>
      <c r="AA254" s="1"/>
    </row>
    <row r="255" spans="1:27" x14ac:dyDescent="0.25">
      <c r="A255">
        <v>239</v>
      </c>
      <c r="B255" s="6">
        <f t="shared" si="89"/>
        <v>0</v>
      </c>
      <c r="C255" s="6">
        <f t="shared" si="79"/>
        <v>2158.3818905499083</v>
      </c>
      <c r="D255" s="1">
        <f t="shared" si="80"/>
        <v>2158.3818905499083</v>
      </c>
      <c r="E255" s="5">
        <f t="shared" si="81"/>
        <v>0</v>
      </c>
      <c r="F255" s="1">
        <f t="shared" si="82"/>
        <v>0</v>
      </c>
      <c r="G255" s="1">
        <f t="shared" si="69"/>
        <v>0</v>
      </c>
      <c r="H255" s="6">
        <f t="shared" si="83"/>
        <v>0</v>
      </c>
      <c r="I255" s="60">
        <f t="shared" si="84"/>
        <v>0</v>
      </c>
      <c r="J255" s="61">
        <f t="shared" si="90"/>
        <v>0</v>
      </c>
      <c r="K255" s="62">
        <f t="shared" si="85"/>
        <v>0.04</v>
      </c>
      <c r="L255" s="6">
        <f t="shared" si="70"/>
        <v>0</v>
      </c>
      <c r="M255" s="6">
        <f t="shared" si="71"/>
        <v>0</v>
      </c>
      <c r="N255" s="6">
        <f t="shared" si="72"/>
        <v>0</v>
      </c>
      <c r="O255" s="6">
        <f t="shared" si="73"/>
        <v>0</v>
      </c>
      <c r="P255" s="1">
        <v>0</v>
      </c>
      <c r="Q255" s="1">
        <f t="shared" si="74"/>
        <v>0</v>
      </c>
      <c r="R255" s="15"/>
      <c r="S255" s="15">
        <f t="shared" si="75"/>
        <v>0</v>
      </c>
      <c r="T255" s="15">
        <f t="shared" si="76"/>
        <v>0</v>
      </c>
      <c r="U255" s="6">
        <f t="shared" si="77"/>
        <v>0</v>
      </c>
      <c r="V255" s="6">
        <f t="shared" si="78"/>
        <v>0</v>
      </c>
      <c r="W255" s="6">
        <f>$V$13-(SUM($V$17:V255))</f>
        <v>0</v>
      </c>
      <c r="X255" s="1">
        <f t="shared" si="87"/>
        <v>0</v>
      </c>
      <c r="Y255" s="11">
        <f t="shared" si="88"/>
        <v>0</v>
      </c>
      <c r="Z255" s="1"/>
      <c r="AA255" s="1"/>
    </row>
    <row r="256" spans="1:27" x14ac:dyDescent="0.25">
      <c r="A256">
        <v>240</v>
      </c>
      <c r="B256" s="6">
        <f t="shared" si="89"/>
        <v>0</v>
      </c>
      <c r="C256" s="6">
        <f t="shared" si="79"/>
        <v>2158.3818905499083</v>
      </c>
      <c r="D256" s="1">
        <f t="shared" si="80"/>
        <v>2158.3818905499083</v>
      </c>
      <c r="E256" s="5">
        <f t="shared" si="81"/>
        <v>0</v>
      </c>
      <c r="F256" s="1">
        <f t="shared" si="82"/>
        <v>0</v>
      </c>
      <c r="G256" s="1">
        <f t="shared" si="69"/>
        <v>0</v>
      </c>
      <c r="H256" s="6">
        <f t="shared" si="83"/>
        <v>0</v>
      </c>
      <c r="I256" s="60">
        <f t="shared" si="84"/>
        <v>0</v>
      </c>
      <c r="J256" s="61">
        <f t="shared" si="90"/>
        <v>0</v>
      </c>
      <c r="K256" s="62">
        <f t="shared" si="85"/>
        <v>0.04</v>
      </c>
      <c r="L256" s="6">
        <f t="shared" si="70"/>
        <v>0</v>
      </c>
      <c r="M256" s="6">
        <f t="shared" si="71"/>
        <v>0</v>
      </c>
      <c r="N256" s="6">
        <f t="shared" si="72"/>
        <v>0</v>
      </c>
      <c r="O256" s="6">
        <f t="shared" si="73"/>
        <v>0</v>
      </c>
      <c r="P256" s="1">
        <v>0</v>
      </c>
      <c r="Q256" s="1">
        <f t="shared" si="74"/>
        <v>0</v>
      </c>
      <c r="R256" s="15"/>
      <c r="S256" s="15">
        <f t="shared" si="75"/>
        <v>0</v>
      </c>
      <c r="T256" s="15">
        <f t="shared" si="76"/>
        <v>0</v>
      </c>
      <c r="U256" s="6">
        <f t="shared" si="77"/>
        <v>0</v>
      </c>
      <c r="V256" s="6">
        <f t="shared" si="78"/>
        <v>0</v>
      </c>
      <c r="W256" s="6">
        <f>$V$13-(SUM($V$17:V256))</f>
        <v>0</v>
      </c>
      <c r="X256" s="1">
        <f t="shared" si="87"/>
        <v>0</v>
      </c>
      <c r="Y256" s="11">
        <f t="shared" si="88"/>
        <v>0</v>
      </c>
      <c r="Z256" s="1"/>
      <c r="AA256" s="1"/>
    </row>
    <row r="257" spans="1:27" x14ac:dyDescent="0.25">
      <c r="A257">
        <v>241</v>
      </c>
      <c r="B257" s="6">
        <f t="shared" si="89"/>
        <v>0</v>
      </c>
      <c r="C257" s="6">
        <f t="shared" si="79"/>
        <v>2158.3818905499083</v>
      </c>
      <c r="D257" s="1">
        <f t="shared" si="80"/>
        <v>2158.3818905499083</v>
      </c>
      <c r="E257" s="5">
        <f t="shared" si="81"/>
        <v>0</v>
      </c>
      <c r="F257" s="1">
        <f t="shared" si="82"/>
        <v>0</v>
      </c>
      <c r="G257" s="1">
        <f t="shared" si="69"/>
        <v>0</v>
      </c>
      <c r="H257" s="6">
        <f t="shared" si="83"/>
        <v>0</v>
      </c>
      <c r="I257" s="60">
        <f t="shared" si="84"/>
        <v>0</v>
      </c>
      <c r="J257" s="61">
        <f t="shared" si="90"/>
        <v>0</v>
      </c>
      <c r="K257" s="62">
        <f t="shared" si="85"/>
        <v>0.04</v>
      </c>
      <c r="L257" s="6">
        <f t="shared" si="70"/>
        <v>0</v>
      </c>
      <c r="M257" s="6">
        <f t="shared" si="71"/>
        <v>0</v>
      </c>
      <c r="N257" s="6">
        <f t="shared" si="72"/>
        <v>0</v>
      </c>
      <c r="O257" s="6">
        <f t="shared" si="73"/>
        <v>0</v>
      </c>
      <c r="P257" s="1">
        <v>0</v>
      </c>
      <c r="Q257" s="1">
        <f t="shared" si="74"/>
        <v>0</v>
      </c>
      <c r="R257" s="15"/>
      <c r="S257" s="15">
        <f t="shared" si="75"/>
        <v>0</v>
      </c>
      <c r="T257" s="15">
        <f t="shared" si="76"/>
        <v>0</v>
      </c>
      <c r="U257" s="6">
        <f t="shared" si="77"/>
        <v>0</v>
      </c>
      <c r="V257" s="6">
        <f t="shared" si="78"/>
        <v>0</v>
      </c>
      <c r="W257" s="6">
        <f>$V$13-(SUM($V$17:V257))</f>
        <v>0</v>
      </c>
      <c r="X257" s="1">
        <f t="shared" si="87"/>
        <v>0</v>
      </c>
      <c r="Y257" s="11">
        <f t="shared" si="88"/>
        <v>0</v>
      </c>
      <c r="Z257" s="1"/>
      <c r="AA257" s="1"/>
    </row>
    <row r="258" spans="1:27" x14ac:dyDescent="0.25">
      <c r="A258">
        <v>242</v>
      </c>
      <c r="B258" s="6">
        <f t="shared" si="89"/>
        <v>0</v>
      </c>
      <c r="C258" s="6">
        <f t="shared" si="79"/>
        <v>2158.3818905499083</v>
      </c>
      <c r="D258" s="1">
        <f t="shared" si="80"/>
        <v>2158.3818905499083</v>
      </c>
      <c r="E258" s="5">
        <f t="shared" si="81"/>
        <v>0</v>
      </c>
      <c r="F258" s="1">
        <f t="shared" si="82"/>
        <v>0</v>
      </c>
      <c r="G258" s="1">
        <f t="shared" si="69"/>
        <v>0</v>
      </c>
      <c r="H258" s="6">
        <f t="shared" si="83"/>
        <v>0</v>
      </c>
      <c r="I258" s="60">
        <f t="shared" si="84"/>
        <v>0</v>
      </c>
      <c r="J258" s="61">
        <f t="shared" si="90"/>
        <v>0</v>
      </c>
      <c r="K258" s="62">
        <f t="shared" si="85"/>
        <v>0.04</v>
      </c>
      <c r="L258" s="6">
        <f t="shared" si="70"/>
        <v>0</v>
      </c>
      <c r="M258" s="6">
        <f t="shared" si="71"/>
        <v>0</v>
      </c>
      <c r="N258" s="6">
        <f t="shared" si="72"/>
        <v>0</v>
      </c>
      <c r="O258" s="6">
        <f t="shared" si="73"/>
        <v>0</v>
      </c>
      <c r="P258" s="1">
        <v>0</v>
      </c>
      <c r="Q258" s="1">
        <f t="shared" si="74"/>
        <v>0</v>
      </c>
      <c r="R258" s="15"/>
      <c r="S258" s="15">
        <f t="shared" si="75"/>
        <v>0</v>
      </c>
      <c r="T258" s="15">
        <f t="shared" si="76"/>
        <v>0</v>
      </c>
      <c r="U258" s="6">
        <f t="shared" si="77"/>
        <v>0</v>
      </c>
      <c r="V258" s="6">
        <f t="shared" si="78"/>
        <v>0</v>
      </c>
      <c r="W258" s="6">
        <f>$V$13-(SUM($V$17:V258))</f>
        <v>0</v>
      </c>
      <c r="X258" s="1">
        <f t="shared" si="87"/>
        <v>0</v>
      </c>
      <c r="Y258" s="11">
        <f t="shared" si="88"/>
        <v>0</v>
      </c>
      <c r="Z258" s="1"/>
      <c r="AA258" s="1"/>
    </row>
    <row r="259" spans="1:27" x14ac:dyDescent="0.25">
      <c r="A259">
        <v>243</v>
      </c>
      <c r="B259" s="6">
        <f t="shared" si="89"/>
        <v>0</v>
      </c>
      <c r="C259" s="6">
        <f t="shared" si="79"/>
        <v>2158.3818905499083</v>
      </c>
      <c r="D259" s="1">
        <f t="shared" si="80"/>
        <v>2158.3818905499083</v>
      </c>
      <c r="E259" s="5">
        <f t="shared" si="81"/>
        <v>0</v>
      </c>
      <c r="F259" s="1">
        <f t="shared" si="82"/>
        <v>0</v>
      </c>
      <c r="G259" s="1">
        <f t="shared" si="69"/>
        <v>0</v>
      </c>
      <c r="H259" s="6">
        <f t="shared" si="83"/>
        <v>0</v>
      </c>
      <c r="I259" s="60">
        <f t="shared" si="84"/>
        <v>0</v>
      </c>
      <c r="J259" s="61">
        <f t="shared" si="90"/>
        <v>0</v>
      </c>
      <c r="K259" s="62">
        <f t="shared" si="85"/>
        <v>0.04</v>
      </c>
      <c r="L259" s="6">
        <f t="shared" si="70"/>
        <v>0</v>
      </c>
      <c r="M259" s="6">
        <f t="shared" si="71"/>
        <v>0</v>
      </c>
      <c r="N259" s="6">
        <f t="shared" si="72"/>
        <v>0</v>
      </c>
      <c r="O259" s="6">
        <f t="shared" si="73"/>
        <v>0</v>
      </c>
      <c r="P259" s="1">
        <v>0</v>
      </c>
      <c r="Q259" s="1">
        <f t="shared" si="74"/>
        <v>0</v>
      </c>
      <c r="R259" s="15"/>
      <c r="S259" s="15">
        <f t="shared" si="75"/>
        <v>0</v>
      </c>
      <c r="T259" s="15">
        <f t="shared" si="76"/>
        <v>0</v>
      </c>
      <c r="U259" s="6">
        <f t="shared" si="77"/>
        <v>0</v>
      </c>
      <c r="V259" s="6">
        <f t="shared" si="78"/>
        <v>0</v>
      </c>
      <c r="W259" s="6">
        <f>$V$13-(SUM($V$17:V259))</f>
        <v>0</v>
      </c>
      <c r="X259" s="1">
        <f t="shared" si="87"/>
        <v>0</v>
      </c>
      <c r="Y259" s="11">
        <f t="shared" si="88"/>
        <v>0</v>
      </c>
      <c r="Z259" s="1"/>
      <c r="AA259" s="1"/>
    </row>
    <row r="260" spans="1:27" x14ac:dyDescent="0.25">
      <c r="A260">
        <v>244</v>
      </c>
      <c r="B260" s="6">
        <f t="shared" si="89"/>
        <v>0</v>
      </c>
      <c r="C260" s="6">
        <f t="shared" si="79"/>
        <v>2158.3818905499083</v>
      </c>
      <c r="D260" s="1">
        <f t="shared" si="80"/>
        <v>2158.3818905499083</v>
      </c>
      <c r="E260" s="5">
        <f t="shared" si="81"/>
        <v>0</v>
      </c>
      <c r="F260" s="1">
        <f t="shared" si="82"/>
        <v>0</v>
      </c>
      <c r="G260" s="1">
        <f t="shared" si="69"/>
        <v>0</v>
      </c>
      <c r="H260" s="6">
        <f t="shared" si="83"/>
        <v>0</v>
      </c>
      <c r="I260" s="60">
        <f t="shared" si="84"/>
        <v>0</v>
      </c>
      <c r="J260" s="61">
        <f t="shared" si="90"/>
        <v>0</v>
      </c>
      <c r="K260" s="62">
        <f t="shared" si="85"/>
        <v>0.04</v>
      </c>
      <c r="L260" s="6">
        <f t="shared" si="70"/>
        <v>0</v>
      </c>
      <c r="M260" s="6">
        <f t="shared" si="71"/>
        <v>0</v>
      </c>
      <c r="N260" s="6">
        <f t="shared" si="72"/>
        <v>0</v>
      </c>
      <c r="O260" s="6">
        <f t="shared" si="73"/>
        <v>0</v>
      </c>
      <c r="P260" s="1">
        <v>0</v>
      </c>
      <c r="Q260" s="1">
        <f t="shared" si="74"/>
        <v>0</v>
      </c>
      <c r="R260" s="15"/>
      <c r="S260" s="15">
        <f t="shared" si="75"/>
        <v>0</v>
      </c>
      <c r="T260" s="15">
        <f t="shared" si="76"/>
        <v>0</v>
      </c>
      <c r="U260" s="6">
        <f t="shared" si="77"/>
        <v>0</v>
      </c>
      <c r="V260" s="6">
        <f t="shared" si="78"/>
        <v>0</v>
      </c>
      <c r="W260" s="6">
        <f>$V$13-(SUM($V$17:V260))</f>
        <v>0</v>
      </c>
      <c r="X260" s="1">
        <f t="shared" si="87"/>
        <v>0</v>
      </c>
      <c r="Y260" s="11">
        <f t="shared" si="88"/>
        <v>0</v>
      </c>
      <c r="Z260" s="1"/>
      <c r="AA260" s="1"/>
    </row>
    <row r="261" spans="1:27" x14ac:dyDescent="0.25">
      <c r="A261">
        <v>245</v>
      </c>
      <c r="B261" s="6">
        <f t="shared" si="89"/>
        <v>0</v>
      </c>
      <c r="C261" s="6">
        <f t="shared" si="79"/>
        <v>2158.3818905499083</v>
      </c>
      <c r="D261" s="1">
        <f t="shared" si="80"/>
        <v>2158.3818905499083</v>
      </c>
      <c r="E261" s="5">
        <f t="shared" si="81"/>
        <v>0</v>
      </c>
      <c r="F261" s="1">
        <f t="shared" si="82"/>
        <v>0</v>
      </c>
      <c r="G261" s="1">
        <f t="shared" si="69"/>
        <v>0</v>
      </c>
      <c r="H261" s="6">
        <f t="shared" si="83"/>
        <v>0</v>
      </c>
      <c r="I261" s="60">
        <f t="shared" si="84"/>
        <v>0</v>
      </c>
      <c r="J261" s="61">
        <f t="shared" si="90"/>
        <v>0</v>
      </c>
      <c r="K261" s="62">
        <f t="shared" si="85"/>
        <v>0.04</v>
      </c>
      <c r="L261" s="6">
        <f t="shared" si="70"/>
        <v>0</v>
      </c>
      <c r="M261" s="6">
        <f t="shared" si="71"/>
        <v>0</v>
      </c>
      <c r="N261" s="6">
        <f t="shared" si="72"/>
        <v>0</v>
      </c>
      <c r="O261" s="6">
        <f t="shared" si="73"/>
        <v>0</v>
      </c>
      <c r="P261" s="1">
        <v>0</v>
      </c>
      <c r="Q261" s="1">
        <f t="shared" si="74"/>
        <v>0</v>
      </c>
      <c r="R261" s="15"/>
      <c r="S261" s="15">
        <f t="shared" si="75"/>
        <v>0</v>
      </c>
      <c r="T261" s="15">
        <f t="shared" si="76"/>
        <v>0</v>
      </c>
      <c r="U261" s="6">
        <f t="shared" si="77"/>
        <v>0</v>
      </c>
      <c r="V261" s="6">
        <f t="shared" si="78"/>
        <v>0</v>
      </c>
      <c r="W261" s="6">
        <f>$V$13-(SUM($V$17:V261))</f>
        <v>0</v>
      </c>
      <c r="X261" s="1">
        <f t="shared" si="87"/>
        <v>0</v>
      </c>
      <c r="Y261" s="11">
        <f t="shared" si="88"/>
        <v>0</v>
      </c>
      <c r="Z261" s="1"/>
      <c r="AA261" s="1"/>
    </row>
    <row r="262" spans="1:27" x14ac:dyDescent="0.25">
      <c r="A262">
        <v>246</v>
      </c>
      <c r="B262" s="6">
        <f t="shared" si="89"/>
        <v>0</v>
      </c>
      <c r="C262" s="6">
        <f t="shared" si="79"/>
        <v>2158.3818905499083</v>
      </c>
      <c r="D262" s="1">
        <f t="shared" si="80"/>
        <v>2158.3818905499083</v>
      </c>
      <c r="E262" s="5">
        <f t="shared" si="81"/>
        <v>0</v>
      </c>
      <c r="F262" s="1">
        <f t="shared" si="82"/>
        <v>0</v>
      </c>
      <c r="G262" s="1">
        <f t="shared" si="69"/>
        <v>0</v>
      </c>
      <c r="H262" s="6">
        <f t="shared" si="83"/>
        <v>0</v>
      </c>
      <c r="I262" s="60">
        <f t="shared" si="84"/>
        <v>0</v>
      </c>
      <c r="J262" s="61">
        <f t="shared" si="90"/>
        <v>0</v>
      </c>
      <c r="K262" s="62">
        <f t="shared" si="85"/>
        <v>0.04</v>
      </c>
      <c r="L262" s="6">
        <f t="shared" si="70"/>
        <v>0</v>
      </c>
      <c r="M262" s="6">
        <f t="shared" si="71"/>
        <v>0</v>
      </c>
      <c r="N262" s="6">
        <f t="shared" si="72"/>
        <v>0</v>
      </c>
      <c r="O262" s="6">
        <f t="shared" si="73"/>
        <v>0</v>
      </c>
      <c r="P262" s="1">
        <v>0</v>
      </c>
      <c r="Q262" s="1">
        <f t="shared" si="74"/>
        <v>0</v>
      </c>
      <c r="R262" s="15"/>
      <c r="S262" s="15">
        <f t="shared" si="75"/>
        <v>0</v>
      </c>
      <c r="T262" s="15">
        <f t="shared" si="76"/>
        <v>0</v>
      </c>
      <c r="U262" s="6">
        <f t="shared" si="77"/>
        <v>0</v>
      </c>
      <c r="V262" s="6">
        <f t="shared" si="78"/>
        <v>0</v>
      </c>
      <c r="W262" s="6">
        <f>$V$13-(SUM($V$17:V262))</f>
        <v>0</v>
      </c>
      <c r="X262" s="1">
        <f t="shared" si="87"/>
        <v>0</v>
      </c>
      <c r="Y262" s="11">
        <f t="shared" si="88"/>
        <v>0</v>
      </c>
      <c r="Z262" s="1"/>
      <c r="AA262" s="1"/>
    </row>
    <row r="263" spans="1:27" x14ac:dyDescent="0.25">
      <c r="A263">
        <v>247</v>
      </c>
      <c r="B263" s="6">
        <f t="shared" si="89"/>
        <v>0</v>
      </c>
      <c r="C263" s="6">
        <f t="shared" si="79"/>
        <v>2158.3818905499083</v>
      </c>
      <c r="D263" s="1">
        <f t="shared" si="80"/>
        <v>2158.3818905499083</v>
      </c>
      <c r="E263" s="5">
        <f t="shared" si="81"/>
        <v>0</v>
      </c>
      <c r="F263" s="1">
        <f t="shared" si="82"/>
        <v>0</v>
      </c>
      <c r="G263" s="1">
        <f t="shared" si="69"/>
        <v>0</v>
      </c>
      <c r="H263" s="6">
        <f t="shared" si="83"/>
        <v>0</v>
      </c>
      <c r="I263" s="60">
        <f t="shared" si="84"/>
        <v>0</v>
      </c>
      <c r="J263" s="61">
        <f t="shared" si="90"/>
        <v>0</v>
      </c>
      <c r="K263" s="62">
        <f t="shared" si="85"/>
        <v>0.04</v>
      </c>
      <c r="L263" s="6">
        <f t="shared" si="70"/>
        <v>0</v>
      </c>
      <c r="M263" s="6">
        <f t="shared" si="71"/>
        <v>0</v>
      </c>
      <c r="N263" s="6">
        <f t="shared" si="72"/>
        <v>0</v>
      </c>
      <c r="O263" s="6">
        <f t="shared" si="73"/>
        <v>0</v>
      </c>
      <c r="P263" s="1">
        <v>0</v>
      </c>
      <c r="Q263" s="1">
        <f t="shared" si="74"/>
        <v>0</v>
      </c>
      <c r="R263" s="15"/>
      <c r="S263" s="15">
        <f t="shared" si="75"/>
        <v>0</v>
      </c>
      <c r="T263" s="15">
        <f t="shared" si="76"/>
        <v>0</v>
      </c>
      <c r="U263" s="6">
        <f t="shared" si="77"/>
        <v>0</v>
      </c>
      <c r="V263" s="6">
        <f t="shared" si="78"/>
        <v>0</v>
      </c>
      <c r="W263" s="6">
        <f>$V$13-(SUM($V$17:V263))</f>
        <v>0</v>
      </c>
      <c r="X263" s="1">
        <f t="shared" si="87"/>
        <v>0</v>
      </c>
      <c r="Y263" s="11">
        <f t="shared" si="88"/>
        <v>0</v>
      </c>
      <c r="Z263" s="1"/>
      <c r="AA263" s="1"/>
    </row>
    <row r="264" spans="1:27" x14ac:dyDescent="0.25">
      <c r="A264">
        <v>248</v>
      </c>
      <c r="B264" s="6">
        <f t="shared" si="89"/>
        <v>0</v>
      </c>
      <c r="C264" s="6">
        <f t="shared" si="79"/>
        <v>2158.3818905499083</v>
      </c>
      <c r="D264" s="1">
        <f t="shared" si="80"/>
        <v>2158.3818905499083</v>
      </c>
      <c r="E264" s="5">
        <f t="shared" si="81"/>
        <v>0</v>
      </c>
      <c r="F264" s="1">
        <f t="shared" si="82"/>
        <v>0</v>
      </c>
      <c r="G264" s="1">
        <f t="shared" si="69"/>
        <v>0</v>
      </c>
      <c r="H264" s="6">
        <f t="shared" si="83"/>
        <v>0</v>
      </c>
      <c r="I264" s="60">
        <f t="shared" si="84"/>
        <v>0</v>
      </c>
      <c r="J264" s="61">
        <f t="shared" si="90"/>
        <v>0</v>
      </c>
      <c r="K264" s="62">
        <f t="shared" si="85"/>
        <v>0.04</v>
      </c>
      <c r="L264" s="6">
        <f t="shared" si="70"/>
        <v>0</v>
      </c>
      <c r="M264" s="6">
        <f t="shared" si="71"/>
        <v>0</v>
      </c>
      <c r="N264" s="6">
        <f t="shared" si="72"/>
        <v>0</v>
      </c>
      <c r="O264" s="6">
        <f t="shared" si="73"/>
        <v>0</v>
      </c>
      <c r="P264" s="1">
        <v>0</v>
      </c>
      <c r="Q264" s="1">
        <f t="shared" si="74"/>
        <v>0</v>
      </c>
      <c r="R264" s="15"/>
      <c r="S264" s="15">
        <f t="shared" si="75"/>
        <v>0</v>
      </c>
      <c r="T264" s="15">
        <f t="shared" si="76"/>
        <v>0</v>
      </c>
      <c r="U264" s="6">
        <f t="shared" si="77"/>
        <v>0</v>
      </c>
      <c r="V264" s="6">
        <f t="shared" si="78"/>
        <v>0</v>
      </c>
      <c r="W264" s="6">
        <f>$V$13-(SUM($V$17:V264))</f>
        <v>0</v>
      </c>
      <c r="X264" s="1">
        <f t="shared" si="87"/>
        <v>0</v>
      </c>
      <c r="Y264" s="11">
        <f t="shared" si="88"/>
        <v>0</v>
      </c>
      <c r="Z264" s="1"/>
      <c r="AA264" s="1"/>
    </row>
    <row r="265" spans="1:27" x14ac:dyDescent="0.25">
      <c r="A265">
        <v>249</v>
      </c>
      <c r="B265" s="6">
        <f t="shared" si="89"/>
        <v>0</v>
      </c>
      <c r="C265" s="6">
        <f t="shared" si="79"/>
        <v>2158.3818905499083</v>
      </c>
      <c r="D265" s="1">
        <f t="shared" si="80"/>
        <v>2158.3818905499083</v>
      </c>
      <c r="E265" s="5">
        <f t="shared" si="81"/>
        <v>0</v>
      </c>
      <c r="F265" s="1">
        <f t="shared" si="82"/>
        <v>0</v>
      </c>
      <c r="G265" s="1">
        <f t="shared" si="69"/>
        <v>0</v>
      </c>
      <c r="H265" s="6">
        <f t="shared" si="83"/>
        <v>0</v>
      </c>
      <c r="I265" s="60">
        <f t="shared" si="84"/>
        <v>0</v>
      </c>
      <c r="J265" s="61">
        <f t="shared" si="90"/>
        <v>0</v>
      </c>
      <c r="K265" s="62">
        <f t="shared" si="85"/>
        <v>0.04</v>
      </c>
      <c r="L265" s="6">
        <f t="shared" si="70"/>
        <v>0</v>
      </c>
      <c r="M265" s="6">
        <f t="shared" si="71"/>
        <v>0</v>
      </c>
      <c r="N265" s="6">
        <f t="shared" si="72"/>
        <v>0</v>
      </c>
      <c r="O265" s="6">
        <f t="shared" si="73"/>
        <v>0</v>
      </c>
      <c r="P265" s="1">
        <v>0</v>
      </c>
      <c r="Q265" s="1">
        <f t="shared" si="74"/>
        <v>0</v>
      </c>
      <c r="R265" s="15"/>
      <c r="S265" s="15">
        <f t="shared" si="75"/>
        <v>0</v>
      </c>
      <c r="T265" s="15">
        <f t="shared" si="76"/>
        <v>0</v>
      </c>
      <c r="U265" s="6">
        <f t="shared" si="77"/>
        <v>0</v>
      </c>
      <c r="V265" s="6">
        <f t="shared" si="78"/>
        <v>0</v>
      </c>
      <c r="W265" s="6">
        <f>$V$13-(SUM($V$17:V265))</f>
        <v>0</v>
      </c>
      <c r="X265" s="1">
        <f t="shared" si="87"/>
        <v>0</v>
      </c>
      <c r="Y265" s="11">
        <f t="shared" si="88"/>
        <v>0</v>
      </c>
      <c r="Z265" s="1"/>
      <c r="AA265" s="1"/>
    </row>
    <row r="266" spans="1:27" x14ac:dyDescent="0.25">
      <c r="A266">
        <v>250</v>
      </c>
      <c r="B266" s="6">
        <f t="shared" si="89"/>
        <v>0</v>
      </c>
      <c r="C266" s="6">
        <f t="shared" si="79"/>
        <v>2158.3818905499083</v>
      </c>
      <c r="D266" s="1">
        <f t="shared" si="80"/>
        <v>2158.3818905499083</v>
      </c>
      <c r="E266" s="5">
        <f t="shared" si="81"/>
        <v>0</v>
      </c>
      <c r="F266" s="1">
        <f t="shared" si="82"/>
        <v>0</v>
      </c>
      <c r="G266" s="1">
        <f t="shared" si="69"/>
        <v>0</v>
      </c>
      <c r="H266" s="6">
        <f t="shared" si="83"/>
        <v>0</v>
      </c>
      <c r="I266" s="60">
        <f t="shared" si="84"/>
        <v>0</v>
      </c>
      <c r="J266" s="61">
        <f t="shared" si="90"/>
        <v>0</v>
      </c>
      <c r="K266" s="62">
        <f t="shared" si="85"/>
        <v>0.04</v>
      </c>
      <c r="L266" s="6">
        <f t="shared" si="70"/>
        <v>0</v>
      </c>
      <c r="M266" s="6">
        <f t="shared" si="71"/>
        <v>0</v>
      </c>
      <c r="N266" s="6">
        <f t="shared" si="72"/>
        <v>0</v>
      </c>
      <c r="O266" s="6">
        <f t="shared" si="73"/>
        <v>0</v>
      </c>
      <c r="P266" s="1">
        <v>0</v>
      </c>
      <c r="Q266" s="1">
        <f t="shared" si="74"/>
        <v>0</v>
      </c>
      <c r="R266" s="15"/>
      <c r="S266" s="15">
        <f t="shared" si="75"/>
        <v>0</v>
      </c>
      <c r="T266" s="15">
        <f t="shared" si="76"/>
        <v>0</v>
      </c>
      <c r="U266" s="6">
        <f t="shared" si="77"/>
        <v>0</v>
      </c>
      <c r="V266" s="6">
        <f t="shared" si="78"/>
        <v>0</v>
      </c>
      <c r="W266" s="6">
        <f>$V$13-(SUM($V$17:V266))</f>
        <v>0</v>
      </c>
      <c r="X266" s="1">
        <f t="shared" si="87"/>
        <v>0</v>
      </c>
      <c r="Y266" s="11">
        <f t="shared" si="88"/>
        <v>0</v>
      </c>
      <c r="Z266" s="1"/>
      <c r="AA266" s="1"/>
    </row>
    <row r="267" spans="1:27" x14ac:dyDescent="0.25">
      <c r="A267">
        <v>251</v>
      </c>
      <c r="B267" s="6">
        <f t="shared" si="89"/>
        <v>0</v>
      </c>
      <c r="C267" s="6">
        <f t="shared" si="79"/>
        <v>2158.3818905499083</v>
      </c>
      <c r="D267" s="1">
        <f t="shared" si="80"/>
        <v>2158.3818905499083</v>
      </c>
      <c r="E267" s="5">
        <f t="shared" si="81"/>
        <v>0</v>
      </c>
      <c r="F267" s="1">
        <f t="shared" si="82"/>
        <v>0</v>
      </c>
      <c r="G267" s="1">
        <f t="shared" si="69"/>
        <v>0</v>
      </c>
      <c r="H267" s="6">
        <f t="shared" si="83"/>
        <v>0</v>
      </c>
      <c r="I267" s="60">
        <f t="shared" si="84"/>
        <v>0</v>
      </c>
      <c r="J267" s="61">
        <f t="shared" si="90"/>
        <v>0</v>
      </c>
      <c r="K267" s="62">
        <f t="shared" si="85"/>
        <v>0.04</v>
      </c>
      <c r="L267" s="6">
        <f t="shared" si="70"/>
        <v>0</v>
      </c>
      <c r="M267" s="6">
        <f t="shared" si="71"/>
        <v>0</v>
      </c>
      <c r="N267" s="6">
        <f t="shared" si="72"/>
        <v>0</v>
      </c>
      <c r="O267" s="6">
        <f t="shared" si="73"/>
        <v>0</v>
      </c>
      <c r="P267" s="1">
        <v>0</v>
      </c>
      <c r="Q267" s="1">
        <f t="shared" si="74"/>
        <v>0</v>
      </c>
      <c r="R267" s="15"/>
      <c r="S267" s="15">
        <f t="shared" si="75"/>
        <v>0</v>
      </c>
      <c r="T267" s="15">
        <f t="shared" si="76"/>
        <v>0</v>
      </c>
      <c r="U267" s="6">
        <f t="shared" si="77"/>
        <v>0</v>
      </c>
      <c r="V267" s="6">
        <f t="shared" si="78"/>
        <v>0</v>
      </c>
      <c r="W267" s="6">
        <f>$V$13-(SUM($V$17:V267))</f>
        <v>0</v>
      </c>
      <c r="X267" s="1">
        <f t="shared" si="87"/>
        <v>0</v>
      </c>
      <c r="Y267" s="11">
        <f t="shared" si="88"/>
        <v>0</v>
      </c>
      <c r="Z267" s="1"/>
      <c r="AA267" s="1"/>
    </row>
    <row r="268" spans="1:27" x14ac:dyDescent="0.25">
      <c r="A268">
        <v>252</v>
      </c>
      <c r="B268" s="6">
        <f t="shared" si="89"/>
        <v>0</v>
      </c>
      <c r="C268" s="6">
        <f t="shared" si="79"/>
        <v>2158.3818905499083</v>
      </c>
      <c r="D268" s="1">
        <f t="shared" si="80"/>
        <v>2158.3818905499083</v>
      </c>
      <c r="E268" s="5">
        <f t="shared" si="81"/>
        <v>0</v>
      </c>
      <c r="F268" s="1">
        <f t="shared" si="82"/>
        <v>0</v>
      </c>
      <c r="G268" s="1">
        <f t="shared" si="69"/>
        <v>0</v>
      </c>
      <c r="H268" s="6">
        <f t="shared" si="83"/>
        <v>0</v>
      </c>
      <c r="I268" s="60">
        <f t="shared" si="84"/>
        <v>0</v>
      </c>
      <c r="J268" s="61">
        <f t="shared" si="90"/>
        <v>0</v>
      </c>
      <c r="K268" s="62">
        <f t="shared" si="85"/>
        <v>0.04</v>
      </c>
      <c r="L268" s="6">
        <f t="shared" si="70"/>
        <v>0</v>
      </c>
      <c r="M268" s="6">
        <f t="shared" si="71"/>
        <v>0</v>
      </c>
      <c r="N268" s="6">
        <f t="shared" si="72"/>
        <v>0</v>
      </c>
      <c r="O268" s="6">
        <f t="shared" si="73"/>
        <v>0</v>
      </c>
      <c r="P268" s="1">
        <v>0</v>
      </c>
      <c r="Q268" s="1">
        <f t="shared" si="74"/>
        <v>0</v>
      </c>
      <c r="R268" s="15"/>
      <c r="S268" s="15">
        <f t="shared" si="75"/>
        <v>0</v>
      </c>
      <c r="T268" s="15">
        <f t="shared" si="76"/>
        <v>0</v>
      </c>
      <c r="U268" s="6">
        <f t="shared" si="77"/>
        <v>0</v>
      </c>
      <c r="V268" s="6">
        <f t="shared" si="78"/>
        <v>0</v>
      </c>
      <c r="W268" s="6">
        <f>$V$13-(SUM($V$17:V268))</f>
        <v>0</v>
      </c>
      <c r="X268" s="1">
        <f t="shared" si="87"/>
        <v>0</v>
      </c>
      <c r="Y268" s="11">
        <f t="shared" si="88"/>
        <v>0</v>
      </c>
      <c r="Z268" s="1"/>
      <c r="AA268" s="1"/>
    </row>
    <row r="269" spans="1:27" x14ac:dyDescent="0.25">
      <c r="A269">
        <v>253</v>
      </c>
      <c r="B269" s="6">
        <f t="shared" si="89"/>
        <v>0</v>
      </c>
      <c r="C269" s="6">
        <f t="shared" si="79"/>
        <v>2158.3818905499083</v>
      </c>
      <c r="D269" s="1">
        <f t="shared" si="80"/>
        <v>2158.3818905499083</v>
      </c>
      <c r="E269" s="5">
        <f t="shared" si="81"/>
        <v>0</v>
      </c>
      <c r="F269" s="1">
        <f t="shared" si="82"/>
        <v>0</v>
      </c>
      <c r="G269" s="1">
        <f t="shared" si="69"/>
        <v>0</v>
      </c>
      <c r="H269" s="6">
        <f t="shared" si="83"/>
        <v>0</v>
      </c>
      <c r="I269" s="60">
        <f t="shared" si="84"/>
        <v>0</v>
      </c>
      <c r="J269" s="61">
        <f t="shared" si="90"/>
        <v>0</v>
      </c>
      <c r="K269" s="62">
        <f t="shared" si="85"/>
        <v>0.04</v>
      </c>
      <c r="L269" s="6">
        <f t="shared" si="70"/>
        <v>0</v>
      </c>
      <c r="M269" s="6">
        <f t="shared" si="71"/>
        <v>0</v>
      </c>
      <c r="N269" s="6">
        <f t="shared" si="72"/>
        <v>0</v>
      </c>
      <c r="O269" s="6">
        <f t="shared" si="73"/>
        <v>0</v>
      </c>
      <c r="P269" s="1">
        <v>0</v>
      </c>
      <c r="Q269" s="1">
        <f t="shared" si="74"/>
        <v>0</v>
      </c>
      <c r="R269" s="15"/>
      <c r="S269" s="15">
        <f t="shared" si="75"/>
        <v>0</v>
      </c>
      <c r="T269" s="15">
        <f t="shared" si="76"/>
        <v>0</v>
      </c>
      <c r="U269" s="6">
        <f t="shared" si="77"/>
        <v>0</v>
      </c>
      <c r="V269" s="6">
        <f t="shared" si="78"/>
        <v>0</v>
      </c>
      <c r="W269" s="6">
        <f>$V$13-(SUM($V$17:V269))</f>
        <v>0</v>
      </c>
      <c r="X269" s="1">
        <f t="shared" si="87"/>
        <v>0</v>
      </c>
      <c r="Y269" s="11">
        <f t="shared" si="88"/>
        <v>0</v>
      </c>
      <c r="Z269" s="1"/>
      <c r="AA269" s="1"/>
    </row>
    <row r="270" spans="1:27" x14ac:dyDescent="0.25">
      <c r="A270">
        <v>254</v>
      </c>
      <c r="B270" s="6">
        <f t="shared" si="89"/>
        <v>0</v>
      </c>
      <c r="C270" s="6">
        <f t="shared" si="79"/>
        <v>2158.3818905499083</v>
      </c>
      <c r="D270" s="1">
        <f t="shared" si="80"/>
        <v>2158.3818905499083</v>
      </c>
      <c r="E270" s="5">
        <f t="shared" si="81"/>
        <v>0</v>
      </c>
      <c r="F270" s="1">
        <f t="shared" si="82"/>
        <v>0</v>
      </c>
      <c r="G270" s="1">
        <f t="shared" si="69"/>
        <v>0</v>
      </c>
      <c r="H270" s="6">
        <f t="shared" si="83"/>
        <v>0</v>
      </c>
      <c r="I270" s="60">
        <f t="shared" si="84"/>
        <v>0</v>
      </c>
      <c r="J270" s="61">
        <f t="shared" si="90"/>
        <v>0</v>
      </c>
      <c r="K270" s="62">
        <f t="shared" si="85"/>
        <v>0.04</v>
      </c>
      <c r="L270" s="6">
        <f t="shared" si="70"/>
        <v>0</v>
      </c>
      <c r="M270" s="6">
        <f t="shared" si="71"/>
        <v>0</v>
      </c>
      <c r="N270" s="6">
        <f t="shared" si="72"/>
        <v>0</v>
      </c>
      <c r="O270" s="6">
        <f t="shared" si="73"/>
        <v>0</v>
      </c>
      <c r="P270" s="1">
        <v>0</v>
      </c>
      <c r="Q270" s="1">
        <f t="shared" si="74"/>
        <v>0</v>
      </c>
      <c r="R270" s="15"/>
      <c r="S270" s="15">
        <f t="shared" si="75"/>
        <v>0</v>
      </c>
      <c r="T270" s="15">
        <f t="shared" si="76"/>
        <v>0</v>
      </c>
      <c r="U270" s="6">
        <f t="shared" si="77"/>
        <v>0</v>
      </c>
      <c r="V270" s="6">
        <f t="shared" si="78"/>
        <v>0</v>
      </c>
      <c r="W270" s="6">
        <f>$V$13-(SUM($V$17:V270))</f>
        <v>0</v>
      </c>
      <c r="X270" s="1">
        <f t="shared" si="87"/>
        <v>0</v>
      </c>
      <c r="Y270" s="11">
        <f t="shared" si="88"/>
        <v>0</v>
      </c>
      <c r="Z270" s="1"/>
      <c r="AA270" s="1"/>
    </row>
    <row r="271" spans="1:27" x14ac:dyDescent="0.25">
      <c r="A271">
        <v>255</v>
      </c>
      <c r="B271" s="6">
        <f t="shared" si="89"/>
        <v>0</v>
      </c>
      <c r="C271" s="6">
        <f t="shared" si="79"/>
        <v>2158.3818905499083</v>
      </c>
      <c r="D271" s="1">
        <f t="shared" si="80"/>
        <v>2158.3818905499083</v>
      </c>
      <c r="E271" s="5">
        <f t="shared" si="81"/>
        <v>0</v>
      </c>
      <c r="F271" s="1">
        <f t="shared" si="82"/>
        <v>0</v>
      </c>
      <c r="G271" s="1">
        <f t="shared" si="69"/>
        <v>0</v>
      </c>
      <c r="H271" s="6">
        <f t="shared" si="83"/>
        <v>0</v>
      </c>
      <c r="I271" s="60">
        <f t="shared" si="84"/>
        <v>0</v>
      </c>
      <c r="J271" s="61">
        <f t="shared" si="90"/>
        <v>0</v>
      </c>
      <c r="K271" s="62">
        <f t="shared" si="85"/>
        <v>0.04</v>
      </c>
      <c r="L271" s="6">
        <f t="shared" si="70"/>
        <v>0</v>
      </c>
      <c r="M271" s="6">
        <f t="shared" si="71"/>
        <v>0</v>
      </c>
      <c r="N271" s="6">
        <f t="shared" si="72"/>
        <v>0</v>
      </c>
      <c r="O271" s="6">
        <f t="shared" si="73"/>
        <v>0</v>
      </c>
      <c r="P271" s="1">
        <v>0</v>
      </c>
      <c r="Q271" s="1">
        <f t="shared" si="74"/>
        <v>0</v>
      </c>
      <c r="R271" s="15"/>
      <c r="S271" s="15">
        <f t="shared" si="75"/>
        <v>0</v>
      </c>
      <c r="T271" s="15">
        <f t="shared" si="76"/>
        <v>0</v>
      </c>
      <c r="U271" s="6">
        <f t="shared" si="77"/>
        <v>0</v>
      </c>
      <c r="V271" s="6">
        <f t="shared" si="78"/>
        <v>0</v>
      </c>
      <c r="W271" s="6">
        <f>$V$13-(SUM($V$17:V271))</f>
        <v>0</v>
      </c>
      <c r="X271" s="1">
        <f t="shared" si="87"/>
        <v>0</v>
      </c>
      <c r="Y271" s="11">
        <f t="shared" si="88"/>
        <v>0</v>
      </c>
      <c r="Z271" s="1"/>
      <c r="AA271" s="1"/>
    </row>
    <row r="272" spans="1:27" x14ac:dyDescent="0.25">
      <c r="A272">
        <v>256</v>
      </c>
      <c r="B272" s="6">
        <f t="shared" si="89"/>
        <v>0</v>
      </c>
      <c r="C272" s="6">
        <f t="shared" si="79"/>
        <v>2158.3818905499083</v>
      </c>
      <c r="D272" s="1">
        <f t="shared" si="80"/>
        <v>2158.3818905499083</v>
      </c>
      <c r="E272" s="5">
        <f t="shared" si="81"/>
        <v>0</v>
      </c>
      <c r="F272" s="1">
        <f t="shared" si="82"/>
        <v>0</v>
      </c>
      <c r="G272" s="1">
        <f t="shared" si="69"/>
        <v>0</v>
      </c>
      <c r="H272" s="6">
        <f t="shared" si="83"/>
        <v>0</v>
      </c>
      <c r="I272" s="60">
        <f t="shared" si="84"/>
        <v>0</v>
      </c>
      <c r="J272" s="61">
        <f t="shared" si="90"/>
        <v>0</v>
      </c>
      <c r="K272" s="62">
        <f t="shared" si="85"/>
        <v>0.04</v>
      </c>
      <c r="L272" s="6">
        <f t="shared" si="70"/>
        <v>0</v>
      </c>
      <c r="M272" s="6">
        <f t="shared" si="71"/>
        <v>0</v>
      </c>
      <c r="N272" s="6">
        <f t="shared" si="72"/>
        <v>0</v>
      </c>
      <c r="O272" s="6">
        <f t="shared" si="73"/>
        <v>0</v>
      </c>
      <c r="P272" s="1">
        <v>0</v>
      </c>
      <c r="Q272" s="1">
        <f t="shared" si="74"/>
        <v>0</v>
      </c>
      <c r="R272" s="15"/>
      <c r="S272" s="15">
        <f t="shared" si="75"/>
        <v>0</v>
      </c>
      <c r="T272" s="15">
        <f t="shared" si="76"/>
        <v>0</v>
      </c>
      <c r="U272" s="6">
        <f t="shared" si="77"/>
        <v>0</v>
      </c>
      <c r="V272" s="6">
        <f t="shared" si="78"/>
        <v>0</v>
      </c>
      <c r="W272" s="6">
        <f>$V$13-(SUM($V$17:V272))</f>
        <v>0</v>
      </c>
      <c r="X272" s="1">
        <f t="shared" si="87"/>
        <v>0</v>
      </c>
      <c r="Y272" s="11">
        <f t="shared" si="88"/>
        <v>0</v>
      </c>
      <c r="Z272" s="1"/>
      <c r="AA272" s="1"/>
    </row>
    <row r="273" spans="1:27" x14ac:dyDescent="0.25">
      <c r="A273">
        <v>257</v>
      </c>
      <c r="B273" s="6">
        <f t="shared" si="89"/>
        <v>0</v>
      </c>
      <c r="C273" s="6">
        <f t="shared" si="79"/>
        <v>2158.3818905499083</v>
      </c>
      <c r="D273" s="1">
        <f t="shared" si="80"/>
        <v>2158.3818905499083</v>
      </c>
      <c r="E273" s="5">
        <f t="shared" si="81"/>
        <v>0</v>
      </c>
      <c r="F273" s="1">
        <f t="shared" si="82"/>
        <v>0</v>
      </c>
      <c r="G273" s="1">
        <f t="shared" ref="G273:G336" si="91">(1-(1-$F$3)^(1/12))*B273*$F$4</f>
        <v>0</v>
      </c>
      <c r="H273" s="6">
        <f t="shared" si="83"/>
        <v>0</v>
      </c>
      <c r="I273" s="60">
        <f t="shared" si="84"/>
        <v>0</v>
      </c>
      <c r="J273" s="61">
        <f t="shared" si="90"/>
        <v>0</v>
      </c>
      <c r="K273" s="62">
        <f t="shared" si="85"/>
        <v>0.04</v>
      </c>
      <c r="L273" s="6">
        <f t="shared" ref="L273:L336" si="92">B273*$B$4/12</f>
        <v>0</v>
      </c>
      <c r="M273" s="6">
        <f t="shared" ref="M273:M336" si="93">IF(L273&gt;0,$I$2/12,0)*$B$8</f>
        <v>0</v>
      </c>
      <c r="N273" s="6">
        <f t="shared" ref="N273:N336" si="94">IF(L273&gt;0,SUM(D273:F273)*(13/360)*$Q$3,0)</f>
        <v>0</v>
      </c>
      <c r="O273" s="6">
        <f t="shared" ref="O273:O336" si="95">IF(L273&gt;0,$I$4*$Q$3/12,0)*$B$8</f>
        <v>0</v>
      </c>
      <c r="P273" s="1">
        <v>0</v>
      </c>
      <c r="Q273" s="1">
        <f t="shared" ref="Q273:Q336" si="96">IF(L273&gt;0,$N$2/12,0)*$B$8</f>
        <v>0</v>
      </c>
      <c r="R273" s="15"/>
      <c r="S273" s="15">
        <f t="shared" ref="S273:S337" si="97">IF(L273&gt;0,$I$4*$N$5/12,0)</f>
        <v>0</v>
      </c>
      <c r="T273" s="15">
        <f t="shared" ref="T273:T336" si="98">IF(L273&gt;0,F273*$B$4*($N$6/30),0)/$B$8</f>
        <v>0</v>
      </c>
      <c r="U273" s="6">
        <f t="shared" ref="U273:U336" si="99">SUM(L273:O273)-SUM(P273:T273)</f>
        <v>0</v>
      </c>
      <c r="V273" s="6">
        <f t="shared" ref="V273:V336" si="100">U273/(1+$Q$4/12)^A273</f>
        <v>0</v>
      </c>
      <c r="W273" s="6">
        <f>$V$13-(SUM($V$17:V273))</f>
        <v>0</v>
      </c>
      <c r="X273" s="1">
        <f t="shared" si="87"/>
        <v>0</v>
      </c>
      <c r="Y273" s="11">
        <f t="shared" si="88"/>
        <v>0</v>
      </c>
      <c r="Z273" s="1"/>
      <c r="AA273" s="1"/>
    </row>
    <row r="274" spans="1:27" x14ac:dyDescent="0.25">
      <c r="A274">
        <v>258</v>
      </c>
      <c r="B274" s="6">
        <f t="shared" si="89"/>
        <v>0</v>
      </c>
      <c r="C274" s="6">
        <f t="shared" ref="C274:C337" si="101">-PMT($B$3/12,$B$6,$B$2)</f>
        <v>2158.3818905499083</v>
      </c>
      <c r="D274" s="1">
        <f t="shared" ref="D274:D337" si="102">C274-E274</f>
        <v>2158.3818905499083</v>
      </c>
      <c r="E274" s="5">
        <f t="shared" ref="E274:E337" si="103">$B274*$B$3/12</f>
        <v>0</v>
      </c>
      <c r="F274" s="1">
        <f t="shared" ref="F274:F337" si="104">(1-(1-$F$2)^(1/12))*B274</f>
        <v>0</v>
      </c>
      <c r="G274" s="1">
        <f t="shared" si="91"/>
        <v>0</v>
      </c>
      <c r="H274" s="6">
        <f t="shared" ref="H274:H337" si="105">IF(B274-D274-F274&lt;0,0,B274-D274-F274)</f>
        <v>0</v>
      </c>
      <c r="I274" s="60">
        <f t="shared" ref="I274:I337" si="106">F274*$Q$6</f>
        <v>0</v>
      </c>
      <c r="J274" s="61">
        <f t="shared" si="90"/>
        <v>0</v>
      </c>
      <c r="K274" s="62">
        <f t="shared" ref="K274:K337" si="107">$F$2</f>
        <v>0.04</v>
      </c>
      <c r="L274" s="6">
        <f t="shared" si="92"/>
        <v>0</v>
      </c>
      <c r="M274" s="6">
        <f t="shared" si="93"/>
        <v>0</v>
      </c>
      <c r="N274" s="6">
        <f t="shared" si="94"/>
        <v>0</v>
      </c>
      <c r="O274" s="6">
        <f t="shared" si="95"/>
        <v>0</v>
      </c>
      <c r="P274" s="1">
        <v>0</v>
      </c>
      <c r="Q274" s="1">
        <f t="shared" si="96"/>
        <v>0</v>
      </c>
      <c r="R274" s="15"/>
      <c r="S274" s="15">
        <f t="shared" si="97"/>
        <v>0</v>
      </c>
      <c r="T274" s="15">
        <f t="shared" si="98"/>
        <v>0</v>
      </c>
      <c r="U274" s="6">
        <f t="shared" si="99"/>
        <v>0</v>
      </c>
      <c r="V274" s="6">
        <f t="shared" si="100"/>
        <v>0</v>
      </c>
      <c r="W274" s="6">
        <f>$V$13-(SUM($V$17:V274))</f>
        <v>0</v>
      </c>
      <c r="X274" s="1">
        <f t="shared" ref="X274:X337" si="108">U274+J274</f>
        <v>0</v>
      </c>
      <c r="Y274" s="11">
        <f t="shared" ref="Y274:Y337" si="109">X274/(1+$Q$4/12)^A274</f>
        <v>0</v>
      </c>
      <c r="Z274" s="1"/>
      <c r="AA274" s="1"/>
    </row>
    <row r="275" spans="1:27" x14ac:dyDescent="0.25">
      <c r="A275">
        <v>259</v>
      </c>
      <c r="B275" s="6">
        <f t="shared" ref="B275:B338" si="110">H274</f>
        <v>0</v>
      </c>
      <c r="C275" s="6">
        <f t="shared" si="101"/>
        <v>2158.3818905499083</v>
      </c>
      <c r="D275" s="1">
        <f t="shared" si="102"/>
        <v>2158.3818905499083</v>
      </c>
      <c r="E275" s="5">
        <f t="shared" si="103"/>
        <v>0</v>
      </c>
      <c r="F275" s="1">
        <f t="shared" si="104"/>
        <v>0</v>
      </c>
      <c r="G275" s="1">
        <f t="shared" si="91"/>
        <v>0</v>
      </c>
      <c r="H275" s="6">
        <f t="shared" si="105"/>
        <v>0</v>
      </c>
      <c r="I275" s="60">
        <f t="shared" si="106"/>
        <v>0</v>
      </c>
      <c r="J275" s="61">
        <f t="shared" si="90"/>
        <v>0</v>
      </c>
      <c r="K275" s="62">
        <f t="shared" si="107"/>
        <v>0.04</v>
      </c>
      <c r="L275" s="6">
        <f t="shared" si="92"/>
        <v>0</v>
      </c>
      <c r="M275" s="6">
        <f t="shared" si="93"/>
        <v>0</v>
      </c>
      <c r="N275" s="6">
        <f t="shared" si="94"/>
        <v>0</v>
      </c>
      <c r="O275" s="6">
        <f t="shared" si="95"/>
        <v>0</v>
      </c>
      <c r="P275" s="1">
        <v>0</v>
      </c>
      <c r="Q275" s="1">
        <f t="shared" si="96"/>
        <v>0</v>
      </c>
      <c r="R275" s="15"/>
      <c r="S275" s="15">
        <f t="shared" si="97"/>
        <v>0</v>
      </c>
      <c r="T275" s="15">
        <f t="shared" si="98"/>
        <v>0</v>
      </c>
      <c r="U275" s="6">
        <f t="shared" si="99"/>
        <v>0</v>
      </c>
      <c r="V275" s="6">
        <f t="shared" si="100"/>
        <v>0</v>
      </c>
      <c r="W275" s="6">
        <f>$V$13-(SUM($V$17:V275))</f>
        <v>0</v>
      </c>
      <c r="X275" s="1">
        <f t="shared" si="108"/>
        <v>0</v>
      </c>
      <c r="Y275" s="11">
        <f t="shared" si="109"/>
        <v>0</v>
      </c>
      <c r="Z275" s="1"/>
      <c r="AA275" s="1"/>
    </row>
    <row r="276" spans="1:27" x14ac:dyDescent="0.25">
      <c r="A276">
        <v>260</v>
      </c>
      <c r="B276" s="6">
        <f t="shared" si="110"/>
        <v>0</v>
      </c>
      <c r="C276" s="6">
        <f t="shared" si="101"/>
        <v>2158.3818905499083</v>
      </c>
      <c r="D276" s="1">
        <f t="shared" si="102"/>
        <v>2158.3818905499083</v>
      </c>
      <c r="E276" s="5">
        <f t="shared" si="103"/>
        <v>0</v>
      </c>
      <c r="F276" s="1">
        <f t="shared" si="104"/>
        <v>0</v>
      </c>
      <c r="G276" s="1">
        <f t="shared" si="91"/>
        <v>0</v>
      </c>
      <c r="H276" s="6">
        <f t="shared" si="105"/>
        <v>0</v>
      </c>
      <c r="I276" s="60">
        <f t="shared" si="106"/>
        <v>0</v>
      </c>
      <c r="J276" s="61">
        <f t="shared" si="90"/>
        <v>0</v>
      </c>
      <c r="K276" s="62">
        <f t="shared" si="107"/>
        <v>0.04</v>
      </c>
      <c r="L276" s="6">
        <f t="shared" si="92"/>
        <v>0</v>
      </c>
      <c r="M276" s="6">
        <f t="shared" si="93"/>
        <v>0</v>
      </c>
      <c r="N276" s="6">
        <f t="shared" si="94"/>
        <v>0</v>
      </c>
      <c r="O276" s="6">
        <f t="shared" si="95"/>
        <v>0</v>
      </c>
      <c r="P276" s="1">
        <v>0</v>
      </c>
      <c r="Q276" s="1">
        <f t="shared" si="96"/>
        <v>0</v>
      </c>
      <c r="R276" s="15"/>
      <c r="S276" s="15">
        <f t="shared" si="97"/>
        <v>0</v>
      </c>
      <c r="T276" s="15">
        <f t="shared" si="98"/>
        <v>0</v>
      </c>
      <c r="U276" s="6">
        <f t="shared" si="99"/>
        <v>0</v>
      </c>
      <c r="V276" s="6">
        <f t="shared" si="100"/>
        <v>0</v>
      </c>
      <c r="W276" s="6">
        <f>$V$13-(SUM($V$17:V276))</f>
        <v>0</v>
      </c>
      <c r="X276" s="1">
        <f t="shared" si="108"/>
        <v>0</v>
      </c>
      <c r="Y276" s="11">
        <f t="shared" si="109"/>
        <v>0</v>
      </c>
      <c r="Z276" s="1"/>
      <c r="AA276" s="1"/>
    </row>
    <row r="277" spans="1:27" x14ac:dyDescent="0.25">
      <c r="A277">
        <v>261</v>
      </c>
      <c r="B277" s="6">
        <f t="shared" si="110"/>
        <v>0</v>
      </c>
      <c r="C277" s="6">
        <f t="shared" si="101"/>
        <v>2158.3818905499083</v>
      </c>
      <c r="D277" s="1">
        <f t="shared" si="102"/>
        <v>2158.3818905499083</v>
      </c>
      <c r="E277" s="5">
        <f t="shared" si="103"/>
        <v>0</v>
      </c>
      <c r="F277" s="1">
        <f t="shared" si="104"/>
        <v>0</v>
      </c>
      <c r="G277" s="1">
        <f t="shared" si="91"/>
        <v>0</v>
      </c>
      <c r="H277" s="6">
        <f t="shared" si="105"/>
        <v>0</v>
      </c>
      <c r="I277" s="60">
        <f t="shared" si="106"/>
        <v>0</v>
      </c>
      <c r="J277" s="61">
        <f t="shared" si="90"/>
        <v>0</v>
      </c>
      <c r="K277" s="62">
        <f t="shared" si="107"/>
        <v>0.04</v>
      </c>
      <c r="L277" s="6">
        <f t="shared" si="92"/>
        <v>0</v>
      </c>
      <c r="M277" s="6">
        <f t="shared" si="93"/>
        <v>0</v>
      </c>
      <c r="N277" s="6">
        <f t="shared" si="94"/>
        <v>0</v>
      </c>
      <c r="O277" s="6">
        <f t="shared" si="95"/>
        <v>0</v>
      </c>
      <c r="P277" s="1">
        <v>0</v>
      </c>
      <c r="Q277" s="1">
        <f t="shared" si="96"/>
        <v>0</v>
      </c>
      <c r="R277" s="15"/>
      <c r="S277" s="15">
        <f t="shared" si="97"/>
        <v>0</v>
      </c>
      <c r="T277" s="15">
        <f t="shared" si="98"/>
        <v>0</v>
      </c>
      <c r="U277" s="6">
        <f t="shared" si="99"/>
        <v>0</v>
      </c>
      <c r="V277" s="6">
        <f t="shared" si="100"/>
        <v>0</v>
      </c>
      <c r="W277" s="6">
        <f>$V$13-(SUM($V$17:V277))</f>
        <v>0</v>
      </c>
      <c r="X277" s="1">
        <f t="shared" si="108"/>
        <v>0</v>
      </c>
      <c r="Y277" s="11">
        <f t="shared" si="109"/>
        <v>0</v>
      </c>
      <c r="Z277" s="1"/>
      <c r="AA277" s="1"/>
    </row>
    <row r="278" spans="1:27" x14ac:dyDescent="0.25">
      <c r="A278">
        <v>262</v>
      </c>
      <c r="B278" s="6">
        <f t="shared" si="110"/>
        <v>0</v>
      </c>
      <c r="C278" s="6">
        <f t="shared" si="101"/>
        <v>2158.3818905499083</v>
      </c>
      <c r="D278" s="1">
        <f t="shared" si="102"/>
        <v>2158.3818905499083</v>
      </c>
      <c r="E278" s="5">
        <f t="shared" si="103"/>
        <v>0</v>
      </c>
      <c r="F278" s="1">
        <f t="shared" si="104"/>
        <v>0</v>
      </c>
      <c r="G278" s="1">
        <f t="shared" si="91"/>
        <v>0</v>
      </c>
      <c r="H278" s="6">
        <f t="shared" si="105"/>
        <v>0</v>
      </c>
      <c r="I278" s="60">
        <f t="shared" si="106"/>
        <v>0</v>
      </c>
      <c r="J278" s="61">
        <f t="shared" si="90"/>
        <v>0</v>
      </c>
      <c r="K278" s="62">
        <f t="shared" si="107"/>
        <v>0.04</v>
      </c>
      <c r="L278" s="6">
        <f t="shared" si="92"/>
        <v>0</v>
      </c>
      <c r="M278" s="6">
        <f t="shared" si="93"/>
        <v>0</v>
      </c>
      <c r="N278" s="6">
        <f t="shared" si="94"/>
        <v>0</v>
      </c>
      <c r="O278" s="6">
        <f t="shared" si="95"/>
        <v>0</v>
      </c>
      <c r="P278" s="1">
        <v>0</v>
      </c>
      <c r="Q278" s="1">
        <f t="shared" si="96"/>
        <v>0</v>
      </c>
      <c r="R278" s="15"/>
      <c r="S278" s="15">
        <f t="shared" si="97"/>
        <v>0</v>
      </c>
      <c r="T278" s="15">
        <f t="shared" si="98"/>
        <v>0</v>
      </c>
      <c r="U278" s="6">
        <f t="shared" si="99"/>
        <v>0</v>
      </c>
      <c r="V278" s="6">
        <f t="shared" si="100"/>
        <v>0</v>
      </c>
      <c r="W278" s="6">
        <f>$V$13-(SUM($V$17:V278))</f>
        <v>0</v>
      </c>
      <c r="X278" s="1">
        <f t="shared" si="108"/>
        <v>0</v>
      </c>
      <c r="Y278" s="11">
        <f t="shared" si="109"/>
        <v>0</v>
      </c>
      <c r="Z278" s="1"/>
      <c r="AA278" s="1"/>
    </row>
    <row r="279" spans="1:27" x14ac:dyDescent="0.25">
      <c r="A279">
        <v>263</v>
      </c>
      <c r="B279" s="6">
        <f t="shared" si="110"/>
        <v>0</v>
      </c>
      <c r="C279" s="6">
        <f t="shared" si="101"/>
        <v>2158.3818905499083</v>
      </c>
      <c r="D279" s="1">
        <f t="shared" si="102"/>
        <v>2158.3818905499083</v>
      </c>
      <c r="E279" s="5">
        <f t="shared" si="103"/>
        <v>0</v>
      </c>
      <c r="F279" s="1">
        <f t="shared" si="104"/>
        <v>0</v>
      </c>
      <c r="G279" s="1">
        <f t="shared" si="91"/>
        <v>0</v>
      </c>
      <c r="H279" s="6">
        <f t="shared" si="105"/>
        <v>0</v>
      </c>
      <c r="I279" s="60">
        <f t="shared" si="106"/>
        <v>0</v>
      </c>
      <c r="J279" s="61">
        <f t="shared" si="90"/>
        <v>0</v>
      </c>
      <c r="K279" s="62">
        <f t="shared" si="107"/>
        <v>0.04</v>
      </c>
      <c r="L279" s="6">
        <f t="shared" si="92"/>
        <v>0</v>
      </c>
      <c r="M279" s="6">
        <f t="shared" si="93"/>
        <v>0</v>
      </c>
      <c r="N279" s="6">
        <f t="shared" si="94"/>
        <v>0</v>
      </c>
      <c r="O279" s="6">
        <f t="shared" si="95"/>
        <v>0</v>
      </c>
      <c r="P279" s="1">
        <v>0</v>
      </c>
      <c r="Q279" s="1">
        <f t="shared" si="96"/>
        <v>0</v>
      </c>
      <c r="R279" s="15"/>
      <c r="S279" s="15">
        <f t="shared" si="97"/>
        <v>0</v>
      </c>
      <c r="T279" s="15">
        <f t="shared" si="98"/>
        <v>0</v>
      </c>
      <c r="U279" s="6">
        <f t="shared" si="99"/>
        <v>0</v>
      </c>
      <c r="V279" s="6">
        <f t="shared" si="100"/>
        <v>0</v>
      </c>
      <c r="W279" s="6">
        <f>$V$13-(SUM($V$17:V279))</f>
        <v>0</v>
      </c>
      <c r="X279" s="1">
        <f t="shared" si="108"/>
        <v>0</v>
      </c>
      <c r="Y279" s="11">
        <f t="shared" si="109"/>
        <v>0</v>
      </c>
      <c r="Z279" s="1"/>
      <c r="AA279" s="1"/>
    </row>
    <row r="280" spans="1:27" x14ac:dyDescent="0.25">
      <c r="A280">
        <v>264</v>
      </c>
      <c r="B280" s="6">
        <f t="shared" si="110"/>
        <v>0</v>
      </c>
      <c r="C280" s="6">
        <f t="shared" si="101"/>
        <v>2158.3818905499083</v>
      </c>
      <c r="D280" s="1">
        <f t="shared" si="102"/>
        <v>2158.3818905499083</v>
      </c>
      <c r="E280" s="5">
        <f t="shared" si="103"/>
        <v>0</v>
      </c>
      <c r="F280" s="1">
        <f t="shared" si="104"/>
        <v>0</v>
      </c>
      <c r="G280" s="1">
        <f t="shared" si="91"/>
        <v>0</v>
      </c>
      <c r="H280" s="6">
        <f t="shared" si="105"/>
        <v>0</v>
      </c>
      <c r="I280" s="60">
        <f t="shared" si="106"/>
        <v>0</v>
      </c>
      <c r="J280" s="61">
        <f t="shared" si="90"/>
        <v>0</v>
      </c>
      <c r="K280" s="62">
        <f t="shared" si="107"/>
        <v>0.04</v>
      </c>
      <c r="L280" s="6">
        <f t="shared" si="92"/>
        <v>0</v>
      </c>
      <c r="M280" s="6">
        <f t="shared" si="93"/>
        <v>0</v>
      </c>
      <c r="N280" s="6">
        <f t="shared" si="94"/>
        <v>0</v>
      </c>
      <c r="O280" s="6">
        <f t="shared" si="95"/>
        <v>0</v>
      </c>
      <c r="P280" s="1">
        <v>0</v>
      </c>
      <c r="Q280" s="1">
        <f t="shared" si="96"/>
        <v>0</v>
      </c>
      <c r="R280" s="15"/>
      <c r="S280" s="15">
        <f t="shared" si="97"/>
        <v>0</v>
      </c>
      <c r="T280" s="15">
        <f t="shared" si="98"/>
        <v>0</v>
      </c>
      <c r="U280" s="6">
        <f t="shared" si="99"/>
        <v>0</v>
      </c>
      <c r="V280" s="6">
        <f t="shared" si="100"/>
        <v>0</v>
      </c>
      <c r="W280" s="6">
        <f>$V$13-(SUM($V$17:V280))</f>
        <v>0</v>
      </c>
      <c r="X280" s="1">
        <f t="shared" si="108"/>
        <v>0</v>
      </c>
      <c r="Y280" s="11">
        <f t="shared" si="109"/>
        <v>0</v>
      </c>
      <c r="Z280" s="1"/>
      <c r="AA280" s="1"/>
    </row>
    <row r="281" spans="1:27" x14ac:dyDescent="0.25">
      <c r="A281">
        <v>265</v>
      </c>
      <c r="B281" s="6">
        <f t="shared" si="110"/>
        <v>0</v>
      </c>
      <c r="C281" s="6">
        <f t="shared" si="101"/>
        <v>2158.3818905499083</v>
      </c>
      <c r="D281" s="1">
        <f t="shared" si="102"/>
        <v>2158.3818905499083</v>
      </c>
      <c r="E281" s="5">
        <f t="shared" si="103"/>
        <v>0</v>
      </c>
      <c r="F281" s="1">
        <f t="shared" si="104"/>
        <v>0</v>
      </c>
      <c r="G281" s="1">
        <f t="shared" si="91"/>
        <v>0</v>
      </c>
      <c r="H281" s="6">
        <f t="shared" si="105"/>
        <v>0</v>
      </c>
      <c r="I281" s="60">
        <f t="shared" si="106"/>
        <v>0</v>
      </c>
      <c r="J281" s="61">
        <f t="shared" ref="J281:J344" si="111">$N$8*I281</f>
        <v>0</v>
      </c>
      <c r="K281" s="62">
        <f t="shared" si="107"/>
        <v>0.04</v>
      </c>
      <c r="L281" s="6">
        <f t="shared" si="92"/>
        <v>0</v>
      </c>
      <c r="M281" s="6">
        <f t="shared" si="93"/>
        <v>0</v>
      </c>
      <c r="N281" s="6">
        <f t="shared" si="94"/>
        <v>0</v>
      </c>
      <c r="O281" s="6">
        <f t="shared" si="95"/>
        <v>0</v>
      </c>
      <c r="P281" s="1">
        <v>0</v>
      </c>
      <c r="Q281" s="1">
        <f t="shared" si="96"/>
        <v>0</v>
      </c>
      <c r="R281" s="15"/>
      <c r="S281" s="15">
        <f t="shared" si="97"/>
        <v>0</v>
      </c>
      <c r="T281" s="15">
        <f t="shared" si="98"/>
        <v>0</v>
      </c>
      <c r="U281" s="6">
        <f t="shared" si="99"/>
        <v>0</v>
      </c>
      <c r="V281" s="6">
        <f t="shared" si="100"/>
        <v>0</v>
      </c>
      <c r="W281" s="6">
        <f>$V$13-(SUM($V$17:V281))</f>
        <v>0</v>
      </c>
      <c r="X281" s="1">
        <f t="shared" si="108"/>
        <v>0</v>
      </c>
      <c r="Y281" s="11">
        <f t="shared" si="109"/>
        <v>0</v>
      </c>
      <c r="Z281" s="1"/>
      <c r="AA281" s="1"/>
    </row>
    <row r="282" spans="1:27" x14ac:dyDescent="0.25">
      <c r="A282">
        <v>266</v>
      </c>
      <c r="B282" s="6">
        <f t="shared" si="110"/>
        <v>0</v>
      </c>
      <c r="C282" s="6">
        <f t="shared" si="101"/>
        <v>2158.3818905499083</v>
      </c>
      <c r="D282" s="1">
        <f t="shared" si="102"/>
        <v>2158.3818905499083</v>
      </c>
      <c r="E282" s="5">
        <f t="shared" si="103"/>
        <v>0</v>
      </c>
      <c r="F282" s="1">
        <f t="shared" si="104"/>
        <v>0</v>
      </c>
      <c r="G282" s="1">
        <f t="shared" si="91"/>
        <v>0</v>
      </c>
      <c r="H282" s="6">
        <f t="shared" si="105"/>
        <v>0</v>
      </c>
      <c r="I282" s="60">
        <f t="shared" si="106"/>
        <v>0</v>
      </c>
      <c r="J282" s="61">
        <f t="shared" si="111"/>
        <v>0</v>
      </c>
      <c r="K282" s="62">
        <f t="shared" si="107"/>
        <v>0.04</v>
      </c>
      <c r="L282" s="6">
        <f t="shared" si="92"/>
        <v>0</v>
      </c>
      <c r="M282" s="6">
        <f t="shared" si="93"/>
        <v>0</v>
      </c>
      <c r="N282" s="6">
        <f t="shared" si="94"/>
        <v>0</v>
      </c>
      <c r="O282" s="6">
        <f t="shared" si="95"/>
        <v>0</v>
      </c>
      <c r="P282" s="1">
        <v>0</v>
      </c>
      <c r="Q282" s="1">
        <f t="shared" si="96"/>
        <v>0</v>
      </c>
      <c r="R282" s="15"/>
      <c r="S282" s="15">
        <f t="shared" si="97"/>
        <v>0</v>
      </c>
      <c r="T282" s="15">
        <f t="shared" si="98"/>
        <v>0</v>
      </c>
      <c r="U282" s="6">
        <f t="shared" si="99"/>
        <v>0</v>
      </c>
      <c r="V282" s="6">
        <f t="shared" si="100"/>
        <v>0</v>
      </c>
      <c r="W282" s="6">
        <f>$V$13-(SUM($V$17:V282))</f>
        <v>0</v>
      </c>
      <c r="X282" s="1">
        <f t="shared" si="108"/>
        <v>0</v>
      </c>
      <c r="Y282" s="11">
        <f t="shared" si="109"/>
        <v>0</v>
      </c>
      <c r="Z282" s="1"/>
      <c r="AA282" s="1"/>
    </row>
    <row r="283" spans="1:27" x14ac:dyDescent="0.25">
      <c r="A283">
        <v>267</v>
      </c>
      <c r="B283" s="6">
        <f t="shared" si="110"/>
        <v>0</v>
      </c>
      <c r="C283" s="6">
        <f t="shared" si="101"/>
        <v>2158.3818905499083</v>
      </c>
      <c r="D283" s="1">
        <f t="shared" si="102"/>
        <v>2158.3818905499083</v>
      </c>
      <c r="E283" s="5">
        <f t="shared" si="103"/>
        <v>0</v>
      </c>
      <c r="F283" s="1">
        <f t="shared" si="104"/>
        <v>0</v>
      </c>
      <c r="G283" s="1">
        <f t="shared" si="91"/>
        <v>0</v>
      </c>
      <c r="H283" s="6">
        <f t="shared" si="105"/>
        <v>0</v>
      </c>
      <c r="I283" s="60">
        <f t="shared" si="106"/>
        <v>0</v>
      </c>
      <c r="J283" s="61">
        <f t="shared" si="111"/>
        <v>0</v>
      </c>
      <c r="K283" s="62">
        <f t="shared" si="107"/>
        <v>0.04</v>
      </c>
      <c r="L283" s="6">
        <f t="shared" si="92"/>
        <v>0</v>
      </c>
      <c r="M283" s="6">
        <f t="shared" si="93"/>
        <v>0</v>
      </c>
      <c r="N283" s="6">
        <f t="shared" si="94"/>
        <v>0</v>
      </c>
      <c r="O283" s="6">
        <f t="shared" si="95"/>
        <v>0</v>
      </c>
      <c r="P283" s="1">
        <v>0</v>
      </c>
      <c r="Q283" s="1">
        <f t="shared" si="96"/>
        <v>0</v>
      </c>
      <c r="R283" s="15"/>
      <c r="S283" s="15">
        <f t="shared" si="97"/>
        <v>0</v>
      </c>
      <c r="T283" s="15">
        <f t="shared" si="98"/>
        <v>0</v>
      </c>
      <c r="U283" s="6">
        <f t="shared" si="99"/>
        <v>0</v>
      </c>
      <c r="V283" s="6">
        <f t="shared" si="100"/>
        <v>0</v>
      </c>
      <c r="W283" s="6">
        <f>$V$13-(SUM($V$17:V283))</f>
        <v>0</v>
      </c>
      <c r="X283" s="1">
        <f t="shared" si="108"/>
        <v>0</v>
      </c>
      <c r="Y283" s="11">
        <f t="shared" si="109"/>
        <v>0</v>
      </c>
      <c r="Z283" s="1"/>
      <c r="AA283" s="1"/>
    </row>
    <row r="284" spans="1:27" x14ac:dyDescent="0.25">
      <c r="A284">
        <v>268</v>
      </c>
      <c r="B284" s="6">
        <f t="shared" si="110"/>
        <v>0</v>
      </c>
      <c r="C284" s="6">
        <f t="shared" si="101"/>
        <v>2158.3818905499083</v>
      </c>
      <c r="D284" s="1">
        <f t="shared" si="102"/>
        <v>2158.3818905499083</v>
      </c>
      <c r="E284" s="5">
        <f t="shared" si="103"/>
        <v>0</v>
      </c>
      <c r="F284" s="1">
        <f t="shared" si="104"/>
        <v>0</v>
      </c>
      <c r="G284" s="1">
        <f t="shared" si="91"/>
        <v>0</v>
      </c>
      <c r="H284" s="6">
        <f t="shared" si="105"/>
        <v>0</v>
      </c>
      <c r="I284" s="60">
        <f t="shared" si="106"/>
        <v>0</v>
      </c>
      <c r="J284" s="61">
        <f t="shared" si="111"/>
        <v>0</v>
      </c>
      <c r="K284" s="62">
        <f t="shared" si="107"/>
        <v>0.04</v>
      </c>
      <c r="L284" s="6">
        <f t="shared" si="92"/>
        <v>0</v>
      </c>
      <c r="M284" s="6">
        <f t="shared" si="93"/>
        <v>0</v>
      </c>
      <c r="N284" s="6">
        <f t="shared" si="94"/>
        <v>0</v>
      </c>
      <c r="O284" s="6">
        <f t="shared" si="95"/>
        <v>0</v>
      </c>
      <c r="P284" s="1">
        <v>0</v>
      </c>
      <c r="Q284" s="1">
        <f t="shared" si="96"/>
        <v>0</v>
      </c>
      <c r="R284" s="15"/>
      <c r="S284" s="15">
        <f t="shared" si="97"/>
        <v>0</v>
      </c>
      <c r="T284" s="15">
        <f t="shared" si="98"/>
        <v>0</v>
      </c>
      <c r="U284" s="6">
        <f t="shared" si="99"/>
        <v>0</v>
      </c>
      <c r="V284" s="6">
        <f t="shared" si="100"/>
        <v>0</v>
      </c>
      <c r="W284" s="6">
        <f>$V$13-(SUM($V$17:V284))</f>
        <v>0</v>
      </c>
      <c r="X284" s="1">
        <f t="shared" si="108"/>
        <v>0</v>
      </c>
      <c r="Y284" s="11">
        <f t="shared" si="109"/>
        <v>0</v>
      </c>
      <c r="Z284" s="1"/>
      <c r="AA284" s="1"/>
    </row>
    <row r="285" spans="1:27" x14ac:dyDescent="0.25">
      <c r="A285">
        <v>269</v>
      </c>
      <c r="B285" s="6">
        <f t="shared" si="110"/>
        <v>0</v>
      </c>
      <c r="C285" s="6">
        <f t="shared" si="101"/>
        <v>2158.3818905499083</v>
      </c>
      <c r="D285" s="1">
        <f t="shared" si="102"/>
        <v>2158.3818905499083</v>
      </c>
      <c r="E285" s="5">
        <f t="shared" si="103"/>
        <v>0</v>
      </c>
      <c r="F285" s="1">
        <f t="shared" si="104"/>
        <v>0</v>
      </c>
      <c r="G285" s="1">
        <f t="shared" si="91"/>
        <v>0</v>
      </c>
      <c r="H285" s="6">
        <f t="shared" si="105"/>
        <v>0</v>
      </c>
      <c r="I285" s="60">
        <f t="shared" si="106"/>
        <v>0</v>
      </c>
      <c r="J285" s="61">
        <f t="shared" si="111"/>
        <v>0</v>
      </c>
      <c r="K285" s="62">
        <f t="shared" si="107"/>
        <v>0.04</v>
      </c>
      <c r="L285" s="6">
        <f t="shared" si="92"/>
        <v>0</v>
      </c>
      <c r="M285" s="6">
        <f t="shared" si="93"/>
        <v>0</v>
      </c>
      <c r="N285" s="6">
        <f t="shared" si="94"/>
        <v>0</v>
      </c>
      <c r="O285" s="6">
        <f t="shared" si="95"/>
        <v>0</v>
      </c>
      <c r="P285" s="1">
        <v>0</v>
      </c>
      <c r="Q285" s="1">
        <f t="shared" si="96"/>
        <v>0</v>
      </c>
      <c r="R285" s="15"/>
      <c r="S285" s="15">
        <f t="shared" si="97"/>
        <v>0</v>
      </c>
      <c r="T285" s="15">
        <f t="shared" si="98"/>
        <v>0</v>
      </c>
      <c r="U285" s="6">
        <f t="shared" si="99"/>
        <v>0</v>
      </c>
      <c r="V285" s="6">
        <f t="shared" si="100"/>
        <v>0</v>
      </c>
      <c r="W285" s="6">
        <f>$V$13-(SUM($V$17:V285))</f>
        <v>0</v>
      </c>
      <c r="X285" s="1">
        <f t="shared" si="108"/>
        <v>0</v>
      </c>
      <c r="Y285" s="11">
        <f t="shared" si="109"/>
        <v>0</v>
      </c>
      <c r="Z285" s="1"/>
      <c r="AA285" s="1"/>
    </row>
    <row r="286" spans="1:27" x14ac:dyDescent="0.25">
      <c r="A286">
        <v>270</v>
      </c>
      <c r="B286" s="6">
        <f t="shared" si="110"/>
        <v>0</v>
      </c>
      <c r="C286" s="6">
        <f t="shared" si="101"/>
        <v>2158.3818905499083</v>
      </c>
      <c r="D286" s="1">
        <f t="shared" si="102"/>
        <v>2158.3818905499083</v>
      </c>
      <c r="E286" s="5">
        <f t="shared" si="103"/>
        <v>0</v>
      </c>
      <c r="F286" s="1">
        <f t="shared" si="104"/>
        <v>0</v>
      </c>
      <c r="G286" s="1">
        <f t="shared" si="91"/>
        <v>0</v>
      </c>
      <c r="H286" s="6">
        <f t="shared" si="105"/>
        <v>0</v>
      </c>
      <c r="I286" s="60">
        <f t="shared" si="106"/>
        <v>0</v>
      </c>
      <c r="J286" s="61">
        <f t="shared" si="111"/>
        <v>0</v>
      </c>
      <c r="K286" s="62">
        <f t="shared" si="107"/>
        <v>0.04</v>
      </c>
      <c r="L286" s="6">
        <f t="shared" si="92"/>
        <v>0</v>
      </c>
      <c r="M286" s="6">
        <f t="shared" si="93"/>
        <v>0</v>
      </c>
      <c r="N286" s="6">
        <f t="shared" si="94"/>
        <v>0</v>
      </c>
      <c r="O286" s="6">
        <f t="shared" si="95"/>
        <v>0</v>
      </c>
      <c r="P286" s="1">
        <v>0</v>
      </c>
      <c r="Q286" s="1">
        <f t="shared" si="96"/>
        <v>0</v>
      </c>
      <c r="R286" s="15"/>
      <c r="S286" s="15">
        <f t="shared" si="97"/>
        <v>0</v>
      </c>
      <c r="T286" s="15">
        <f t="shared" si="98"/>
        <v>0</v>
      </c>
      <c r="U286" s="6">
        <f t="shared" si="99"/>
        <v>0</v>
      </c>
      <c r="V286" s="6">
        <f t="shared" si="100"/>
        <v>0</v>
      </c>
      <c r="W286" s="6">
        <f>$V$13-(SUM($V$17:V286))</f>
        <v>0</v>
      </c>
      <c r="X286" s="1">
        <f t="shared" si="108"/>
        <v>0</v>
      </c>
      <c r="Y286" s="11">
        <f t="shared" si="109"/>
        <v>0</v>
      </c>
      <c r="Z286" s="1"/>
      <c r="AA286" s="1"/>
    </row>
    <row r="287" spans="1:27" x14ac:dyDescent="0.25">
      <c r="A287">
        <v>271</v>
      </c>
      <c r="B287" s="6">
        <f t="shared" si="110"/>
        <v>0</v>
      </c>
      <c r="C287" s="6">
        <f t="shared" si="101"/>
        <v>2158.3818905499083</v>
      </c>
      <c r="D287" s="1">
        <f t="shared" si="102"/>
        <v>2158.3818905499083</v>
      </c>
      <c r="E287" s="5">
        <f t="shared" si="103"/>
        <v>0</v>
      </c>
      <c r="F287" s="1">
        <f t="shared" si="104"/>
        <v>0</v>
      </c>
      <c r="G287" s="1">
        <f t="shared" si="91"/>
        <v>0</v>
      </c>
      <c r="H287" s="6">
        <f t="shared" si="105"/>
        <v>0</v>
      </c>
      <c r="I287" s="60">
        <f t="shared" si="106"/>
        <v>0</v>
      </c>
      <c r="J287" s="61">
        <f t="shared" si="111"/>
        <v>0</v>
      </c>
      <c r="K287" s="62">
        <f t="shared" si="107"/>
        <v>0.04</v>
      </c>
      <c r="L287" s="6">
        <f t="shared" si="92"/>
        <v>0</v>
      </c>
      <c r="M287" s="6">
        <f t="shared" si="93"/>
        <v>0</v>
      </c>
      <c r="N287" s="6">
        <f t="shared" si="94"/>
        <v>0</v>
      </c>
      <c r="O287" s="6">
        <f t="shared" si="95"/>
        <v>0</v>
      </c>
      <c r="P287" s="1">
        <v>0</v>
      </c>
      <c r="Q287" s="1">
        <f t="shared" si="96"/>
        <v>0</v>
      </c>
      <c r="R287" s="15"/>
      <c r="S287" s="15">
        <f t="shared" si="97"/>
        <v>0</v>
      </c>
      <c r="T287" s="15">
        <f t="shared" si="98"/>
        <v>0</v>
      </c>
      <c r="U287" s="6">
        <f t="shared" si="99"/>
        <v>0</v>
      </c>
      <c r="V287" s="6">
        <f t="shared" si="100"/>
        <v>0</v>
      </c>
      <c r="W287" s="6">
        <f>$V$13-(SUM($V$17:V287))</f>
        <v>0</v>
      </c>
      <c r="X287" s="1">
        <f t="shared" si="108"/>
        <v>0</v>
      </c>
      <c r="Y287" s="11">
        <f t="shared" si="109"/>
        <v>0</v>
      </c>
      <c r="Z287" s="1"/>
      <c r="AA287" s="1"/>
    </row>
    <row r="288" spans="1:27" x14ac:dyDescent="0.25">
      <c r="A288">
        <v>272</v>
      </c>
      <c r="B288" s="6">
        <f t="shared" si="110"/>
        <v>0</v>
      </c>
      <c r="C288" s="6">
        <f t="shared" si="101"/>
        <v>2158.3818905499083</v>
      </c>
      <c r="D288" s="1">
        <f t="shared" si="102"/>
        <v>2158.3818905499083</v>
      </c>
      <c r="E288" s="5">
        <f t="shared" si="103"/>
        <v>0</v>
      </c>
      <c r="F288" s="1">
        <f t="shared" si="104"/>
        <v>0</v>
      </c>
      <c r="G288" s="1">
        <f t="shared" si="91"/>
        <v>0</v>
      </c>
      <c r="H288" s="6">
        <f t="shared" si="105"/>
        <v>0</v>
      </c>
      <c r="I288" s="60">
        <f t="shared" si="106"/>
        <v>0</v>
      </c>
      <c r="J288" s="61">
        <f t="shared" si="111"/>
        <v>0</v>
      </c>
      <c r="K288" s="62">
        <f t="shared" si="107"/>
        <v>0.04</v>
      </c>
      <c r="L288" s="6">
        <f t="shared" si="92"/>
        <v>0</v>
      </c>
      <c r="M288" s="6">
        <f t="shared" si="93"/>
        <v>0</v>
      </c>
      <c r="N288" s="6">
        <f t="shared" si="94"/>
        <v>0</v>
      </c>
      <c r="O288" s="6">
        <f t="shared" si="95"/>
        <v>0</v>
      </c>
      <c r="P288" s="1">
        <v>0</v>
      </c>
      <c r="Q288" s="1">
        <f t="shared" si="96"/>
        <v>0</v>
      </c>
      <c r="R288" s="15"/>
      <c r="S288" s="15">
        <f t="shared" si="97"/>
        <v>0</v>
      </c>
      <c r="T288" s="15">
        <f t="shared" si="98"/>
        <v>0</v>
      </c>
      <c r="U288" s="6">
        <f t="shared" si="99"/>
        <v>0</v>
      </c>
      <c r="V288" s="6">
        <f t="shared" si="100"/>
        <v>0</v>
      </c>
      <c r="W288" s="6">
        <f>$V$13-(SUM($V$17:V288))</f>
        <v>0</v>
      </c>
      <c r="X288" s="1">
        <f t="shared" si="108"/>
        <v>0</v>
      </c>
      <c r="Y288" s="11">
        <f t="shared" si="109"/>
        <v>0</v>
      </c>
      <c r="Z288" s="1"/>
      <c r="AA288" s="1"/>
    </row>
    <row r="289" spans="1:27" x14ac:dyDescent="0.25">
      <c r="A289">
        <v>273</v>
      </c>
      <c r="B289" s="6">
        <f t="shared" si="110"/>
        <v>0</v>
      </c>
      <c r="C289" s="6">
        <f t="shared" si="101"/>
        <v>2158.3818905499083</v>
      </c>
      <c r="D289" s="1">
        <f t="shared" si="102"/>
        <v>2158.3818905499083</v>
      </c>
      <c r="E289" s="5">
        <f t="shared" si="103"/>
        <v>0</v>
      </c>
      <c r="F289" s="1">
        <f t="shared" si="104"/>
        <v>0</v>
      </c>
      <c r="G289" s="1">
        <f t="shared" si="91"/>
        <v>0</v>
      </c>
      <c r="H289" s="6">
        <f t="shared" si="105"/>
        <v>0</v>
      </c>
      <c r="I289" s="60">
        <f t="shared" si="106"/>
        <v>0</v>
      </c>
      <c r="J289" s="61">
        <f t="shared" si="111"/>
        <v>0</v>
      </c>
      <c r="K289" s="62">
        <f t="shared" si="107"/>
        <v>0.04</v>
      </c>
      <c r="L289" s="6">
        <f t="shared" si="92"/>
        <v>0</v>
      </c>
      <c r="M289" s="6">
        <f t="shared" si="93"/>
        <v>0</v>
      </c>
      <c r="N289" s="6">
        <f t="shared" si="94"/>
        <v>0</v>
      </c>
      <c r="O289" s="6">
        <f t="shared" si="95"/>
        <v>0</v>
      </c>
      <c r="P289" s="1">
        <v>0</v>
      </c>
      <c r="Q289" s="1">
        <f t="shared" si="96"/>
        <v>0</v>
      </c>
      <c r="R289" s="15"/>
      <c r="S289" s="15">
        <f t="shared" si="97"/>
        <v>0</v>
      </c>
      <c r="T289" s="15">
        <f t="shared" si="98"/>
        <v>0</v>
      </c>
      <c r="U289" s="6">
        <f t="shared" si="99"/>
        <v>0</v>
      </c>
      <c r="V289" s="6">
        <f t="shared" si="100"/>
        <v>0</v>
      </c>
      <c r="W289" s="6">
        <f>$V$13-(SUM($V$17:V289))</f>
        <v>0</v>
      </c>
      <c r="X289" s="1">
        <f t="shared" si="108"/>
        <v>0</v>
      </c>
      <c r="Y289" s="11">
        <f t="shared" si="109"/>
        <v>0</v>
      </c>
      <c r="Z289" s="1"/>
      <c r="AA289" s="1"/>
    </row>
    <row r="290" spans="1:27" x14ac:dyDescent="0.25">
      <c r="A290">
        <v>274</v>
      </c>
      <c r="B290" s="6">
        <f t="shared" si="110"/>
        <v>0</v>
      </c>
      <c r="C290" s="6">
        <f t="shared" si="101"/>
        <v>2158.3818905499083</v>
      </c>
      <c r="D290" s="1">
        <f t="shared" si="102"/>
        <v>2158.3818905499083</v>
      </c>
      <c r="E290" s="5">
        <f t="shared" si="103"/>
        <v>0</v>
      </c>
      <c r="F290" s="1">
        <f t="shared" si="104"/>
        <v>0</v>
      </c>
      <c r="G290" s="1">
        <f t="shared" si="91"/>
        <v>0</v>
      </c>
      <c r="H290" s="6">
        <f t="shared" si="105"/>
        <v>0</v>
      </c>
      <c r="I290" s="60">
        <f t="shared" si="106"/>
        <v>0</v>
      </c>
      <c r="J290" s="61">
        <f t="shared" si="111"/>
        <v>0</v>
      </c>
      <c r="K290" s="62">
        <f t="shared" si="107"/>
        <v>0.04</v>
      </c>
      <c r="L290" s="6">
        <f t="shared" si="92"/>
        <v>0</v>
      </c>
      <c r="M290" s="6">
        <f t="shared" si="93"/>
        <v>0</v>
      </c>
      <c r="N290" s="6">
        <f t="shared" si="94"/>
        <v>0</v>
      </c>
      <c r="O290" s="6">
        <f t="shared" si="95"/>
        <v>0</v>
      </c>
      <c r="P290" s="1">
        <v>0</v>
      </c>
      <c r="Q290" s="1">
        <f t="shared" si="96"/>
        <v>0</v>
      </c>
      <c r="R290" s="15"/>
      <c r="S290" s="15">
        <f t="shared" si="97"/>
        <v>0</v>
      </c>
      <c r="T290" s="15">
        <f t="shared" si="98"/>
        <v>0</v>
      </c>
      <c r="U290" s="6">
        <f t="shared" si="99"/>
        <v>0</v>
      </c>
      <c r="V290" s="6">
        <f t="shared" si="100"/>
        <v>0</v>
      </c>
      <c r="W290" s="6">
        <f>$V$13-(SUM($V$17:V290))</f>
        <v>0</v>
      </c>
      <c r="X290" s="1">
        <f t="shared" si="108"/>
        <v>0</v>
      </c>
      <c r="Y290" s="11">
        <f t="shared" si="109"/>
        <v>0</v>
      </c>
      <c r="Z290" s="1"/>
      <c r="AA290" s="1"/>
    </row>
    <row r="291" spans="1:27" x14ac:dyDescent="0.25">
      <c r="A291">
        <v>275</v>
      </c>
      <c r="B291" s="6">
        <f t="shared" si="110"/>
        <v>0</v>
      </c>
      <c r="C291" s="6">
        <f t="shared" si="101"/>
        <v>2158.3818905499083</v>
      </c>
      <c r="D291" s="1">
        <f t="shared" si="102"/>
        <v>2158.3818905499083</v>
      </c>
      <c r="E291" s="5">
        <f t="shared" si="103"/>
        <v>0</v>
      </c>
      <c r="F291" s="1">
        <f t="shared" si="104"/>
        <v>0</v>
      </c>
      <c r="G291" s="1">
        <f t="shared" si="91"/>
        <v>0</v>
      </c>
      <c r="H291" s="6">
        <f t="shared" si="105"/>
        <v>0</v>
      </c>
      <c r="I291" s="60">
        <f t="shared" si="106"/>
        <v>0</v>
      </c>
      <c r="J291" s="61">
        <f t="shared" si="111"/>
        <v>0</v>
      </c>
      <c r="K291" s="62">
        <f t="shared" si="107"/>
        <v>0.04</v>
      </c>
      <c r="L291" s="6">
        <f t="shared" si="92"/>
        <v>0</v>
      </c>
      <c r="M291" s="6">
        <f t="shared" si="93"/>
        <v>0</v>
      </c>
      <c r="N291" s="6">
        <f t="shared" si="94"/>
        <v>0</v>
      </c>
      <c r="O291" s="6">
        <f t="shared" si="95"/>
        <v>0</v>
      </c>
      <c r="P291" s="1">
        <v>0</v>
      </c>
      <c r="Q291" s="1">
        <f t="shared" si="96"/>
        <v>0</v>
      </c>
      <c r="R291" s="15"/>
      <c r="S291" s="15">
        <f t="shared" si="97"/>
        <v>0</v>
      </c>
      <c r="T291" s="15">
        <f t="shared" si="98"/>
        <v>0</v>
      </c>
      <c r="U291" s="6">
        <f t="shared" si="99"/>
        <v>0</v>
      </c>
      <c r="V291" s="6">
        <f t="shared" si="100"/>
        <v>0</v>
      </c>
      <c r="W291" s="6">
        <f>$V$13-(SUM($V$17:V291))</f>
        <v>0</v>
      </c>
      <c r="X291" s="1">
        <f t="shared" si="108"/>
        <v>0</v>
      </c>
      <c r="Y291" s="11">
        <f t="shared" si="109"/>
        <v>0</v>
      </c>
      <c r="Z291" s="1"/>
      <c r="AA291" s="1"/>
    </row>
    <row r="292" spans="1:27" x14ac:dyDescent="0.25">
      <c r="A292">
        <v>276</v>
      </c>
      <c r="B292" s="6">
        <f t="shared" si="110"/>
        <v>0</v>
      </c>
      <c r="C292" s="6">
        <f t="shared" si="101"/>
        <v>2158.3818905499083</v>
      </c>
      <c r="D292" s="1">
        <f t="shared" si="102"/>
        <v>2158.3818905499083</v>
      </c>
      <c r="E292" s="5">
        <f t="shared" si="103"/>
        <v>0</v>
      </c>
      <c r="F292" s="1">
        <f t="shared" si="104"/>
        <v>0</v>
      </c>
      <c r="G292" s="1">
        <f t="shared" si="91"/>
        <v>0</v>
      </c>
      <c r="H292" s="6">
        <f t="shared" si="105"/>
        <v>0</v>
      </c>
      <c r="I292" s="60">
        <f t="shared" si="106"/>
        <v>0</v>
      </c>
      <c r="J292" s="61">
        <f t="shared" si="111"/>
        <v>0</v>
      </c>
      <c r="K292" s="62">
        <f t="shared" si="107"/>
        <v>0.04</v>
      </c>
      <c r="L292" s="6">
        <f t="shared" si="92"/>
        <v>0</v>
      </c>
      <c r="M292" s="6">
        <f t="shared" si="93"/>
        <v>0</v>
      </c>
      <c r="N292" s="6">
        <f t="shared" si="94"/>
        <v>0</v>
      </c>
      <c r="O292" s="6">
        <f t="shared" si="95"/>
        <v>0</v>
      </c>
      <c r="P292" s="1">
        <v>0</v>
      </c>
      <c r="Q292" s="1">
        <f t="shared" si="96"/>
        <v>0</v>
      </c>
      <c r="R292" s="15"/>
      <c r="S292" s="15">
        <f t="shared" si="97"/>
        <v>0</v>
      </c>
      <c r="T292" s="15">
        <f t="shared" si="98"/>
        <v>0</v>
      </c>
      <c r="U292" s="6">
        <f t="shared" si="99"/>
        <v>0</v>
      </c>
      <c r="V292" s="6">
        <f t="shared" si="100"/>
        <v>0</v>
      </c>
      <c r="W292" s="6">
        <f>$V$13-(SUM($V$17:V292))</f>
        <v>0</v>
      </c>
      <c r="X292" s="1">
        <f t="shared" si="108"/>
        <v>0</v>
      </c>
      <c r="Y292" s="11">
        <f t="shared" si="109"/>
        <v>0</v>
      </c>
      <c r="Z292" s="1"/>
      <c r="AA292" s="1"/>
    </row>
    <row r="293" spans="1:27" x14ac:dyDescent="0.25">
      <c r="A293">
        <v>277</v>
      </c>
      <c r="B293" s="6">
        <f t="shared" si="110"/>
        <v>0</v>
      </c>
      <c r="C293" s="6">
        <f t="shared" si="101"/>
        <v>2158.3818905499083</v>
      </c>
      <c r="D293" s="1">
        <f t="shared" si="102"/>
        <v>2158.3818905499083</v>
      </c>
      <c r="E293" s="5">
        <f t="shared" si="103"/>
        <v>0</v>
      </c>
      <c r="F293" s="1">
        <f t="shared" si="104"/>
        <v>0</v>
      </c>
      <c r="G293" s="1">
        <f t="shared" si="91"/>
        <v>0</v>
      </c>
      <c r="H293" s="6">
        <f t="shared" si="105"/>
        <v>0</v>
      </c>
      <c r="I293" s="60">
        <f t="shared" si="106"/>
        <v>0</v>
      </c>
      <c r="J293" s="61">
        <f t="shared" si="111"/>
        <v>0</v>
      </c>
      <c r="K293" s="62">
        <f t="shared" si="107"/>
        <v>0.04</v>
      </c>
      <c r="L293" s="6">
        <f t="shared" si="92"/>
        <v>0</v>
      </c>
      <c r="M293" s="6">
        <f t="shared" si="93"/>
        <v>0</v>
      </c>
      <c r="N293" s="6">
        <f t="shared" si="94"/>
        <v>0</v>
      </c>
      <c r="O293" s="6">
        <f t="shared" si="95"/>
        <v>0</v>
      </c>
      <c r="P293" s="1">
        <v>0</v>
      </c>
      <c r="Q293" s="1">
        <f t="shared" si="96"/>
        <v>0</v>
      </c>
      <c r="R293" s="15"/>
      <c r="S293" s="15">
        <f t="shared" si="97"/>
        <v>0</v>
      </c>
      <c r="T293" s="15">
        <f t="shared" si="98"/>
        <v>0</v>
      </c>
      <c r="U293" s="6">
        <f t="shared" si="99"/>
        <v>0</v>
      </c>
      <c r="V293" s="6">
        <f t="shared" si="100"/>
        <v>0</v>
      </c>
      <c r="W293" s="6">
        <f>$V$13-(SUM($V$17:V293))</f>
        <v>0</v>
      </c>
      <c r="X293" s="1">
        <f t="shared" si="108"/>
        <v>0</v>
      </c>
      <c r="Y293" s="11">
        <f t="shared" si="109"/>
        <v>0</v>
      </c>
      <c r="Z293" s="1"/>
      <c r="AA293" s="1"/>
    </row>
    <row r="294" spans="1:27" x14ac:dyDescent="0.25">
      <c r="A294">
        <v>278</v>
      </c>
      <c r="B294" s="6">
        <f t="shared" si="110"/>
        <v>0</v>
      </c>
      <c r="C294" s="6">
        <f t="shared" si="101"/>
        <v>2158.3818905499083</v>
      </c>
      <c r="D294" s="1">
        <f t="shared" si="102"/>
        <v>2158.3818905499083</v>
      </c>
      <c r="E294" s="5">
        <f t="shared" si="103"/>
        <v>0</v>
      </c>
      <c r="F294" s="1">
        <f t="shared" si="104"/>
        <v>0</v>
      </c>
      <c r="G294" s="1">
        <f t="shared" si="91"/>
        <v>0</v>
      </c>
      <c r="H294" s="6">
        <f t="shared" si="105"/>
        <v>0</v>
      </c>
      <c r="I294" s="60">
        <f t="shared" si="106"/>
        <v>0</v>
      </c>
      <c r="J294" s="61">
        <f t="shared" si="111"/>
        <v>0</v>
      </c>
      <c r="K294" s="62">
        <f t="shared" si="107"/>
        <v>0.04</v>
      </c>
      <c r="L294" s="6">
        <f t="shared" si="92"/>
        <v>0</v>
      </c>
      <c r="M294" s="6">
        <f t="shared" si="93"/>
        <v>0</v>
      </c>
      <c r="N294" s="6">
        <f t="shared" si="94"/>
        <v>0</v>
      </c>
      <c r="O294" s="6">
        <f t="shared" si="95"/>
        <v>0</v>
      </c>
      <c r="P294" s="1">
        <v>0</v>
      </c>
      <c r="Q294" s="1">
        <f t="shared" si="96"/>
        <v>0</v>
      </c>
      <c r="R294" s="15"/>
      <c r="S294" s="15">
        <f t="shared" si="97"/>
        <v>0</v>
      </c>
      <c r="T294" s="15">
        <f t="shared" si="98"/>
        <v>0</v>
      </c>
      <c r="U294" s="6">
        <f t="shared" si="99"/>
        <v>0</v>
      </c>
      <c r="V294" s="6">
        <f t="shared" si="100"/>
        <v>0</v>
      </c>
      <c r="W294" s="6">
        <f>$V$13-(SUM($V$17:V294))</f>
        <v>0</v>
      </c>
      <c r="X294" s="1">
        <f t="shared" si="108"/>
        <v>0</v>
      </c>
      <c r="Y294" s="11">
        <f t="shared" si="109"/>
        <v>0</v>
      </c>
      <c r="Z294" s="1"/>
      <c r="AA294" s="1"/>
    </row>
    <row r="295" spans="1:27" x14ac:dyDescent="0.25">
      <c r="A295">
        <v>279</v>
      </c>
      <c r="B295" s="6">
        <f t="shared" si="110"/>
        <v>0</v>
      </c>
      <c r="C295" s="6">
        <f t="shared" si="101"/>
        <v>2158.3818905499083</v>
      </c>
      <c r="D295" s="1">
        <f t="shared" si="102"/>
        <v>2158.3818905499083</v>
      </c>
      <c r="E295" s="5">
        <f t="shared" si="103"/>
        <v>0</v>
      </c>
      <c r="F295" s="1">
        <f t="shared" si="104"/>
        <v>0</v>
      </c>
      <c r="G295" s="1">
        <f t="shared" si="91"/>
        <v>0</v>
      </c>
      <c r="H295" s="6">
        <f t="shared" si="105"/>
        <v>0</v>
      </c>
      <c r="I295" s="60">
        <f t="shared" si="106"/>
        <v>0</v>
      </c>
      <c r="J295" s="61">
        <f t="shared" si="111"/>
        <v>0</v>
      </c>
      <c r="K295" s="62">
        <f t="shared" si="107"/>
        <v>0.04</v>
      </c>
      <c r="L295" s="6">
        <f t="shared" si="92"/>
        <v>0</v>
      </c>
      <c r="M295" s="6">
        <f t="shared" si="93"/>
        <v>0</v>
      </c>
      <c r="N295" s="6">
        <f t="shared" si="94"/>
        <v>0</v>
      </c>
      <c r="O295" s="6">
        <f t="shared" si="95"/>
        <v>0</v>
      </c>
      <c r="P295" s="1">
        <v>0</v>
      </c>
      <c r="Q295" s="1">
        <f t="shared" si="96"/>
        <v>0</v>
      </c>
      <c r="R295" s="15"/>
      <c r="S295" s="15">
        <f t="shared" si="97"/>
        <v>0</v>
      </c>
      <c r="T295" s="15">
        <f t="shared" si="98"/>
        <v>0</v>
      </c>
      <c r="U295" s="6">
        <f t="shared" si="99"/>
        <v>0</v>
      </c>
      <c r="V295" s="6">
        <f t="shared" si="100"/>
        <v>0</v>
      </c>
      <c r="W295" s="6">
        <f>$V$13-(SUM($V$17:V295))</f>
        <v>0</v>
      </c>
      <c r="X295" s="1">
        <f t="shared" si="108"/>
        <v>0</v>
      </c>
      <c r="Y295" s="11">
        <f t="shared" si="109"/>
        <v>0</v>
      </c>
      <c r="Z295" s="1"/>
      <c r="AA295" s="1"/>
    </row>
    <row r="296" spans="1:27" x14ac:dyDescent="0.25">
      <c r="A296">
        <v>280</v>
      </c>
      <c r="B296" s="6">
        <f t="shared" si="110"/>
        <v>0</v>
      </c>
      <c r="C296" s="6">
        <f t="shared" si="101"/>
        <v>2158.3818905499083</v>
      </c>
      <c r="D296" s="1">
        <f t="shared" si="102"/>
        <v>2158.3818905499083</v>
      </c>
      <c r="E296" s="5">
        <f t="shared" si="103"/>
        <v>0</v>
      </c>
      <c r="F296" s="1">
        <f t="shared" si="104"/>
        <v>0</v>
      </c>
      <c r="G296" s="1">
        <f t="shared" si="91"/>
        <v>0</v>
      </c>
      <c r="H296" s="6">
        <f t="shared" si="105"/>
        <v>0</v>
      </c>
      <c r="I296" s="60">
        <f t="shared" si="106"/>
        <v>0</v>
      </c>
      <c r="J296" s="61">
        <f t="shared" si="111"/>
        <v>0</v>
      </c>
      <c r="K296" s="62">
        <f t="shared" si="107"/>
        <v>0.04</v>
      </c>
      <c r="L296" s="6">
        <f t="shared" si="92"/>
        <v>0</v>
      </c>
      <c r="M296" s="6">
        <f t="shared" si="93"/>
        <v>0</v>
      </c>
      <c r="N296" s="6">
        <f t="shared" si="94"/>
        <v>0</v>
      </c>
      <c r="O296" s="6">
        <f t="shared" si="95"/>
        <v>0</v>
      </c>
      <c r="P296" s="1">
        <v>0</v>
      </c>
      <c r="Q296" s="1">
        <f t="shared" si="96"/>
        <v>0</v>
      </c>
      <c r="R296" s="15"/>
      <c r="S296" s="15">
        <f t="shared" si="97"/>
        <v>0</v>
      </c>
      <c r="T296" s="15">
        <f t="shared" si="98"/>
        <v>0</v>
      </c>
      <c r="U296" s="6">
        <f t="shared" si="99"/>
        <v>0</v>
      </c>
      <c r="V296" s="6">
        <f t="shared" si="100"/>
        <v>0</v>
      </c>
      <c r="W296" s="6">
        <f>$V$13-(SUM($V$17:V296))</f>
        <v>0</v>
      </c>
      <c r="X296" s="1">
        <f t="shared" si="108"/>
        <v>0</v>
      </c>
      <c r="Y296" s="11">
        <f t="shared" si="109"/>
        <v>0</v>
      </c>
      <c r="Z296" s="1"/>
      <c r="AA296" s="1"/>
    </row>
    <row r="297" spans="1:27" x14ac:dyDescent="0.25">
      <c r="A297">
        <v>281</v>
      </c>
      <c r="B297" s="6">
        <f t="shared" si="110"/>
        <v>0</v>
      </c>
      <c r="C297" s="6">
        <f t="shared" si="101"/>
        <v>2158.3818905499083</v>
      </c>
      <c r="D297" s="1">
        <f t="shared" si="102"/>
        <v>2158.3818905499083</v>
      </c>
      <c r="E297" s="5">
        <f t="shared" si="103"/>
        <v>0</v>
      </c>
      <c r="F297" s="1">
        <f t="shared" si="104"/>
        <v>0</v>
      </c>
      <c r="G297" s="1">
        <f t="shared" si="91"/>
        <v>0</v>
      </c>
      <c r="H297" s="6">
        <f t="shared" si="105"/>
        <v>0</v>
      </c>
      <c r="I297" s="60">
        <f t="shared" si="106"/>
        <v>0</v>
      </c>
      <c r="J297" s="61">
        <f t="shared" si="111"/>
        <v>0</v>
      </c>
      <c r="K297" s="62">
        <f t="shared" si="107"/>
        <v>0.04</v>
      </c>
      <c r="L297" s="6">
        <f t="shared" si="92"/>
        <v>0</v>
      </c>
      <c r="M297" s="6">
        <f t="shared" si="93"/>
        <v>0</v>
      </c>
      <c r="N297" s="6">
        <f t="shared" si="94"/>
        <v>0</v>
      </c>
      <c r="O297" s="6">
        <f t="shared" si="95"/>
        <v>0</v>
      </c>
      <c r="P297" s="1">
        <v>0</v>
      </c>
      <c r="Q297" s="1">
        <f t="shared" si="96"/>
        <v>0</v>
      </c>
      <c r="R297" s="15"/>
      <c r="S297" s="15">
        <f t="shared" si="97"/>
        <v>0</v>
      </c>
      <c r="T297" s="15">
        <f t="shared" si="98"/>
        <v>0</v>
      </c>
      <c r="U297" s="6">
        <f t="shared" si="99"/>
        <v>0</v>
      </c>
      <c r="V297" s="6">
        <f t="shared" si="100"/>
        <v>0</v>
      </c>
      <c r="W297" s="6">
        <f>$V$13-(SUM($V$17:V297))</f>
        <v>0</v>
      </c>
      <c r="X297" s="1">
        <f t="shared" si="108"/>
        <v>0</v>
      </c>
      <c r="Y297" s="11">
        <f t="shared" si="109"/>
        <v>0</v>
      </c>
      <c r="Z297" s="1"/>
      <c r="AA297" s="1"/>
    </row>
    <row r="298" spans="1:27" x14ac:dyDescent="0.25">
      <c r="A298">
        <v>282</v>
      </c>
      <c r="B298" s="6">
        <f t="shared" si="110"/>
        <v>0</v>
      </c>
      <c r="C298" s="6">
        <f t="shared" si="101"/>
        <v>2158.3818905499083</v>
      </c>
      <c r="D298" s="1">
        <f t="shared" si="102"/>
        <v>2158.3818905499083</v>
      </c>
      <c r="E298" s="5">
        <f t="shared" si="103"/>
        <v>0</v>
      </c>
      <c r="F298" s="1">
        <f t="shared" si="104"/>
        <v>0</v>
      </c>
      <c r="G298" s="1">
        <f t="shared" si="91"/>
        <v>0</v>
      </c>
      <c r="H298" s="6">
        <f t="shared" si="105"/>
        <v>0</v>
      </c>
      <c r="I298" s="60">
        <f t="shared" si="106"/>
        <v>0</v>
      </c>
      <c r="J298" s="61">
        <f t="shared" si="111"/>
        <v>0</v>
      </c>
      <c r="K298" s="62">
        <f t="shared" si="107"/>
        <v>0.04</v>
      </c>
      <c r="L298" s="6">
        <f t="shared" si="92"/>
        <v>0</v>
      </c>
      <c r="M298" s="6">
        <f t="shared" si="93"/>
        <v>0</v>
      </c>
      <c r="N298" s="6">
        <f t="shared" si="94"/>
        <v>0</v>
      </c>
      <c r="O298" s="6">
        <f t="shared" si="95"/>
        <v>0</v>
      </c>
      <c r="P298" s="1">
        <v>0</v>
      </c>
      <c r="Q298" s="1">
        <f t="shared" si="96"/>
        <v>0</v>
      </c>
      <c r="R298" s="15"/>
      <c r="S298" s="15">
        <f t="shared" si="97"/>
        <v>0</v>
      </c>
      <c r="T298" s="15">
        <f t="shared" si="98"/>
        <v>0</v>
      </c>
      <c r="U298" s="6">
        <f t="shared" si="99"/>
        <v>0</v>
      </c>
      <c r="V298" s="6">
        <f t="shared" si="100"/>
        <v>0</v>
      </c>
      <c r="W298" s="6">
        <f>$V$13-(SUM($V$17:V298))</f>
        <v>0</v>
      </c>
      <c r="X298" s="1">
        <f t="shared" si="108"/>
        <v>0</v>
      </c>
      <c r="Y298" s="11">
        <f t="shared" si="109"/>
        <v>0</v>
      </c>
      <c r="Z298" s="1"/>
      <c r="AA298" s="1"/>
    </row>
    <row r="299" spans="1:27" x14ac:dyDescent="0.25">
      <c r="A299">
        <v>283</v>
      </c>
      <c r="B299" s="6">
        <f t="shared" si="110"/>
        <v>0</v>
      </c>
      <c r="C299" s="6">
        <f t="shared" si="101"/>
        <v>2158.3818905499083</v>
      </c>
      <c r="D299" s="1">
        <f t="shared" si="102"/>
        <v>2158.3818905499083</v>
      </c>
      <c r="E299" s="5">
        <f t="shared" si="103"/>
        <v>0</v>
      </c>
      <c r="F299" s="1">
        <f t="shared" si="104"/>
        <v>0</v>
      </c>
      <c r="G299" s="1">
        <f t="shared" si="91"/>
        <v>0</v>
      </c>
      <c r="H299" s="6">
        <f t="shared" si="105"/>
        <v>0</v>
      </c>
      <c r="I299" s="60">
        <f t="shared" si="106"/>
        <v>0</v>
      </c>
      <c r="J299" s="61">
        <f t="shared" si="111"/>
        <v>0</v>
      </c>
      <c r="K299" s="62">
        <f t="shared" si="107"/>
        <v>0.04</v>
      </c>
      <c r="L299" s="6">
        <f t="shared" si="92"/>
        <v>0</v>
      </c>
      <c r="M299" s="6">
        <f t="shared" si="93"/>
        <v>0</v>
      </c>
      <c r="N299" s="6">
        <f t="shared" si="94"/>
        <v>0</v>
      </c>
      <c r="O299" s="6">
        <f t="shared" si="95"/>
        <v>0</v>
      </c>
      <c r="P299" s="1">
        <v>0</v>
      </c>
      <c r="Q299" s="1">
        <f t="shared" si="96"/>
        <v>0</v>
      </c>
      <c r="R299" s="15"/>
      <c r="S299" s="15">
        <f t="shared" si="97"/>
        <v>0</v>
      </c>
      <c r="T299" s="15">
        <f t="shared" si="98"/>
        <v>0</v>
      </c>
      <c r="U299" s="6">
        <f t="shared" si="99"/>
        <v>0</v>
      </c>
      <c r="V299" s="6">
        <f t="shared" si="100"/>
        <v>0</v>
      </c>
      <c r="W299" s="6">
        <f>$V$13-(SUM($V$17:V299))</f>
        <v>0</v>
      </c>
      <c r="X299" s="1">
        <f t="shared" si="108"/>
        <v>0</v>
      </c>
      <c r="Y299" s="11">
        <f t="shared" si="109"/>
        <v>0</v>
      </c>
      <c r="Z299" s="1"/>
      <c r="AA299" s="1"/>
    </row>
    <row r="300" spans="1:27" x14ac:dyDescent="0.25">
      <c r="A300">
        <v>284</v>
      </c>
      <c r="B300" s="6">
        <f t="shared" si="110"/>
        <v>0</v>
      </c>
      <c r="C300" s="6">
        <f t="shared" si="101"/>
        <v>2158.3818905499083</v>
      </c>
      <c r="D300" s="1">
        <f t="shared" si="102"/>
        <v>2158.3818905499083</v>
      </c>
      <c r="E300" s="5">
        <f t="shared" si="103"/>
        <v>0</v>
      </c>
      <c r="F300" s="1">
        <f t="shared" si="104"/>
        <v>0</v>
      </c>
      <c r="G300" s="1">
        <f t="shared" si="91"/>
        <v>0</v>
      </c>
      <c r="H300" s="6">
        <f t="shared" si="105"/>
        <v>0</v>
      </c>
      <c r="I300" s="60">
        <f t="shared" si="106"/>
        <v>0</v>
      </c>
      <c r="J300" s="61">
        <f t="shared" si="111"/>
        <v>0</v>
      </c>
      <c r="K300" s="62">
        <f t="shared" si="107"/>
        <v>0.04</v>
      </c>
      <c r="L300" s="6">
        <f t="shared" si="92"/>
        <v>0</v>
      </c>
      <c r="M300" s="6">
        <f t="shared" si="93"/>
        <v>0</v>
      </c>
      <c r="N300" s="6">
        <f t="shared" si="94"/>
        <v>0</v>
      </c>
      <c r="O300" s="6">
        <f t="shared" si="95"/>
        <v>0</v>
      </c>
      <c r="P300" s="1">
        <v>0</v>
      </c>
      <c r="Q300" s="1">
        <f t="shared" si="96"/>
        <v>0</v>
      </c>
      <c r="R300" s="15"/>
      <c r="S300" s="15">
        <f t="shared" si="97"/>
        <v>0</v>
      </c>
      <c r="T300" s="15">
        <f t="shared" si="98"/>
        <v>0</v>
      </c>
      <c r="U300" s="6">
        <f t="shared" si="99"/>
        <v>0</v>
      </c>
      <c r="V300" s="6">
        <f t="shared" si="100"/>
        <v>0</v>
      </c>
      <c r="W300" s="6">
        <f>$V$13-(SUM($V$17:V300))</f>
        <v>0</v>
      </c>
      <c r="X300" s="1">
        <f t="shared" si="108"/>
        <v>0</v>
      </c>
      <c r="Y300" s="11">
        <f t="shared" si="109"/>
        <v>0</v>
      </c>
      <c r="Z300" s="1"/>
      <c r="AA300" s="1"/>
    </row>
    <row r="301" spans="1:27" x14ac:dyDescent="0.25">
      <c r="A301">
        <v>285</v>
      </c>
      <c r="B301" s="6">
        <f t="shared" si="110"/>
        <v>0</v>
      </c>
      <c r="C301" s="6">
        <f t="shared" si="101"/>
        <v>2158.3818905499083</v>
      </c>
      <c r="D301" s="1">
        <f t="shared" si="102"/>
        <v>2158.3818905499083</v>
      </c>
      <c r="E301" s="5">
        <f t="shared" si="103"/>
        <v>0</v>
      </c>
      <c r="F301" s="1">
        <f t="shared" si="104"/>
        <v>0</v>
      </c>
      <c r="G301" s="1">
        <f t="shared" si="91"/>
        <v>0</v>
      </c>
      <c r="H301" s="6">
        <f t="shared" si="105"/>
        <v>0</v>
      </c>
      <c r="I301" s="60">
        <f t="shared" si="106"/>
        <v>0</v>
      </c>
      <c r="J301" s="61">
        <f t="shared" si="111"/>
        <v>0</v>
      </c>
      <c r="K301" s="62">
        <f t="shared" si="107"/>
        <v>0.04</v>
      </c>
      <c r="L301" s="6">
        <f t="shared" si="92"/>
        <v>0</v>
      </c>
      <c r="M301" s="6">
        <f t="shared" si="93"/>
        <v>0</v>
      </c>
      <c r="N301" s="6">
        <f t="shared" si="94"/>
        <v>0</v>
      </c>
      <c r="O301" s="6">
        <f t="shared" si="95"/>
        <v>0</v>
      </c>
      <c r="P301" s="1">
        <v>0</v>
      </c>
      <c r="Q301" s="1">
        <f t="shared" si="96"/>
        <v>0</v>
      </c>
      <c r="R301" s="15"/>
      <c r="S301" s="15">
        <f t="shared" si="97"/>
        <v>0</v>
      </c>
      <c r="T301" s="15">
        <f t="shared" si="98"/>
        <v>0</v>
      </c>
      <c r="U301" s="6">
        <f t="shared" si="99"/>
        <v>0</v>
      </c>
      <c r="V301" s="6">
        <f t="shared" si="100"/>
        <v>0</v>
      </c>
      <c r="W301" s="6">
        <f>$V$13-(SUM($V$17:V301))</f>
        <v>0</v>
      </c>
      <c r="X301" s="1">
        <f t="shared" si="108"/>
        <v>0</v>
      </c>
      <c r="Y301" s="11">
        <f t="shared" si="109"/>
        <v>0</v>
      </c>
      <c r="Z301" s="1"/>
      <c r="AA301" s="1"/>
    </row>
    <row r="302" spans="1:27" x14ac:dyDescent="0.25">
      <c r="A302">
        <v>286</v>
      </c>
      <c r="B302" s="6">
        <f t="shared" si="110"/>
        <v>0</v>
      </c>
      <c r="C302" s="6">
        <f t="shared" si="101"/>
        <v>2158.3818905499083</v>
      </c>
      <c r="D302" s="1">
        <f t="shared" si="102"/>
        <v>2158.3818905499083</v>
      </c>
      <c r="E302" s="5">
        <f t="shared" si="103"/>
        <v>0</v>
      </c>
      <c r="F302" s="1">
        <f t="shared" si="104"/>
        <v>0</v>
      </c>
      <c r="G302" s="1">
        <f t="shared" si="91"/>
        <v>0</v>
      </c>
      <c r="H302" s="6">
        <f t="shared" si="105"/>
        <v>0</v>
      </c>
      <c r="I302" s="60">
        <f t="shared" si="106"/>
        <v>0</v>
      </c>
      <c r="J302" s="61">
        <f t="shared" si="111"/>
        <v>0</v>
      </c>
      <c r="K302" s="62">
        <f t="shared" si="107"/>
        <v>0.04</v>
      </c>
      <c r="L302" s="6">
        <f t="shared" si="92"/>
        <v>0</v>
      </c>
      <c r="M302" s="6">
        <f t="shared" si="93"/>
        <v>0</v>
      </c>
      <c r="N302" s="6">
        <f t="shared" si="94"/>
        <v>0</v>
      </c>
      <c r="O302" s="6">
        <f t="shared" si="95"/>
        <v>0</v>
      </c>
      <c r="P302" s="1">
        <v>0</v>
      </c>
      <c r="Q302" s="1">
        <f t="shared" si="96"/>
        <v>0</v>
      </c>
      <c r="R302" s="15"/>
      <c r="S302" s="15">
        <f t="shared" si="97"/>
        <v>0</v>
      </c>
      <c r="T302" s="15">
        <f t="shared" si="98"/>
        <v>0</v>
      </c>
      <c r="U302" s="6">
        <f t="shared" si="99"/>
        <v>0</v>
      </c>
      <c r="V302" s="6">
        <f t="shared" si="100"/>
        <v>0</v>
      </c>
      <c r="W302" s="6">
        <f>$V$13-(SUM($V$17:V302))</f>
        <v>0</v>
      </c>
      <c r="X302" s="1">
        <f t="shared" si="108"/>
        <v>0</v>
      </c>
      <c r="Y302" s="11">
        <f t="shared" si="109"/>
        <v>0</v>
      </c>
      <c r="Z302" s="1"/>
      <c r="AA302" s="1"/>
    </row>
    <row r="303" spans="1:27" x14ac:dyDescent="0.25">
      <c r="A303">
        <v>287</v>
      </c>
      <c r="B303" s="6">
        <f t="shared" si="110"/>
        <v>0</v>
      </c>
      <c r="C303" s="6">
        <f t="shared" si="101"/>
        <v>2158.3818905499083</v>
      </c>
      <c r="D303" s="1">
        <f t="shared" si="102"/>
        <v>2158.3818905499083</v>
      </c>
      <c r="E303" s="5">
        <f t="shared" si="103"/>
        <v>0</v>
      </c>
      <c r="F303" s="1">
        <f t="shared" si="104"/>
        <v>0</v>
      </c>
      <c r="G303" s="1">
        <f t="shared" si="91"/>
        <v>0</v>
      </c>
      <c r="H303" s="6">
        <f t="shared" si="105"/>
        <v>0</v>
      </c>
      <c r="I303" s="60">
        <f t="shared" si="106"/>
        <v>0</v>
      </c>
      <c r="J303" s="61">
        <f t="shared" si="111"/>
        <v>0</v>
      </c>
      <c r="K303" s="62">
        <f t="shared" si="107"/>
        <v>0.04</v>
      </c>
      <c r="L303" s="6">
        <f t="shared" si="92"/>
        <v>0</v>
      </c>
      <c r="M303" s="6">
        <f t="shared" si="93"/>
        <v>0</v>
      </c>
      <c r="N303" s="6">
        <f t="shared" si="94"/>
        <v>0</v>
      </c>
      <c r="O303" s="6">
        <f t="shared" si="95"/>
        <v>0</v>
      </c>
      <c r="P303" s="1">
        <v>0</v>
      </c>
      <c r="Q303" s="1">
        <f t="shared" si="96"/>
        <v>0</v>
      </c>
      <c r="R303" s="15"/>
      <c r="S303" s="15">
        <f t="shared" si="97"/>
        <v>0</v>
      </c>
      <c r="T303" s="15">
        <f t="shared" si="98"/>
        <v>0</v>
      </c>
      <c r="U303" s="6">
        <f t="shared" si="99"/>
        <v>0</v>
      </c>
      <c r="V303" s="6">
        <f t="shared" si="100"/>
        <v>0</v>
      </c>
      <c r="W303" s="6">
        <f>$V$13-(SUM($V$17:V303))</f>
        <v>0</v>
      </c>
      <c r="X303" s="1">
        <f t="shared" si="108"/>
        <v>0</v>
      </c>
      <c r="Y303" s="11">
        <f t="shared" si="109"/>
        <v>0</v>
      </c>
      <c r="Z303" s="1"/>
      <c r="AA303" s="1"/>
    </row>
    <row r="304" spans="1:27" x14ac:dyDescent="0.25">
      <c r="A304">
        <v>288</v>
      </c>
      <c r="B304" s="6">
        <f t="shared" si="110"/>
        <v>0</v>
      </c>
      <c r="C304" s="6">
        <f t="shared" si="101"/>
        <v>2158.3818905499083</v>
      </c>
      <c r="D304" s="1">
        <f t="shared" si="102"/>
        <v>2158.3818905499083</v>
      </c>
      <c r="E304" s="5">
        <f t="shared" si="103"/>
        <v>0</v>
      </c>
      <c r="F304" s="1">
        <f t="shared" si="104"/>
        <v>0</v>
      </c>
      <c r="G304" s="1">
        <f t="shared" si="91"/>
        <v>0</v>
      </c>
      <c r="H304" s="6">
        <f t="shared" si="105"/>
        <v>0</v>
      </c>
      <c r="I304" s="60">
        <f t="shared" si="106"/>
        <v>0</v>
      </c>
      <c r="J304" s="61">
        <f t="shared" si="111"/>
        <v>0</v>
      </c>
      <c r="K304" s="62">
        <f t="shared" si="107"/>
        <v>0.04</v>
      </c>
      <c r="L304" s="6">
        <f t="shared" si="92"/>
        <v>0</v>
      </c>
      <c r="M304" s="6">
        <f t="shared" si="93"/>
        <v>0</v>
      </c>
      <c r="N304" s="6">
        <f t="shared" si="94"/>
        <v>0</v>
      </c>
      <c r="O304" s="6">
        <f t="shared" si="95"/>
        <v>0</v>
      </c>
      <c r="P304" s="1">
        <v>0</v>
      </c>
      <c r="Q304" s="1">
        <f t="shared" si="96"/>
        <v>0</v>
      </c>
      <c r="R304" s="15"/>
      <c r="S304" s="15">
        <f t="shared" si="97"/>
        <v>0</v>
      </c>
      <c r="T304" s="15">
        <f t="shared" si="98"/>
        <v>0</v>
      </c>
      <c r="U304" s="6">
        <f t="shared" si="99"/>
        <v>0</v>
      </c>
      <c r="V304" s="6">
        <f t="shared" si="100"/>
        <v>0</v>
      </c>
      <c r="W304" s="6">
        <f>$V$13-(SUM($V$17:V304))</f>
        <v>0</v>
      </c>
      <c r="X304" s="1">
        <f t="shared" si="108"/>
        <v>0</v>
      </c>
      <c r="Y304" s="11">
        <f t="shared" si="109"/>
        <v>0</v>
      </c>
      <c r="Z304" s="1"/>
      <c r="AA304" s="1"/>
    </row>
    <row r="305" spans="1:27" x14ac:dyDescent="0.25">
      <c r="A305">
        <v>289</v>
      </c>
      <c r="B305" s="6">
        <f t="shared" si="110"/>
        <v>0</v>
      </c>
      <c r="C305" s="6">
        <f t="shared" si="101"/>
        <v>2158.3818905499083</v>
      </c>
      <c r="D305" s="1">
        <f t="shared" si="102"/>
        <v>2158.3818905499083</v>
      </c>
      <c r="E305" s="5">
        <f t="shared" si="103"/>
        <v>0</v>
      </c>
      <c r="F305" s="1">
        <f t="shared" si="104"/>
        <v>0</v>
      </c>
      <c r="G305" s="1">
        <f t="shared" si="91"/>
        <v>0</v>
      </c>
      <c r="H305" s="6">
        <f t="shared" si="105"/>
        <v>0</v>
      </c>
      <c r="I305" s="60">
        <f t="shared" si="106"/>
        <v>0</v>
      </c>
      <c r="J305" s="61">
        <f t="shared" si="111"/>
        <v>0</v>
      </c>
      <c r="K305" s="62">
        <f t="shared" si="107"/>
        <v>0.04</v>
      </c>
      <c r="L305" s="6">
        <f t="shared" si="92"/>
        <v>0</v>
      </c>
      <c r="M305" s="6">
        <f t="shared" si="93"/>
        <v>0</v>
      </c>
      <c r="N305" s="6">
        <f t="shared" si="94"/>
        <v>0</v>
      </c>
      <c r="O305" s="6">
        <f t="shared" si="95"/>
        <v>0</v>
      </c>
      <c r="P305" s="1">
        <v>0</v>
      </c>
      <c r="Q305" s="1">
        <f t="shared" si="96"/>
        <v>0</v>
      </c>
      <c r="R305" s="15"/>
      <c r="S305" s="15">
        <f t="shared" si="97"/>
        <v>0</v>
      </c>
      <c r="T305" s="15">
        <f t="shared" si="98"/>
        <v>0</v>
      </c>
      <c r="U305" s="6">
        <f t="shared" si="99"/>
        <v>0</v>
      </c>
      <c r="V305" s="6">
        <f t="shared" si="100"/>
        <v>0</v>
      </c>
      <c r="W305" s="6">
        <f>$V$13-(SUM($V$17:V305))</f>
        <v>0</v>
      </c>
      <c r="X305" s="1">
        <f t="shared" si="108"/>
        <v>0</v>
      </c>
      <c r="Y305" s="11">
        <f t="shared" si="109"/>
        <v>0</v>
      </c>
      <c r="Z305" s="1"/>
      <c r="AA305" s="1"/>
    </row>
    <row r="306" spans="1:27" x14ac:dyDescent="0.25">
      <c r="A306">
        <v>290</v>
      </c>
      <c r="B306" s="6">
        <f t="shared" si="110"/>
        <v>0</v>
      </c>
      <c r="C306" s="6">
        <f t="shared" si="101"/>
        <v>2158.3818905499083</v>
      </c>
      <c r="D306" s="1">
        <f t="shared" si="102"/>
        <v>2158.3818905499083</v>
      </c>
      <c r="E306" s="5">
        <f t="shared" si="103"/>
        <v>0</v>
      </c>
      <c r="F306" s="1">
        <f t="shared" si="104"/>
        <v>0</v>
      </c>
      <c r="G306" s="1">
        <f t="shared" si="91"/>
        <v>0</v>
      </c>
      <c r="H306" s="6">
        <f t="shared" si="105"/>
        <v>0</v>
      </c>
      <c r="I306" s="60">
        <f t="shared" si="106"/>
        <v>0</v>
      </c>
      <c r="J306" s="61">
        <f t="shared" si="111"/>
        <v>0</v>
      </c>
      <c r="K306" s="62">
        <f t="shared" si="107"/>
        <v>0.04</v>
      </c>
      <c r="L306" s="6">
        <f t="shared" si="92"/>
        <v>0</v>
      </c>
      <c r="M306" s="6">
        <f t="shared" si="93"/>
        <v>0</v>
      </c>
      <c r="N306" s="6">
        <f t="shared" si="94"/>
        <v>0</v>
      </c>
      <c r="O306" s="6">
        <f t="shared" si="95"/>
        <v>0</v>
      </c>
      <c r="P306" s="1">
        <v>0</v>
      </c>
      <c r="Q306" s="1">
        <f t="shared" si="96"/>
        <v>0</v>
      </c>
      <c r="R306" s="15"/>
      <c r="S306" s="15">
        <f t="shared" si="97"/>
        <v>0</v>
      </c>
      <c r="T306" s="15">
        <f t="shared" si="98"/>
        <v>0</v>
      </c>
      <c r="U306" s="6">
        <f t="shared" si="99"/>
        <v>0</v>
      </c>
      <c r="V306" s="6">
        <f t="shared" si="100"/>
        <v>0</v>
      </c>
      <c r="W306" s="6">
        <f>$V$13-(SUM($V$17:V306))</f>
        <v>0</v>
      </c>
      <c r="X306" s="1">
        <f t="shared" si="108"/>
        <v>0</v>
      </c>
      <c r="Y306" s="11">
        <f t="shared" si="109"/>
        <v>0</v>
      </c>
      <c r="Z306" s="1"/>
      <c r="AA306" s="1"/>
    </row>
    <row r="307" spans="1:27" x14ac:dyDescent="0.25">
      <c r="A307">
        <v>291</v>
      </c>
      <c r="B307" s="6">
        <f t="shared" si="110"/>
        <v>0</v>
      </c>
      <c r="C307" s="6">
        <f t="shared" si="101"/>
        <v>2158.3818905499083</v>
      </c>
      <c r="D307" s="1">
        <f t="shared" si="102"/>
        <v>2158.3818905499083</v>
      </c>
      <c r="E307" s="5">
        <f t="shared" si="103"/>
        <v>0</v>
      </c>
      <c r="F307" s="1">
        <f t="shared" si="104"/>
        <v>0</v>
      </c>
      <c r="G307" s="1">
        <f t="shared" si="91"/>
        <v>0</v>
      </c>
      <c r="H307" s="6">
        <f t="shared" si="105"/>
        <v>0</v>
      </c>
      <c r="I307" s="60">
        <f t="shared" si="106"/>
        <v>0</v>
      </c>
      <c r="J307" s="61">
        <f t="shared" si="111"/>
        <v>0</v>
      </c>
      <c r="K307" s="62">
        <f t="shared" si="107"/>
        <v>0.04</v>
      </c>
      <c r="L307" s="6">
        <f t="shared" si="92"/>
        <v>0</v>
      </c>
      <c r="M307" s="6">
        <f t="shared" si="93"/>
        <v>0</v>
      </c>
      <c r="N307" s="6">
        <f t="shared" si="94"/>
        <v>0</v>
      </c>
      <c r="O307" s="6">
        <f t="shared" si="95"/>
        <v>0</v>
      </c>
      <c r="P307" s="1">
        <v>0</v>
      </c>
      <c r="Q307" s="1">
        <f t="shared" si="96"/>
        <v>0</v>
      </c>
      <c r="R307" s="15"/>
      <c r="S307" s="15">
        <f t="shared" si="97"/>
        <v>0</v>
      </c>
      <c r="T307" s="15">
        <f t="shared" si="98"/>
        <v>0</v>
      </c>
      <c r="U307" s="6">
        <f t="shared" si="99"/>
        <v>0</v>
      </c>
      <c r="V307" s="6">
        <f t="shared" si="100"/>
        <v>0</v>
      </c>
      <c r="W307" s="6">
        <f>$V$13-(SUM($V$17:V307))</f>
        <v>0</v>
      </c>
      <c r="X307" s="1">
        <f t="shared" si="108"/>
        <v>0</v>
      </c>
      <c r="Y307" s="11">
        <f t="shared" si="109"/>
        <v>0</v>
      </c>
      <c r="Z307" s="1"/>
      <c r="AA307" s="1"/>
    </row>
    <row r="308" spans="1:27" x14ac:dyDescent="0.25">
      <c r="A308">
        <v>292</v>
      </c>
      <c r="B308" s="6">
        <f t="shared" si="110"/>
        <v>0</v>
      </c>
      <c r="C308" s="6">
        <f t="shared" si="101"/>
        <v>2158.3818905499083</v>
      </c>
      <c r="D308" s="1">
        <f t="shared" si="102"/>
        <v>2158.3818905499083</v>
      </c>
      <c r="E308" s="5">
        <f t="shared" si="103"/>
        <v>0</v>
      </c>
      <c r="F308" s="1">
        <f t="shared" si="104"/>
        <v>0</v>
      </c>
      <c r="G308" s="1">
        <f t="shared" si="91"/>
        <v>0</v>
      </c>
      <c r="H308" s="6">
        <f t="shared" si="105"/>
        <v>0</v>
      </c>
      <c r="I308" s="60">
        <f t="shared" si="106"/>
        <v>0</v>
      </c>
      <c r="J308" s="61">
        <f t="shared" si="111"/>
        <v>0</v>
      </c>
      <c r="K308" s="62">
        <f t="shared" si="107"/>
        <v>0.04</v>
      </c>
      <c r="L308" s="6">
        <f t="shared" si="92"/>
        <v>0</v>
      </c>
      <c r="M308" s="6">
        <f t="shared" si="93"/>
        <v>0</v>
      </c>
      <c r="N308" s="6">
        <f t="shared" si="94"/>
        <v>0</v>
      </c>
      <c r="O308" s="6">
        <f t="shared" si="95"/>
        <v>0</v>
      </c>
      <c r="P308" s="1">
        <v>0</v>
      </c>
      <c r="Q308" s="1">
        <f t="shared" si="96"/>
        <v>0</v>
      </c>
      <c r="R308" s="15"/>
      <c r="S308" s="15">
        <f t="shared" si="97"/>
        <v>0</v>
      </c>
      <c r="T308" s="15">
        <f t="shared" si="98"/>
        <v>0</v>
      </c>
      <c r="U308" s="6">
        <f t="shared" si="99"/>
        <v>0</v>
      </c>
      <c r="V308" s="6">
        <f t="shared" si="100"/>
        <v>0</v>
      </c>
      <c r="W308" s="6">
        <f>$V$13-(SUM($V$17:V308))</f>
        <v>0</v>
      </c>
      <c r="X308" s="1">
        <f t="shared" si="108"/>
        <v>0</v>
      </c>
      <c r="Y308" s="11">
        <f t="shared" si="109"/>
        <v>0</v>
      </c>
      <c r="Z308" s="1"/>
      <c r="AA308" s="1"/>
    </row>
    <row r="309" spans="1:27" x14ac:dyDescent="0.25">
      <c r="A309">
        <v>293</v>
      </c>
      <c r="B309" s="6">
        <f t="shared" si="110"/>
        <v>0</v>
      </c>
      <c r="C309" s="6">
        <f t="shared" si="101"/>
        <v>2158.3818905499083</v>
      </c>
      <c r="D309" s="1">
        <f t="shared" si="102"/>
        <v>2158.3818905499083</v>
      </c>
      <c r="E309" s="5">
        <f t="shared" si="103"/>
        <v>0</v>
      </c>
      <c r="F309" s="1">
        <f t="shared" si="104"/>
        <v>0</v>
      </c>
      <c r="G309" s="1">
        <f t="shared" si="91"/>
        <v>0</v>
      </c>
      <c r="H309" s="6">
        <f t="shared" si="105"/>
        <v>0</v>
      </c>
      <c r="I309" s="60">
        <f t="shared" si="106"/>
        <v>0</v>
      </c>
      <c r="J309" s="61">
        <f t="shared" si="111"/>
        <v>0</v>
      </c>
      <c r="K309" s="62">
        <f t="shared" si="107"/>
        <v>0.04</v>
      </c>
      <c r="L309" s="6">
        <f t="shared" si="92"/>
        <v>0</v>
      </c>
      <c r="M309" s="6">
        <f t="shared" si="93"/>
        <v>0</v>
      </c>
      <c r="N309" s="6">
        <f t="shared" si="94"/>
        <v>0</v>
      </c>
      <c r="O309" s="6">
        <f t="shared" si="95"/>
        <v>0</v>
      </c>
      <c r="P309" s="1">
        <v>0</v>
      </c>
      <c r="Q309" s="1">
        <f t="shared" si="96"/>
        <v>0</v>
      </c>
      <c r="R309" s="15"/>
      <c r="S309" s="15">
        <f t="shared" si="97"/>
        <v>0</v>
      </c>
      <c r="T309" s="15">
        <f t="shared" si="98"/>
        <v>0</v>
      </c>
      <c r="U309" s="6">
        <f t="shared" si="99"/>
        <v>0</v>
      </c>
      <c r="V309" s="6">
        <f t="shared" si="100"/>
        <v>0</v>
      </c>
      <c r="W309" s="6">
        <f>$V$13-(SUM($V$17:V309))</f>
        <v>0</v>
      </c>
      <c r="X309" s="1">
        <f t="shared" si="108"/>
        <v>0</v>
      </c>
      <c r="Y309" s="11">
        <f t="shared" si="109"/>
        <v>0</v>
      </c>
      <c r="Z309" s="1"/>
      <c r="AA309" s="1"/>
    </row>
    <row r="310" spans="1:27" x14ac:dyDescent="0.25">
      <c r="A310">
        <v>294</v>
      </c>
      <c r="B310" s="6">
        <f t="shared" si="110"/>
        <v>0</v>
      </c>
      <c r="C310" s="6">
        <f t="shared" si="101"/>
        <v>2158.3818905499083</v>
      </c>
      <c r="D310" s="1">
        <f t="shared" si="102"/>
        <v>2158.3818905499083</v>
      </c>
      <c r="E310" s="5">
        <f t="shared" si="103"/>
        <v>0</v>
      </c>
      <c r="F310" s="1">
        <f t="shared" si="104"/>
        <v>0</v>
      </c>
      <c r="G310" s="1">
        <f t="shared" si="91"/>
        <v>0</v>
      </c>
      <c r="H310" s="6">
        <f t="shared" si="105"/>
        <v>0</v>
      </c>
      <c r="I310" s="60">
        <f t="shared" si="106"/>
        <v>0</v>
      </c>
      <c r="J310" s="61">
        <f t="shared" si="111"/>
        <v>0</v>
      </c>
      <c r="K310" s="62">
        <f t="shared" si="107"/>
        <v>0.04</v>
      </c>
      <c r="L310" s="6">
        <f t="shared" si="92"/>
        <v>0</v>
      </c>
      <c r="M310" s="6">
        <f t="shared" si="93"/>
        <v>0</v>
      </c>
      <c r="N310" s="6">
        <f t="shared" si="94"/>
        <v>0</v>
      </c>
      <c r="O310" s="6">
        <f t="shared" si="95"/>
        <v>0</v>
      </c>
      <c r="P310" s="1">
        <v>0</v>
      </c>
      <c r="Q310" s="1">
        <f t="shared" si="96"/>
        <v>0</v>
      </c>
      <c r="R310" s="15"/>
      <c r="S310" s="15">
        <f t="shared" si="97"/>
        <v>0</v>
      </c>
      <c r="T310" s="15">
        <f t="shared" si="98"/>
        <v>0</v>
      </c>
      <c r="U310" s="6">
        <f t="shared" si="99"/>
        <v>0</v>
      </c>
      <c r="V310" s="6">
        <f t="shared" si="100"/>
        <v>0</v>
      </c>
      <c r="W310" s="6">
        <f>$V$13-(SUM($V$17:V310))</f>
        <v>0</v>
      </c>
      <c r="X310" s="1">
        <f t="shared" si="108"/>
        <v>0</v>
      </c>
      <c r="Y310" s="11">
        <f t="shared" si="109"/>
        <v>0</v>
      </c>
      <c r="Z310" s="1"/>
      <c r="AA310" s="1"/>
    </row>
    <row r="311" spans="1:27" x14ac:dyDescent="0.25">
      <c r="A311">
        <v>295</v>
      </c>
      <c r="B311" s="6">
        <f t="shared" si="110"/>
        <v>0</v>
      </c>
      <c r="C311" s="6">
        <f t="shared" si="101"/>
        <v>2158.3818905499083</v>
      </c>
      <c r="D311" s="1">
        <f t="shared" si="102"/>
        <v>2158.3818905499083</v>
      </c>
      <c r="E311" s="5">
        <f t="shared" si="103"/>
        <v>0</v>
      </c>
      <c r="F311" s="1">
        <f t="shared" si="104"/>
        <v>0</v>
      </c>
      <c r="G311" s="1">
        <f t="shared" si="91"/>
        <v>0</v>
      </c>
      <c r="H311" s="6">
        <f t="shared" si="105"/>
        <v>0</v>
      </c>
      <c r="I311" s="60">
        <f t="shared" si="106"/>
        <v>0</v>
      </c>
      <c r="J311" s="61">
        <f t="shared" si="111"/>
        <v>0</v>
      </c>
      <c r="K311" s="62">
        <f t="shared" si="107"/>
        <v>0.04</v>
      </c>
      <c r="L311" s="6">
        <f t="shared" si="92"/>
        <v>0</v>
      </c>
      <c r="M311" s="6">
        <f t="shared" si="93"/>
        <v>0</v>
      </c>
      <c r="N311" s="6">
        <f t="shared" si="94"/>
        <v>0</v>
      </c>
      <c r="O311" s="6">
        <f t="shared" si="95"/>
        <v>0</v>
      </c>
      <c r="P311" s="1">
        <v>0</v>
      </c>
      <c r="Q311" s="1">
        <f t="shared" si="96"/>
        <v>0</v>
      </c>
      <c r="R311" s="15"/>
      <c r="S311" s="15">
        <f t="shared" si="97"/>
        <v>0</v>
      </c>
      <c r="T311" s="15">
        <f t="shared" si="98"/>
        <v>0</v>
      </c>
      <c r="U311" s="6">
        <f t="shared" si="99"/>
        <v>0</v>
      </c>
      <c r="V311" s="6">
        <f t="shared" si="100"/>
        <v>0</v>
      </c>
      <c r="W311" s="6">
        <f>$V$13-(SUM($V$17:V311))</f>
        <v>0</v>
      </c>
      <c r="X311" s="1">
        <f t="shared" si="108"/>
        <v>0</v>
      </c>
      <c r="Y311" s="11">
        <f t="shared" si="109"/>
        <v>0</v>
      </c>
      <c r="Z311" s="1"/>
      <c r="AA311" s="1"/>
    </row>
    <row r="312" spans="1:27" x14ac:dyDescent="0.25">
      <c r="A312">
        <v>296</v>
      </c>
      <c r="B312" s="6">
        <f t="shared" si="110"/>
        <v>0</v>
      </c>
      <c r="C312" s="6">
        <f t="shared" si="101"/>
        <v>2158.3818905499083</v>
      </c>
      <c r="D312" s="1">
        <f t="shared" si="102"/>
        <v>2158.3818905499083</v>
      </c>
      <c r="E312" s="5">
        <f t="shared" si="103"/>
        <v>0</v>
      </c>
      <c r="F312" s="1">
        <f t="shared" si="104"/>
        <v>0</v>
      </c>
      <c r="G312" s="1">
        <f t="shared" si="91"/>
        <v>0</v>
      </c>
      <c r="H312" s="6">
        <f t="shared" si="105"/>
        <v>0</v>
      </c>
      <c r="I312" s="60">
        <f t="shared" si="106"/>
        <v>0</v>
      </c>
      <c r="J312" s="61">
        <f t="shared" si="111"/>
        <v>0</v>
      </c>
      <c r="K312" s="62">
        <f t="shared" si="107"/>
        <v>0.04</v>
      </c>
      <c r="L312" s="6">
        <f t="shared" si="92"/>
        <v>0</v>
      </c>
      <c r="M312" s="6">
        <f t="shared" si="93"/>
        <v>0</v>
      </c>
      <c r="N312" s="6">
        <f t="shared" si="94"/>
        <v>0</v>
      </c>
      <c r="O312" s="6">
        <f t="shared" si="95"/>
        <v>0</v>
      </c>
      <c r="P312" s="1">
        <v>0</v>
      </c>
      <c r="Q312" s="1">
        <f t="shared" si="96"/>
        <v>0</v>
      </c>
      <c r="R312" s="15"/>
      <c r="S312" s="15">
        <f t="shared" si="97"/>
        <v>0</v>
      </c>
      <c r="T312" s="15">
        <f t="shared" si="98"/>
        <v>0</v>
      </c>
      <c r="U312" s="6">
        <f t="shared" si="99"/>
        <v>0</v>
      </c>
      <c r="V312" s="6">
        <f t="shared" si="100"/>
        <v>0</v>
      </c>
      <c r="W312" s="6">
        <f>$V$13-(SUM($V$17:V312))</f>
        <v>0</v>
      </c>
      <c r="X312" s="1">
        <f t="shared" si="108"/>
        <v>0</v>
      </c>
      <c r="Y312" s="11">
        <f t="shared" si="109"/>
        <v>0</v>
      </c>
      <c r="Z312" s="1"/>
      <c r="AA312" s="1"/>
    </row>
    <row r="313" spans="1:27" x14ac:dyDescent="0.25">
      <c r="A313">
        <v>297</v>
      </c>
      <c r="B313" s="6">
        <f t="shared" si="110"/>
        <v>0</v>
      </c>
      <c r="C313" s="6">
        <f t="shared" si="101"/>
        <v>2158.3818905499083</v>
      </c>
      <c r="D313" s="1">
        <f t="shared" si="102"/>
        <v>2158.3818905499083</v>
      </c>
      <c r="E313" s="5">
        <f t="shared" si="103"/>
        <v>0</v>
      </c>
      <c r="F313" s="1">
        <f t="shared" si="104"/>
        <v>0</v>
      </c>
      <c r="G313" s="1">
        <f t="shared" si="91"/>
        <v>0</v>
      </c>
      <c r="H313" s="6">
        <f t="shared" si="105"/>
        <v>0</v>
      </c>
      <c r="I313" s="60">
        <f t="shared" si="106"/>
        <v>0</v>
      </c>
      <c r="J313" s="61">
        <f t="shared" si="111"/>
        <v>0</v>
      </c>
      <c r="K313" s="62">
        <f t="shared" si="107"/>
        <v>0.04</v>
      </c>
      <c r="L313" s="6">
        <f t="shared" si="92"/>
        <v>0</v>
      </c>
      <c r="M313" s="6">
        <f t="shared" si="93"/>
        <v>0</v>
      </c>
      <c r="N313" s="6">
        <f t="shared" si="94"/>
        <v>0</v>
      </c>
      <c r="O313" s="6">
        <f t="shared" si="95"/>
        <v>0</v>
      </c>
      <c r="P313" s="1">
        <v>0</v>
      </c>
      <c r="Q313" s="1">
        <f t="shared" si="96"/>
        <v>0</v>
      </c>
      <c r="R313" s="15"/>
      <c r="S313" s="15">
        <f t="shared" si="97"/>
        <v>0</v>
      </c>
      <c r="T313" s="15">
        <f t="shared" si="98"/>
        <v>0</v>
      </c>
      <c r="U313" s="6">
        <f t="shared" si="99"/>
        <v>0</v>
      </c>
      <c r="V313" s="6">
        <f t="shared" si="100"/>
        <v>0</v>
      </c>
      <c r="W313" s="6">
        <f>$V$13-(SUM($V$17:V313))</f>
        <v>0</v>
      </c>
      <c r="X313" s="1">
        <f t="shared" si="108"/>
        <v>0</v>
      </c>
      <c r="Y313" s="11">
        <f t="shared" si="109"/>
        <v>0</v>
      </c>
      <c r="Z313" s="1"/>
      <c r="AA313" s="1"/>
    </row>
    <row r="314" spans="1:27" x14ac:dyDescent="0.25">
      <c r="A314">
        <v>298</v>
      </c>
      <c r="B314" s="6">
        <f t="shared" si="110"/>
        <v>0</v>
      </c>
      <c r="C314" s="6">
        <f t="shared" si="101"/>
        <v>2158.3818905499083</v>
      </c>
      <c r="D314" s="1">
        <f t="shared" si="102"/>
        <v>2158.3818905499083</v>
      </c>
      <c r="E314" s="5">
        <f t="shared" si="103"/>
        <v>0</v>
      </c>
      <c r="F314" s="1">
        <f t="shared" si="104"/>
        <v>0</v>
      </c>
      <c r="G314" s="1">
        <f t="shared" si="91"/>
        <v>0</v>
      </c>
      <c r="H314" s="6">
        <f t="shared" si="105"/>
        <v>0</v>
      </c>
      <c r="I314" s="60">
        <f t="shared" si="106"/>
        <v>0</v>
      </c>
      <c r="J314" s="61">
        <f t="shared" si="111"/>
        <v>0</v>
      </c>
      <c r="K314" s="62">
        <f t="shared" si="107"/>
        <v>0.04</v>
      </c>
      <c r="L314" s="6">
        <f t="shared" si="92"/>
        <v>0</v>
      </c>
      <c r="M314" s="6">
        <f t="shared" si="93"/>
        <v>0</v>
      </c>
      <c r="N314" s="6">
        <f t="shared" si="94"/>
        <v>0</v>
      </c>
      <c r="O314" s="6">
        <f t="shared" si="95"/>
        <v>0</v>
      </c>
      <c r="P314" s="1">
        <v>0</v>
      </c>
      <c r="Q314" s="1">
        <f t="shared" si="96"/>
        <v>0</v>
      </c>
      <c r="R314" s="15"/>
      <c r="S314" s="15">
        <f t="shared" si="97"/>
        <v>0</v>
      </c>
      <c r="T314" s="15">
        <f t="shared" si="98"/>
        <v>0</v>
      </c>
      <c r="U314" s="6">
        <f t="shared" si="99"/>
        <v>0</v>
      </c>
      <c r="V314" s="6">
        <f t="shared" si="100"/>
        <v>0</v>
      </c>
      <c r="W314" s="6">
        <f>$V$13-(SUM($V$17:V314))</f>
        <v>0</v>
      </c>
      <c r="X314" s="1">
        <f t="shared" si="108"/>
        <v>0</v>
      </c>
      <c r="Y314" s="11">
        <f t="shared" si="109"/>
        <v>0</v>
      </c>
      <c r="Z314" s="1"/>
      <c r="AA314" s="1"/>
    </row>
    <row r="315" spans="1:27" x14ac:dyDescent="0.25">
      <c r="A315">
        <v>299</v>
      </c>
      <c r="B315" s="6">
        <f t="shared" si="110"/>
        <v>0</v>
      </c>
      <c r="C315" s="6">
        <f t="shared" si="101"/>
        <v>2158.3818905499083</v>
      </c>
      <c r="D315" s="1">
        <f t="shared" si="102"/>
        <v>2158.3818905499083</v>
      </c>
      <c r="E315" s="5">
        <f t="shared" si="103"/>
        <v>0</v>
      </c>
      <c r="F315" s="1">
        <f t="shared" si="104"/>
        <v>0</v>
      </c>
      <c r="G315" s="1">
        <f t="shared" si="91"/>
        <v>0</v>
      </c>
      <c r="H315" s="6">
        <f t="shared" si="105"/>
        <v>0</v>
      </c>
      <c r="I315" s="60">
        <f t="shared" si="106"/>
        <v>0</v>
      </c>
      <c r="J315" s="61">
        <f t="shared" si="111"/>
        <v>0</v>
      </c>
      <c r="K315" s="62">
        <f t="shared" si="107"/>
        <v>0.04</v>
      </c>
      <c r="L315" s="6">
        <f t="shared" si="92"/>
        <v>0</v>
      </c>
      <c r="M315" s="6">
        <f t="shared" si="93"/>
        <v>0</v>
      </c>
      <c r="N315" s="6">
        <f t="shared" si="94"/>
        <v>0</v>
      </c>
      <c r="O315" s="6">
        <f t="shared" si="95"/>
        <v>0</v>
      </c>
      <c r="P315" s="1">
        <v>0</v>
      </c>
      <c r="Q315" s="1">
        <f t="shared" si="96"/>
        <v>0</v>
      </c>
      <c r="R315" s="15"/>
      <c r="S315" s="15">
        <f t="shared" si="97"/>
        <v>0</v>
      </c>
      <c r="T315" s="15">
        <f t="shared" si="98"/>
        <v>0</v>
      </c>
      <c r="U315" s="6">
        <f t="shared" si="99"/>
        <v>0</v>
      </c>
      <c r="V315" s="6">
        <f t="shared" si="100"/>
        <v>0</v>
      </c>
      <c r="W315" s="6">
        <f>$V$13-(SUM($V$17:V315))</f>
        <v>0</v>
      </c>
      <c r="X315" s="1">
        <f t="shared" si="108"/>
        <v>0</v>
      </c>
      <c r="Y315" s="11">
        <f t="shared" si="109"/>
        <v>0</v>
      </c>
      <c r="Z315" s="1"/>
      <c r="AA315" s="1"/>
    </row>
    <row r="316" spans="1:27" x14ac:dyDescent="0.25">
      <c r="A316">
        <v>300</v>
      </c>
      <c r="B316" s="6">
        <f t="shared" si="110"/>
        <v>0</v>
      </c>
      <c r="C316" s="6">
        <f t="shared" si="101"/>
        <v>2158.3818905499083</v>
      </c>
      <c r="D316" s="1">
        <f t="shared" si="102"/>
        <v>2158.3818905499083</v>
      </c>
      <c r="E316" s="5">
        <f t="shared" si="103"/>
        <v>0</v>
      </c>
      <c r="F316" s="1">
        <f t="shared" si="104"/>
        <v>0</v>
      </c>
      <c r="G316" s="1">
        <f t="shared" si="91"/>
        <v>0</v>
      </c>
      <c r="H316" s="6">
        <f t="shared" si="105"/>
        <v>0</v>
      </c>
      <c r="I316" s="60">
        <f t="shared" si="106"/>
        <v>0</v>
      </c>
      <c r="J316" s="61">
        <f t="shared" si="111"/>
        <v>0</v>
      </c>
      <c r="K316" s="62">
        <f t="shared" si="107"/>
        <v>0.04</v>
      </c>
      <c r="L316" s="6">
        <f t="shared" si="92"/>
        <v>0</v>
      </c>
      <c r="M316" s="6">
        <f t="shared" si="93"/>
        <v>0</v>
      </c>
      <c r="N316" s="6">
        <f t="shared" si="94"/>
        <v>0</v>
      </c>
      <c r="O316" s="6">
        <f t="shared" si="95"/>
        <v>0</v>
      </c>
      <c r="P316" s="1">
        <v>0</v>
      </c>
      <c r="Q316" s="1">
        <f t="shared" si="96"/>
        <v>0</v>
      </c>
      <c r="R316" s="15"/>
      <c r="S316" s="15">
        <f t="shared" si="97"/>
        <v>0</v>
      </c>
      <c r="T316" s="15">
        <f t="shared" si="98"/>
        <v>0</v>
      </c>
      <c r="U316" s="6">
        <f t="shared" si="99"/>
        <v>0</v>
      </c>
      <c r="V316" s="6">
        <f t="shared" si="100"/>
        <v>0</v>
      </c>
      <c r="W316" s="6">
        <f>$V$13-(SUM($V$17:V316))</f>
        <v>0</v>
      </c>
      <c r="X316" s="1">
        <f t="shared" si="108"/>
        <v>0</v>
      </c>
      <c r="Y316" s="11">
        <f t="shared" si="109"/>
        <v>0</v>
      </c>
      <c r="Z316" s="1"/>
      <c r="AA316" s="1"/>
    </row>
    <row r="317" spans="1:27" x14ac:dyDescent="0.25">
      <c r="A317">
        <v>301</v>
      </c>
      <c r="B317" s="6">
        <f t="shared" si="110"/>
        <v>0</v>
      </c>
      <c r="C317" s="6">
        <f t="shared" si="101"/>
        <v>2158.3818905499083</v>
      </c>
      <c r="D317" s="1">
        <f t="shared" si="102"/>
        <v>2158.3818905499083</v>
      </c>
      <c r="E317" s="5">
        <f t="shared" si="103"/>
        <v>0</v>
      </c>
      <c r="F317" s="1">
        <f t="shared" si="104"/>
        <v>0</v>
      </c>
      <c r="G317" s="1">
        <f t="shared" si="91"/>
        <v>0</v>
      </c>
      <c r="H317" s="6">
        <f t="shared" si="105"/>
        <v>0</v>
      </c>
      <c r="I317" s="60">
        <f t="shared" si="106"/>
        <v>0</v>
      </c>
      <c r="J317" s="61">
        <f t="shared" si="111"/>
        <v>0</v>
      </c>
      <c r="K317" s="62">
        <f t="shared" si="107"/>
        <v>0.04</v>
      </c>
      <c r="L317" s="6">
        <f t="shared" si="92"/>
        <v>0</v>
      </c>
      <c r="M317" s="6">
        <f t="shared" si="93"/>
        <v>0</v>
      </c>
      <c r="N317" s="6">
        <f t="shared" si="94"/>
        <v>0</v>
      </c>
      <c r="O317" s="6">
        <f t="shared" si="95"/>
        <v>0</v>
      </c>
      <c r="P317" s="1">
        <v>0</v>
      </c>
      <c r="Q317" s="1">
        <f t="shared" si="96"/>
        <v>0</v>
      </c>
      <c r="R317" s="15"/>
      <c r="S317" s="15">
        <f t="shared" si="97"/>
        <v>0</v>
      </c>
      <c r="T317" s="15">
        <f t="shared" si="98"/>
        <v>0</v>
      </c>
      <c r="U317" s="6">
        <f t="shared" si="99"/>
        <v>0</v>
      </c>
      <c r="V317" s="6">
        <f t="shared" si="100"/>
        <v>0</v>
      </c>
      <c r="W317" s="6">
        <f>$V$13-(SUM($V$17:V317))</f>
        <v>0</v>
      </c>
      <c r="X317" s="1">
        <f t="shared" si="108"/>
        <v>0</v>
      </c>
      <c r="Y317" s="11">
        <f t="shared" si="109"/>
        <v>0</v>
      </c>
      <c r="Z317" s="1"/>
      <c r="AA317" s="1"/>
    </row>
    <row r="318" spans="1:27" x14ac:dyDescent="0.25">
      <c r="A318">
        <v>302</v>
      </c>
      <c r="B318" s="6">
        <f t="shared" si="110"/>
        <v>0</v>
      </c>
      <c r="C318" s="6">
        <f t="shared" si="101"/>
        <v>2158.3818905499083</v>
      </c>
      <c r="D318" s="1">
        <f t="shared" si="102"/>
        <v>2158.3818905499083</v>
      </c>
      <c r="E318" s="5">
        <f t="shared" si="103"/>
        <v>0</v>
      </c>
      <c r="F318" s="1">
        <f t="shared" si="104"/>
        <v>0</v>
      </c>
      <c r="G318" s="1">
        <f t="shared" si="91"/>
        <v>0</v>
      </c>
      <c r="H318" s="6">
        <f t="shared" si="105"/>
        <v>0</v>
      </c>
      <c r="I318" s="60">
        <f t="shared" si="106"/>
        <v>0</v>
      </c>
      <c r="J318" s="61">
        <f t="shared" si="111"/>
        <v>0</v>
      </c>
      <c r="K318" s="62">
        <f t="shared" si="107"/>
        <v>0.04</v>
      </c>
      <c r="L318" s="6">
        <f t="shared" si="92"/>
        <v>0</v>
      </c>
      <c r="M318" s="6">
        <f t="shared" si="93"/>
        <v>0</v>
      </c>
      <c r="N318" s="6">
        <f t="shared" si="94"/>
        <v>0</v>
      </c>
      <c r="O318" s="6">
        <f t="shared" si="95"/>
        <v>0</v>
      </c>
      <c r="P318" s="1">
        <v>0</v>
      </c>
      <c r="Q318" s="1">
        <f t="shared" si="96"/>
        <v>0</v>
      </c>
      <c r="R318" s="15"/>
      <c r="S318" s="15">
        <f t="shared" si="97"/>
        <v>0</v>
      </c>
      <c r="T318" s="15">
        <f t="shared" si="98"/>
        <v>0</v>
      </c>
      <c r="U318" s="6">
        <f t="shared" si="99"/>
        <v>0</v>
      </c>
      <c r="V318" s="6">
        <f t="shared" si="100"/>
        <v>0</v>
      </c>
      <c r="W318" s="6">
        <f>$V$13-(SUM($V$17:V318))</f>
        <v>0</v>
      </c>
      <c r="X318" s="1">
        <f t="shared" si="108"/>
        <v>0</v>
      </c>
      <c r="Y318" s="11">
        <f t="shared" si="109"/>
        <v>0</v>
      </c>
      <c r="Z318" s="1"/>
      <c r="AA318" s="1"/>
    </row>
    <row r="319" spans="1:27" x14ac:dyDescent="0.25">
      <c r="A319">
        <v>303</v>
      </c>
      <c r="B319" s="6">
        <f t="shared" si="110"/>
        <v>0</v>
      </c>
      <c r="C319" s="6">
        <f t="shared" si="101"/>
        <v>2158.3818905499083</v>
      </c>
      <c r="D319" s="1">
        <f t="shared" si="102"/>
        <v>2158.3818905499083</v>
      </c>
      <c r="E319" s="5">
        <f t="shared" si="103"/>
        <v>0</v>
      </c>
      <c r="F319" s="1">
        <f t="shared" si="104"/>
        <v>0</v>
      </c>
      <c r="G319" s="1">
        <f t="shared" si="91"/>
        <v>0</v>
      </c>
      <c r="H319" s="6">
        <f t="shared" si="105"/>
        <v>0</v>
      </c>
      <c r="I319" s="60">
        <f t="shared" si="106"/>
        <v>0</v>
      </c>
      <c r="J319" s="61">
        <f t="shared" si="111"/>
        <v>0</v>
      </c>
      <c r="K319" s="62">
        <f t="shared" si="107"/>
        <v>0.04</v>
      </c>
      <c r="L319" s="6">
        <f t="shared" si="92"/>
        <v>0</v>
      </c>
      <c r="M319" s="6">
        <f t="shared" si="93"/>
        <v>0</v>
      </c>
      <c r="N319" s="6">
        <f t="shared" si="94"/>
        <v>0</v>
      </c>
      <c r="O319" s="6">
        <f t="shared" si="95"/>
        <v>0</v>
      </c>
      <c r="P319" s="1">
        <v>0</v>
      </c>
      <c r="Q319" s="1">
        <f t="shared" si="96"/>
        <v>0</v>
      </c>
      <c r="R319" s="15"/>
      <c r="S319" s="15">
        <f t="shared" si="97"/>
        <v>0</v>
      </c>
      <c r="T319" s="15">
        <f t="shared" si="98"/>
        <v>0</v>
      </c>
      <c r="U319" s="6">
        <f t="shared" si="99"/>
        <v>0</v>
      </c>
      <c r="V319" s="6">
        <f t="shared" si="100"/>
        <v>0</v>
      </c>
      <c r="W319" s="6">
        <f>$V$13-(SUM($V$17:V319))</f>
        <v>0</v>
      </c>
      <c r="X319" s="1">
        <f t="shared" si="108"/>
        <v>0</v>
      </c>
      <c r="Y319" s="11">
        <f t="shared" si="109"/>
        <v>0</v>
      </c>
      <c r="Z319" s="1"/>
      <c r="AA319" s="1"/>
    </row>
    <row r="320" spans="1:27" x14ac:dyDescent="0.25">
      <c r="A320">
        <v>304</v>
      </c>
      <c r="B320" s="6">
        <f t="shared" si="110"/>
        <v>0</v>
      </c>
      <c r="C320" s="6">
        <f t="shared" si="101"/>
        <v>2158.3818905499083</v>
      </c>
      <c r="D320" s="1">
        <f t="shared" si="102"/>
        <v>2158.3818905499083</v>
      </c>
      <c r="E320" s="5">
        <f t="shared" si="103"/>
        <v>0</v>
      </c>
      <c r="F320" s="1">
        <f t="shared" si="104"/>
        <v>0</v>
      </c>
      <c r="G320" s="1">
        <f t="shared" si="91"/>
        <v>0</v>
      </c>
      <c r="H320" s="6">
        <f t="shared" si="105"/>
        <v>0</v>
      </c>
      <c r="I320" s="60">
        <f t="shared" si="106"/>
        <v>0</v>
      </c>
      <c r="J320" s="61">
        <f t="shared" si="111"/>
        <v>0</v>
      </c>
      <c r="K320" s="62">
        <f t="shared" si="107"/>
        <v>0.04</v>
      </c>
      <c r="L320" s="6">
        <f t="shared" si="92"/>
        <v>0</v>
      </c>
      <c r="M320" s="6">
        <f t="shared" si="93"/>
        <v>0</v>
      </c>
      <c r="N320" s="6">
        <f t="shared" si="94"/>
        <v>0</v>
      </c>
      <c r="O320" s="6">
        <f t="shared" si="95"/>
        <v>0</v>
      </c>
      <c r="P320" s="1">
        <v>0</v>
      </c>
      <c r="Q320" s="1">
        <f t="shared" si="96"/>
        <v>0</v>
      </c>
      <c r="R320" s="15"/>
      <c r="S320" s="15">
        <f t="shared" si="97"/>
        <v>0</v>
      </c>
      <c r="T320" s="15">
        <f t="shared" si="98"/>
        <v>0</v>
      </c>
      <c r="U320" s="6">
        <f t="shared" si="99"/>
        <v>0</v>
      </c>
      <c r="V320" s="6">
        <f t="shared" si="100"/>
        <v>0</v>
      </c>
      <c r="W320" s="6">
        <f>$V$13-(SUM($V$17:V320))</f>
        <v>0</v>
      </c>
      <c r="X320" s="1">
        <f t="shared" si="108"/>
        <v>0</v>
      </c>
      <c r="Y320" s="11">
        <f t="shared" si="109"/>
        <v>0</v>
      </c>
      <c r="Z320" s="1"/>
      <c r="AA320" s="1"/>
    </row>
    <row r="321" spans="1:27" x14ac:dyDescent="0.25">
      <c r="A321">
        <v>305</v>
      </c>
      <c r="B321" s="6">
        <f t="shared" si="110"/>
        <v>0</v>
      </c>
      <c r="C321" s="6">
        <f t="shared" si="101"/>
        <v>2158.3818905499083</v>
      </c>
      <c r="D321" s="1">
        <f t="shared" si="102"/>
        <v>2158.3818905499083</v>
      </c>
      <c r="E321" s="5">
        <f t="shared" si="103"/>
        <v>0</v>
      </c>
      <c r="F321" s="1">
        <f t="shared" si="104"/>
        <v>0</v>
      </c>
      <c r="G321" s="1">
        <f t="shared" si="91"/>
        <v>0</v>
      </c>
      <c r="H321" s="6">
        <f t="shared" si="105"/>
        <v>0</v>
      </c>
      <c r="I321" s="60">
        <f t="shared" si="106"/>
        <v>0</v>
      </c>
      <c r="J321" s="61">
        <f t="shared" si="111"/>
        <v>0</v>
      </c>
      <c r="K321" s="62">
        <f t="shared" si="107"/>
        <v>0.04</v>
      </c>
      <c r="L321" s="6">
        <f t="shared" si="92"/>
        <v>0</v>
      </c>
      <c r="M321" s="6">
        <f t="shared" si="93"/>
        <v>0</v>
      </c>
      <c r="N321" s="6">
        <f t="shared" si="94"/>
        <v>0</v>
      </c>
      <c r="O321" s="6">
        <f t="shared" si="95"/>
        <v>0</v>
      </c>
      <c r="P321" s="1">
        <v>0</v>
      </c>
      <c r="Q321" s="1">
        <f t="shared" si="96"/>
        <v>0</v>
      </c>
      <c r="R321" s="15"/>
      <c r="S321" s="15">
        <f t="shared" si="97"/>
        <v>0</v>
      </c>
      <c r="T321" s="15">
        <f t="shared" si="98"/>
        <v>0</v>
      </c>
      <c r="U321" s="6">
        <f t="shared" si="99"/>
        <v>0</v>
      </c>
      <c r="V321" s="6">
        <f t="shared" si="100"/>
        <v>0</v>
      </c>
      <c r="W321" s="6">
        <f>$V$13-(SUM($V$17:V321))</f>
        <v>0</v>
      </c>
      <c r="X321" s="1">
        <f t="shared" si="108"/>
        <v>0</v>
      </c>
      <c r="Y321" s="11">
        <f t="shared" si="109"/>
        <v>0</v>
      </c>
      <c r="Z321" s="1"/>
      <c r="AA321" s="1"/>
    </row>
    <row r="322" spans="1:27" x14ac:dyDescent="0.25">
      <c r="A322">
        <v>306</v>
      </c>
      <c r="B322" s="6">
        <f t="shared" si="110"/>
        <v>0</v>
      </c>
      <c r="C322" s="6">
        <f t="shared" si="101"/>
        <v>2158.3818905499083</v>
      </c>
      <c r="D322" s="1">
        <f t="shared" si="102"/>
        <v>2158.3818905499083</v>
      </c>
      <c r="E322" s="5">
        <f t="shared" si="103"/>
        <v>0</v>
      </c>
      <c r="F322" s="1">
        <f t="shared" si="104"/>
        <v>0</v>
      </c>
      <c r="G322" s="1">
        <f t="shared" si="91"/>
        <v>0</v>
      </c>
      <c r="H322" s="6">
        <f t="shared" si="105"/>
        <v>0</v>
      </c>
      <c r="I322" s="60">
        <f t="shared" si="106"/>
        <v>0</v>
      </c>
      <c r="J322" s="61">
        <f t="shared" si="111"/>
        <v>0</v>
      </c>
      <c r="K322" s="62">
        <f t="shared" si="107"/>
        <v>0.04</v>
      </c>
      <c r="L322" s="6">
        <f t="shared" si="92"/>
        <v>0</v>
      </c>
      <c r="M322" s="6">
        <f t="shared" si="93"/>
        <v>0</v>
      </c>
      <c r="N322" s="6">
        <f t="shared" si="94"/>
        <v>0</v>
      </c>
      <c r="O322" s="6">
        <f t="shared" si="95"/>
        <v>0</v>
      </c>
      <c r="P322" s="1">
        <v>0</v>
      </c>
      <c r="Q322" s="1">
        <f t="shared" si="96"/>
        <v>0</v>
      </c>
      <c r="R322" s="15"/>
      <c r="S322" s="15">
        <f t="shared" si="97"/>
        <v>0</v>
      </c>
      <c r="T322" s="15">
        <f t="shared" si="98"/>
        <v>0</v>
      </c>
      <c r="U322" s="6">
        <f t="shared" si="99"/>
        <v>0</v>
      </c>
      <c r="V322" s="6">
        <f t="shared" si="100"/>
        <v>0</v>
      </c>
      <c r="W322" s="6">
        <f>$V$13-(SUM($V$17:V322))</f>
        <v>0</v>
      </c>
      <c r="X322" s="1">
        <f t="shared" si="108"/>
        <v>0</v>
      </c>
      <c r="Y322" s="11">
        <f t="shared" si="109"/>
        <v>0</v>
      </c>
      <c r="Z322" s="1"/>
      <c r="AA322" s="1"/>
    </row>
    <row r="323" spans="1:27" x14ac:dyDescent="0.25">
      <c r="A323">
        <v>307</v>
      </c>
      <c r="B323" s="6">
        <f t="shared" si="110"/>
        <v>0</v>
      </c>
      <c r="C323" s="6">
        <f t="shared" si="101"/>
        <v>2158.3818905499083</v>
      </c>
      <c r="D323" s="1">
        <f t="shared" si="102"/>
        <v>2158.3818905499083</v>
      </c>
      <c r="E323" s="5">
        <f t="shared" si="103"/>
        <v>0</v>
      </c>
      <c r="F323" s="1">
        <f t="shared" si="104"/>
        <v>0</v>
      </c>
      <c r="G323" s="1">
        <f t="shared" si="91"/>
        <v>0</v>
      </c>
      <c r="H323" s="6">
        <f t="shared" si="105"/>
        <v>0</v>
      </c>
      <c r="I323" s="60">
        <f t="shared" si="106"/>
        <v>0</v>
      </c>
      <c r="J323" s="61">
        <f t="shared" si="111"/>
        <v>0</v>
      </c>
      <c r="K323" s="62">
        <f t="shared" si="107"/>
        <v>0.04</v>
      </c>
      <c r="L323" s="6">
        <f t="shared" si="92"/>
        <v>0</v>
      </c>
      <c r="M323" s="6">
        <f t="shared" si="93"/>
        <v>0</v>
      </c>
      <c r="N323" s="6">
        <f t="shared" si="94"/>
        <v>0</v>
      </c>
      <c r="O323" s="6">
        <f t="shared" si="95"/>
        <v>0</v>
      </c>
      <c r="P323" s="1">
        <v>0</v>
      </c>
      <c r="Q323" s="1">
        <f t="shared" si="96"/>
        <v>0</v>
      </c>
      <c r="R323" s="15"/>
      <c r="S323" s="15">
        <f t="shared" si="97"/>
        <v>0</v>
      </c>
      <c r="T323" s="15">
        <f t="shared" si="98"/>
        <v>0</v>
      </c>
      <c r="U323" s="6">
        <f t="shared" si="99"/>
        <v>0</v>
      </c>
      <c r="V323" s="6">
        <f t="shared" si="100"/>
        <v>0</v>
      </c>
      <c r="W323" s="6">
        <f>$V$13-(SUM($V$17:V323))</f>
        <v>0</v>
      </c>
      <c r="X323" s="1">
        <f t="shared" si="108"/>
        <v>0</v>
      </c>
      <c r="Y323" s="11">
        <f t="shared" si="109"/>
        <v>0</v>
      </c>
      <c r="Z323" s="1"/>
      <c r="AA323" s="1"/>
    </row>
    <row r="324" spans="1:27" x14ac:dyDescent="0.25">
      <c r="A324">
        <v>308</v>
      </c>
      <c r="B324" s="6">
        <f t="shared" si="110"/>
        <v>0</v>
      </c>
      <c r="C324" s="6">
        <f t="shared" si="101"/>
        <v>2158.3818905499083</v>
      </c>
      <c r="D324" s="1">
        <f t="shared" si="102"/>
        <v>2158.3818905499083</v>
      </c>
      <c r="E324" s="5">
        <f t="shared" si="103"/>
        <v>0</v>
      </c>
      <c r="F324" s="1">
        <f t="shared" si="104"/>
        <v>0</v>
      </c>
      <c r="G324" s="1">
        <f t="shared" si="91"/>
        <v>0</v>
      </c>
      <c r="H324" s="6">
        <f t="shared" si="105"/>
        <v>0</v>
      </c>
      <c r="I324" s="60">
        <f t="shared" si="106"/>
        <v>0</v>
      </c>
      <c r="J324" s="61">
        <f t="shared" si="111"/>
        <v>0</v>
      </c>
      <c r="K324" s="62">
        <f t="shared" si="107"/>
        <v>0.04</v>
      </c>
      <c r="L324" s="6">
        <f t="shared" si="92"/>
        <v>0</v>
      </c>
      <c r="M324" s="6">
        <f t="shared" si="93"/>
        <v>0</v>
      </c>
      <c r="N324" s="6">
        <f t="shared" si="94"/>
        <v>0</v>
      </c>
      <c r="O324" s="6">
        <f t="shared" si="95"/>
        <v>0</v>
      </c>
      <c r="P324" s="1">
        <v>0</v>
      </c>
      <c r="Q324" s="1">
        <f t="shared" si="96"/>
        <v>0</v>
      </c>
      <c r="R324" s="15"/>
      <c r="S324" s="15">
        <f t="shared" si="97"/>
        <v>0</v>
      </c>
      <c r="T324" s="15">
        <f t="shared" si="98"/>
        <v>0</v>
      </c>
      <c r="U324" s="6">
        <f t="shared" si="99"/>
        <v>0</v>
      </c>
      <c r="V324" s="6">
        <f t="shared" si="100"/>
        <v>0</v>
      </c>
      <c r="W324" s="6">
        <f>$V$13-(SUM($V$17:V324))</f>
        <v>0</v>
      </c>
      <c r="X324" s="1">
        <f t="shared" si="108"/>
        <v>0</v>
      </c>
      <c r="Y324" s="11">
        <f t="shared" si="109"/>
        <v>0</v>
      </c>
      <c r="Z324" s="1"/>
      <c r="AA324" s="1"/>
    </row>
    <row r="325" spans="1:27" x14ac:dyDescent="0.25">
      <c r="A325">
        <v>309</v>
      </c>
      <c r="B325" s="6">
        <f t="shared" si="110"/>
        <v>0</v>
      </c>
      <c r="C325" s="6">
        <f t="shared" si="101"/>
        <v>2158.3818905499083</v>
      </c>
      <c r="D325" s="1">
        <f t="shared" si="102"/>
        <v>2158.3818905499083</v>
      </c>
      <c r="E325" s="5">
        <f t="shared" si="103"/>
        <v>0</v>
      </c>
      <c r="F325" s="1">
        <f t="shared" si="104"/>
        <v>0</v>
      </c>
      <c r="G325" s="1">
        <f t="shared" si="91"/>
        <v>0</v>
      </c>
      <c r="H325" s="6">
        <f t="shared" si="105"/>
        <v>0</v>
      </c>
      <c r="I325" s="60">
        <f t="shared" si="106"/>
        <v>0</v>
      </c>
      <c r="J325" s="61">
        <f t="shared" si="111"/>
        <v>0</v>
      </c>
      <c r="K325" s="62">
        <f t="shared" si="107"/>
        <v>0.04</v>
      </c>
      <c r="L325" s="6">
        <f t="shared" si="92"/>
        <v>0</v>
      </c>
      <c r="M325" s="6">
        <f t="shared" si="93"/>
        <v>0</v>
      </c>
      <c r="N325" s="6">
        <f t="shared" si="94"/>
        <v>0</v>
      </c>
      <c r="O325" s="6">
        <f t="shared" si="95"/>
        <v>0</v>
      </c>
      <c r="P325" s="1">
        <v>0</v>
      </c>
      <c r="Q325" s="1">
        <f t="shared" si="96"/>
        <v>0</v>
      </c>
      <c r="R325" s="15"/>
      <c r="S325" s="15">
        <f t="shared" si="97"/>
        <v>0</v>
      </c>
      <c r="T325" s="15">
        <f t="shared" si="98"/>
        <v>0</v>
      </c>
      <c r="U325" s="6">
        <f t="shared" si="99"/>
        <v>0</v>
      </c>
      <c r="V325" s="6">
        <f t="shared" si="100"/>
        <v>0</v>
      </c>
      <c r="W325" s="6">
        <f>$V$13-(SUM($V$17:V325))</f>
        <v>0</v>
      </c>
      <c r="X325" s="1">
        <f t="shared" si="108"/>
        <v>0</v>
      </c>
      <c r="Y325" s="11">
        <f t="shared" si="109"/>
        <v>0</v>
      </c>
      <c r="Z325" s="1"/>
      <c r="AA325" s="1"/>
    </row>
    <row r="326" spans="1:27" x14ac:dyDescent="0.25">
      <c r="A326">
        <v>310</v>
      </c>
      <c r="B326" s="6">
        <f t="shared" si="110"/>
        <v>0</v>
      </c>
      <c r="C326" s="6">
        <f t="shared" si="101"/>
        <v>2158.3818905499083</v>
      </c>
      <c r="D326" s="1">
        <f t="shared" si="102"/>
        <v>2158.3818905499083</v>
      </c>
      <c r="E326" s="5">
        <f t="shared" si="103"/>
        <v>0</v>
      </c>
      <c r="F326" s="1">
        <f t="shared" si="104"/>
        <v>0</v>
      </c>
      <c r="G326" s="1">
        <f t="shared" si="91"/>
        <v>0</v>
      </c>
      <c r="H326" s="6">
        <f t="shared" si="105"/>
        <v>0</v>
      </c>
      <c r="I326" s="60">
        <f t="shared" si="106"/>
        <v>0</v>
      </c>
      <c r="J326" s="61">
        <f t="shared" si="111"/>
        <v>0</v>
      </c>
      <c r="K326" s="62">
        <f t="shared" si="107"/>
        <v>0.04</v>
      </c>
      <c r="L326" s="6">
        <f t="shared" si="92"/>
        <v>0</v>
      </c>
      <c r="M326" s="6">
        <f t="shared" si="93"/>
        <v>0</v>
      </c>
      <c r="N326" s="6">
        <f t="shared" si="94"/>
        <v>0</v>
      </c>
      <c r="O326" s="6">
        <f t="shared" si="95"/>
        <v>0</v>
      </c>
      <c r="P326" s="1">
        <v>0</v>
      </c>
      <c r="Q326" s="1">
        <f t="shared" si="96"/>
        <v>0</v>
      </c>
      <c r="R326" s="15"/>
      <c r="S326" s="15">
        <f t="shared" si="97"/>
        <v>0</v>
      </c>
      <c r="T326" s="15">
        <f t="shared" si="98"/>
        <v>0</v>
      </c>
      <c r="U326" s="6">
        <f t="shared" si="99"/>
        <v>0</v>
      </c>
      <c r="V326" s="6">
        <f t="shared" si="100"/>
        <v>0</v>
      </c>
      <c r="W326" s="6">
        <f>$V$13-(SUM($V$17:V326))</f>
        <v>0</v>
      </c>
      <c r="X326" s="1">
        <f t="shared" si="108"/>
        <v>0</v>
      </c>
      <c r="Y326" s="11">
        <f t="shared" si="109"/>
        <v>0</v>
      </c>
      <c r="Z326" s="1"/>
      <c r="AA326" s="1"/>
    </row>
    <row r="327" spans="1:27" x14ac:dyDescent="0.25">
      <c r="A327">
        <v>311</v>
      </c>
      <c r="B327" s="6">
        <f t="shared" si="110"/>
        <v>0</v>
      </c>
      <c r="C327" s="6">
        <f t="shared" si="101"/>
        <v>2158.3818905499083</v>
      </c>
      <c r="D327" s="1">
        <f t="shared" si="102"/>
        <v>2158.3818905499083</v>
      </c>
      <c r="E327" s="5">
        <f t="shared" si="103"/>
        <v>0</v>
      </c>
      <c r="F327" s="1">
        <f t="shared" si="104"/>
        <v>0</v>
      </c>
      <c r="G327" s="1">
        <f t="shared" si="91"/>
        <v>0</v>
      </c>
      <c r="H327" s="6">
        <f t="shared" si="105"/>
        <v>0</v>
      </c>
      <c r="I327" s="60">
        <f t="shared" si="106"/>
        <v>0</v>
      </c>
      <c r="J327" s="61">
        <f t="shared" si="111"/>
        <v>0</v>
      </c>
      <c r="K327" s="62">
        <f t="shared" si="107"/>
        <v>0.04</v>
      </c>
      <c r="L327" s="6">
        <f t="shared" si="92"/>
        <v>0</v>
      </c>
      <c r="M327" s="6">
        <f t="shared" si="93"/>
        <v>0</v>
      </c>
      <c r="N327" s="6">
        <f t="shared" si="94"/>
        <v>0</v>
      </c>
      <c r="O327" s="6">
        <f t="shared" si="95"/>
        <v>0</v>
      </c>
      <c r="P327" s="1">
        <v>0</v>
      </c>
      <c r="Q327" s="1">
        <f t="shared" si="96"/>
        <v>0</v>
      </c>
      <c r="R327" s="15"/>
      <c r="S327" s="15">
        <f t="shared" si="97"/>
        <v>0</v>
      </c>
      <c r="T327" s="15">
        <f t="shared" si="98"/>
        <v>0</v>
      </c>
      <c r="U327" s="6">
        <f t="shared" si="99"/>
        <v>0</v>
      </c>
      <c r="V327" s="6">
        <f t="shared" si="100"/>
        <v>0</v>
      </c>
      <c r="W327" s="6">
        <f>$V$13-(SUM($V$17:V327))</f>
        <v>0</v>
      </c>
      <c r="X327" s="1">
        <f t="shared" si="108"/>
        <v>0</v>
      </c>
      <c r="Y327" s="11">
        <f t="shared" si="109"/>
        <v>0</v>
      </c>
      <c r="Z327" s="1"/>
      <c r="AA327" s="1"/>
    </row>
    <row r="328" spans="1:27" x14ac:dyDescent="0.25">
      <c r="A328">
        <v>312</v>
      </c>
      <c r="B328" s="6">
        <f t="shared" si="110"/>
        <v>0</v>
      </c>
      <c r="C328" s="6">
        <f t="shared" si="101"/>
        <v>2158.3818905499083</v>
      </c>
      <c r="D328" s="1">
        <f t="shared" si="102"/>
        <v>2158.3818905499083</v>
      </c>
      <c r="E328" s="5">
        <f t="shared" si="103"/>
        <v>0</v>
      </c>
      <c r="F328" s="1">
        <f t="shared" si="104"/>
        <v>0</v>
      </c>
      <c r="G328" s="1">
        <f t="shared" si="91"/>
        <v>0</v>
      </c>
      <c r="H328" s="6">
        <f t="shared" si="105"/>
        <v>0</v>
      </c>
      <c r="I328" s="60">
        <f t="shared" si="106"/>
        <v>0</v>
      </c>
      <c r="J328" s="61">
        <f t="shared" si="111"/>
        <v>0</v>
      </c>
      <c r="K328" s="62">
        <f t="shared" si="107"/>
        <v>0.04</v>
      </c>
      <c r="L328" s="6">
        <f t="shared" si="92"/>
        <v>0</v>
      </c>
      <c r="M328" s="6">
        <f t="shared" si="93"/>
        <v>0</v>
      </c>
      <c r="N328" s="6">
        <f t="shared" si="94"/>
        <v>0</v>
      </c>
      <c r="O328" s="6">
        <f t="shared" si="95"/>
        <v>0</v>
      </c>
      <c r="P328" s="1">
        <v>0</v>
      </c>
      <c r="Q328" s="1">
        <f t="shared" si="96"/>
        <v>0</v>
      </c>
      <c r="R328" s="15"/>
      <c r="S328" s="15">
        <f t="shared" si="97"/>
        <v>0</v>
      </c>
      <c r="T328" s="15">
        <f t="shared" si="98"/>
        <v>0</v>
      </c>
      <c r="U328" s="6">
        <f t="shared" si="99"/>
        <v>0</v>
      </c>
      <c r="V328" s="6">
        <f t="shared" si="100"/>
        <v>0</v>
      </c>
      <c r="W328" s="6">
        <f>$V$13-(SUM($V$17:V328))</f>
        <v>0</v>
      </c>
      <c r="X328" s="1">
        <f t="shared" si="108"/>
        <v>0</v>
      </c>
      <c r="Y328" s="11">
        <f t="shared" si="109"/>
        <v>0</v>
      </c>
      <c r="Z328" s="1"/>
      <c r="AA328" s="1"/>
    </row>
    <row r="329" spans="1:27" x14ac:dyDescent="0.25">
      <c r="A329">
        <v>313</v>
      </c>
      <c r="B329" s="6">
        <f t="shared" si="110"/>
        <v>0</v>
      </c>
      <c r="C329" s="6">
        <f t="shared" si="101"/>
        <v>2158.3818905499083</v>
      </c>
      <c r="D329" s="1">
        <f t="shared" si="102"/>
        <v>2158.3818905499083</v>
      </c>
      <c r="E329" s="5">
        <f t="shared" si="103"/>
        <v>0</v>
      </c>
      <c r="F329" s="1">
        <f t="shared" si="104"/>
        <v>0</v>
      </c>
      <c r="G329" s="1">
        <f t="shared" si="91"/>
        <v>0</v>
      </c>
      <c r="H329" s="6">
        <f t="shared" si="105"/>
        <v>0</v>
      </c>
      <c r="I329" s="60">
        <f t="shared" si="106"/>
        <v>0</v>
      </c>
      <c r="J329" s="61">
        <f t="shared" si="111"/>
        <v>0</v>
      </c>
      <c r="K329" s="62">
        <f t="shared" si="107"/>
        <v>0.04</v>
      </c>
      <c r="L329" s="6">
        <f t="shared" si="92"/>
        <v>0</v>
      </c>
      <c r="M329" s="6">
        <f t="shared" si="93"/>
        <v>0</v>
      </c>
      <c r="N329" s="6">
        <f t="shared" si="94"/>
        <v>0</v>
      </c>
      <c r="O329" s="6">
        <f t="shared" si="95"/>
        <v>0</v>
      </c>
      <c r="P329" s="1">
        <v>0</v>
      </c>
      <c r="Q329" s="1">
        <f t="shared" si="96"/>
        <v>0</v>
      </c>
      <c r="R329" s="15"/>
      <c r="S329" s="15">
        <f t="shared" si="97"/>
        <v>0</v>
      </c>
      <c r="T329" s="15">
        <f t="shared" si="98"/>
        <v>0</v>
      </c>
      <c r="U329" s="6">
        <f t="shared" si="99"/>
        <v>0</v>
      </c>
      <c r="V329" s="6">
        <f t="shared" si="100"/>
        <v>0</v>
      </c>
      <c r="W329" s="6">
        <f>$V$13-(SUM($V$17:V329))</f>
        <v>0</v>
      </c>
      <c r="X329" s="1">
        <f t="shared" si="108"/>
        <v>0</v>
      </c>
      <c r="Y329" s="11">
        <f t="shared" si="109"/>
        <v>0</v>
      </c>
      <c r="Z329" s="1"/>
      <c r="AA329" s="1"/>
    </row>
    <row r="330" spans="1:27" x14ac:dyDescent="0.25">
      <c r="A330">
        <v>314</v>
      </c>
      <c r="B330" s="6">
        <f t="shared" si="110"/>
        <v>0</v>
      </c>
      <c r="C330" s="6">
        <f t="shared" si="101"/>
        <v>2158.3818905499083</v>
      </c>
      <c r="D330" s="1">
        <f t="shared" si="102"/>
        <v>2158.3818905499083</v>
      </c>
      <c r="E330" s="5">
        <f t="shared" si="103"/>
        <v>0</v>
      </c>
      <c r="F330" s="1">
        <f t="shared" si="104"/>
        <v>0</v>
      </c>
      <c r="G330" s="1">
        <f t="shared" si="91"/>
        <v>0</v>
      </c>
      <c r="H330" s="6">
        <f t="shared" si="105"/>
        <v>0</v>
      </c>
      <c r="I330" s="60">
        <f t="shared" si="106"/>
        <v>0</v>
      </c>
      <c r="J330" s="61">
        <f t="shared" si="111"/>
        <v>0</v>
      </c>
      <c r="K330" s="62">
        <f t="shared" si="107"/>
        <v>0.04</v>
      </c>
      <c r="L330" s="6">
        <f t="shared" si="92"/>
        <v>0</v>
      </c>
      <c r="M330" s="6">
        <f t="shared" si="93"/>
        <v>0</v>
      </c>
      <c r="N330" s="6">
        <f t="shared" si="94"/>
        <v>0</v>
      </c>
      <c r="O330" s="6">
        <f t="shared" si="95"/>
        <v>0</v>
      </c>
      <c r="P330" s="1">
        <v>0</v>
      </c>
      <c r="Q330" s="1">
        <f t="shared" si="96"/>
        <v>0</v>
      </c>
      <c r="R330" s="15"/>
      <c r="S330" s="15">
        <f t="shared" si="97"/>
        <v>0</v>
      </c>
      <c r="T330" s="15">
        <f t="shared" si="98"/>
        <v>0</v>
      </c>
      <c r="U330" s="6">
        <f t="shared" si="99"/>
        <v>0</v>
      </c>
      <c r="V330" s="6">
        <f t="shared" si="100"/>
        <v>0</v>
      </c>
      <c r="W330" s="6">
        <f>$V$13-(SUM($V$17:V330))</f>
        <v>0</v>
      </c>
      <c r="X330" s="1">
        <f t="shared" si="108"/>
        <v>0</v>
      </c>
      <c r="Y330" s="11">
        <f t="shared" si="109"/>
        <v>0</v>
      </c>
      <c r="Z330" s="1"/>
      <c r="AA330" s="1"/>
    </row>
    <row r="331" spans="1:27" x14ac:dyDescent="0.25">
      <c r="A331">
        <v>315</v>
      </c>
      <c r="B331" s="6">
        <f t="shared" si="110"/>
        <v>0</v>
      </c>
      <c r="C331" s="6">
        <f t="shared" si="101"/>
        <v>2158.3818905499083</v>
      </c>
      <c r="D331" s="1">
        <f t="shared" si="102"/>
        <v>2158.3818905499083</v>
      </c>
      <c r="E331" s="5">
        <f t="shared" si="103"/>
        <v>0</v>
      </c>
      <c r="F331" s="1">
        <f t="shared" si="104"/>
        <v>0</v>
      </c>
      <c r="G331" s="1">
        <f t="shared" si="91"/>
        <v>0</v>
      </c>
      <c r="H331" s="6">
        <f t="shared" si="105"/>
        <v>0</v>
      </c>
      <c r="I331" s="60">
        <f t="shared" si="106"/>
        <v>0</v>
      </c>
      <c r="J331" s="61">
        <f t="shared" si="111"/>
        <v>0</v>
      </c>
      <c r="K331" s="62">
        <f t="shared" si="107"/>
        <v>0.04</v>
      </c>
      <c r="L331" s="6">
        <f t="shared" si="92"/>
        <v>0</v>
      </c>
      <c r="M331" s="6">
        <f t="shared" si="93"/>
        <v>0</v>
      </c>
      <c r="N331" s="6">
        <f t="shared" si="94"/>
        <v>0</v>
      </c>
      <c r="O331" s="6">
        <f t="shared" si="95"/>
        <v>0</v>
      </c>
      <c r="P331" s="1">
        <v>0</v>
      </c>
      <c r="Q331" s="1">
        <f t="shared" si="96"/>
        <v>0</v>
      </c>
      <c r="R331" s="15"/>
      <c r="S331" s="15">
        <f t="shared" si="97"/>
        <v>0</v>
      </c>
      <c r="T331" s="15">
        <f t="shared" si="98"/>
        <v>0</v>
      </c>
      <c r="U331" s="6">
        <f t="shared" si="99"/>
        <v>0</v>
      </c>
      <c r="V331" s="6">
        <f t="shared" si="100"/>
        <v>0</v>
      </c>
      <c r="W331" s="6">
        <f>$V$13-(SUM($V$17:V331))</f>
        <v>0</v>
      </c>
      <c r="X331" s="1">
        <f t="shared" si="108"/>
        <v>0</v>
      </c>
      <c r="Y331" s="11">
        <f t="shared" si="109"/>
        <v>0</v>
      </c>
      <c r="Z331" s="1"/>
      <c r="AA331" s="1"/>
    </row>
    <row r="332" spans="1:27" x14ac:dyDescent="0.25">
      <c r="A332">
        <v>316</v>
      </c>
      <c r="B332" s="6">
        <f t="shared" si="110"/>
        <v>0</v>
      </c>
      <c r="C332" s="6">
        <f t="shared" si="101"/>
        <v>2158.3818905499083</v>
      </c>
      <c r="D332" s="1">
        <f t="shared" si="102"/>
        <v>2158.3818905499083</v>
      </c>
      <c r="E332" s="5">
        <f t="shared" si="103"/>
        <v>0</v>
      </c>
      <c r="F332" s="1">
        <f t="shared" si="104"/>
        <v>0</v>
      </c>
      <c r="G332" s="1">
        <f t="shared" si="91"/>
        <v>0</v>
      </c>
      <c r="H332" s="6">
        <f t="shared" si="105"/>
        <v>0</v>
      </c>
      <c r="I332" s="60">
        <f t="shared" si="106"/>
        <v>0</v>
      </c>
      <c r="J332" s="61">
        <f t="shared" si="111"/>
        <v>0</v>
      </c>
      <c r="K332" s="62">
        <f t="shared" si="107"/>
        <v>0.04</v>
      </c>
      <c r="L332" s="6">
        <f t="shared" si="92"/>
        <v>0</v>
      </c>
      <c r="M332" s="6">
        <f t="shared" si="93"/>
        <v>0</v>
      </c>
      <c r="N332" s="6">
        <f t="shared" si="94"/>
        <v>0</v>
      </c>
      <c r="O332" s="6">
        <f t="shared" si="95"/>
        <v>0</v>
      </c>
      <c r="P332" s="1">
        <v>0</v>
      </c>
      <c r="Q332" s="1">
        <f t="shared" si="96"/>
        <v>0</v>
      </c>
      <c r="R332" s="15"/>
      <c r="S332" s="15">
        <f t="shared" si="97"/>
        <v>0</v>
      </c>
      <c r="T332" s="15">
        <f t="shared" si="98"/>
        <v>0</v>
      </c>
      <c r="U332" s="6">
        <f t="shared" si="99"/>
        <v>0</v>
      </c>
      <c r="V332" s="6">
        <f t="shared" si="100"/>
        <v>0</v>
      </c>
      <c r="W332" s="6">
        <f>$V$13-(SUM($V$17:V332))</f>
        <v>0</v>
      </c>
      <c r="X332" s="1">
        <f t="shared" si="108"/>
        <v>0</v>
      </c>
      <c r="Y332" s="11">
        <f t="shared" si="109"/>
        <v>0</v>
      </c>
      <c r="Z332" s="1"/>
      <c r="AA332" s="1"/>
    </row>
    <row r="333" spans="1:27" x14ac:dyDescent="0.25">
      <c r="A333">
        <v>317</v>
      </c>
      <c r="B333" s="6">
        <f t="shared" si="110"/>
        <v>0</v>
      </c>
      <c r="C333" s="6">
        <f t="shared" si="101"/>
        <v>2158.3818905499083</v>
      </c>
      <c r="D333" s="1">
        <f t="shared" si="102"/>
        <v>2158.3818905499083</v>
      </c>
      <c r="E333" s="5">
        <f t="shared" si="103"/>
        <v>0</v>
      </c>
      <c r="F333" s="1">
        <f t="shared" si="104"/>
        <v>0</v>
      </c>
      <c r="G333" s="1">
        <f t="shared" si="91"/>
        <v>0</v>
      </c>
      <c r="H333" s="6">
        <f t="shared" si="105"/>
        <v>0</v>
      </c>
      <c r="I333" s="60">
        <f t="shared" si="106"/>
        <v>0</v>
      </c>
      <c r="J333" s="61">
        <f t="shared" si="111"/>
        <v>0</v>
      </c>
      <c r="K333" s="62">
        <f t="shared" si="107"/>
        <v>0.04</v>
      </c>
      <c r="L333" s="6">
        <f t="shared" si="92"/>
        <v>0</v>
      </c>
      <c r="M333" s="6">
        <f t="shared" si="93"/>
        <v>0</v>
      </c>
      <c r="N333" s="6">
        <f t="shared" si="94"/>
        <v>0</v>
      </c>
      <c r="O333" s="6">
        <f t="shared" si="95"/>
        <v>0</v>
      </c>
      <c r="P333" s="1">
        <v>0</v>
      </c>
      <c r="Q333" s="1">
        <f t="shared" si="96"/>
        <v>0</v>
      </c>
      <c r="R333" s="15"/>
      <c r="S333" s="15">
        <f t="shared" si="97"/>
        <v>0</v>
      </c>
      <c r="T333" s="15">
        <f t="shared" si="98"/>
        <v>0</v>
      </c>
      <c r="U333" s="6">
        <f t="shared" si="99"/>
        <v>0</v>
      </c>
      <c r="V333" s="6">
        <f t="shared" si="100"/>
        <v>0</v>
      </c>
      <c r="W333" s="6">
        <f>$V$13-(SUM($V$17:V333))</f>
        <v>0</v>
      </c>
      <c r="X333" s="1">
        <f t="shared" si="108"/>
        <v>0</v>
      </c>
      <c r="Y333" s="11">
        <f t="shared" si="109"/>
        <v>0</v>
      </c>
      <c r="Z333" s="1"/>
      <c r="AA333" s="1"/>
    </row>
    <row r="334" spans="1:27" x14ac:dyDescent="0.25">
      <c r="A334">
        <v>318</v>
      </c>
      <c r="B334" s="6">
        <f t="shared" si="110"/>
        <v>0</v>
      </c>
      <c r="C334" s="6">
        <f t="shared" si="101"/>
        <v>2158.3818905499083</v>
      </c>
      <c r="D334" s="1">
        <f t="shared" si="102"/>
        <v>2158.3818905499083</v>
      </c>
      <c r="E334" s="5">
        <f t="shared" si="103"/>
        <v>0</v>
      </c>
      <c r="F334" s="1">
        <f t="shared" si="104"/>
        <v>0</v>
      </c>
      <c r="G334" s="1">
        <f t="shared" si="91"/>
        <v>0</v>
      </c>
      <c r="H334" s="6">
        <f t="shared" si="105"/>
        <v>0</v>
      </c>
      <c r="I334" s="60">
        <f t="shared" si="106"/>
        <v>0</v>
      </c>
      <c r="J334" s="61">
        <f t="shared" si="111"/>
        <v>0</v>
      </c>
      <c r="K334" s="62">
        <f t="shared" si="107"/>
        <v>0.04</v>
      </c>
      <c r="L334" s="6">
        <f t="shared" si="92"/>
        <v>0</v>
      </c>
      <c r="M334" s="6">
        <f t="shared" si="93"/>
        <v>0</v>
      </c>
      <c r="N334" s="6">
        <f t="shared" si="94"/>
        <v>0</v>
      </c>
      <c r="O334" s="6">
        <f t="shared" si="95"/>
        <v>0</v>
      </c>
      <c r="P334" s="1">
        <v>0</v>
      </c>
      <c r="Q334" s="1">
        <f t="shared" si="96"/>
        <v>0</v>
      </c>
      <c r="R334" s="15"/>
      <c r="S334" s="15">
        <f t="shared" si="97"/>
        <v>0</v>
      </c>
      <c r="T334" s="15">
        <f t="shared" si="98"/>
        <v>0</v>
      </c>
      <c r="U334" s="6">
        <f t="shared" si="99"/>
        <v>0</v>
      </c>
      <c r="V334" s="6">
        <f t="shared" si="100"/>
        <v>0</v>
      </c>
      <c r="W334" s="6">
        <f>$V$13-(SUM($V$17:V334))</f>
        <v>0</v>
      </c>
      <c r="X334" s="1">
        <f t="shared" si="108"/>
        <v>0</v>
      </c>
      <c r="Y334" s="11">
        <f t="shared" si="109"/>
        <v>0</v>
      </c>
      <c r="Z334" s="1"/>
      <c r="AA334" s="1"/>
    </row>
    <row r="335" spans="1:27" x14ac:dyDescent="0.25">
      <c r="A335">
        <v>319</v>
      </c>
      <c r="B335" s="6">
        <f t="shared" si="110"/>
        <v>0</v>
      </c>
      <c r="C335" s="6">
        <f t="shared" si="101"/>
        <v>2158.3818905499083</v>
      </c>
      <c r="D335" s="1">
        <f t="shared" si="102"/>
        <v>2158.3818905499083</v>
      </c>
      <c r="E335" s="5">
        <f t="shared" si="103"/>
        <v>0</v>
      </c>
      <c r="F335" s="1">
        <f t="shared" si="104"/>
        <v>0</v>
      </c>
      <c r="G335" s="1">
        <f t="shared" si="91"/>
        <v>0</v>
      </c>
      <c r="H335" s="6">
        <f t="shared" si="105"/>
        <v>0</v>
      </c>
      <c r="I335" s="60">
        <f t="shared" si="106"/>
        <v>0</v>
      </c>
      <c r="J335" s="61">
        <f t="shared" si="111"/>
        <v>0</v>
      </c>
      <c r="K335" s="62">
        <f t="shared" si="107"/>
        <v>0.04</v>
      </c>
      <c r="L335" s="6">
        <f t="shared" si="92"/>
        <v>0</v>
      </c>
      <c r="M335" s="6">
        <f t="shared" si="93"/>
        <v>0</v>
      </c>
      <c r="N335" s="6">
        <f t="shared" si="94"/>
        <v>0</v>
      </c>
      <c r="O335" s="6">
        <f t="shared" si="95"/>
        <v>0</v>
      </c>
      <c r="P335" s="1">
        <v>0</v>
      </c>
      <c r="Q335" s="1">
        <f t="shared" si="96"/>
        <v>0</v>
      </c>
      <c r="R335" s="15"/>
      <c r="S335" s="15">
        <f t="shared" si="97"/>
        <v>0</v>
      </c>
      <c r="T335" s="15">
        <f t="shared" si="98"/>
        <v>0</v>
      </c>
      <c r="U335" s="6">
        <f t="shared" si="99"/>
        <v>0</v>
      </c>
      <c r="V335" s="6">
        <f t="shared" si="100"/>
        <v>0</v>
      </c>
      <c r="W335" s="6">
        <f>$V$13-(SUM($V$17:V335))</f>
        <v>0</v>
      </c>
      <c r="X335" s="1">
        <f t="shared" si="108"/>
        <v>0</v>
      </c>
      <c r="Y335" s="11">
        <f t="shared" si="109"/>
        <v>0</v>
      </c>
      <c r="Z335" s="1"/>
      <c r="AA335" s="1"/>
    </row>
    <row r="336" spans="1:27" x14ac:dyDescent="0.25">
      <c r="A336">
        <v>320</v>
      </c>
      <c r="B336" s="6">
        <f t="shared" si="110"/>
        <v>0</v>
      </c>
      <c r="C336" s="6">
        <f t="shared" si="101"/>
        <v>2158.3818905499083</v>
      </c>
      <c r="D336" s="1">
        <f t="shared" si="102"/>
        <v>2158.3818905499083</v>
      </c>
      <c r="E336" s="5">
        <f t="shared" si="103"/>
        <v>0</v>
      </c>
      <c r="F336" s="1">
        <f t="shared" si="104"/>
        <v>0</v>
      </c>
      <c r="G336" s="1">
        <f t="shared" si="91"/>
        <v>0</v>
      </c>
      <c r="H336" s="6">
        <f t="shared" si="105"/>
        <v>0</v>
      </c>
      <c r="I336" s="60">
        <f t="shared" si="106"/>
        <v>0</v>
      </c>
      <c r="J336" s="61">
        <f t="shared" si="111"/>
        <v>0</v>
      </c>
      <c r="K336" s="62">
        <f t="shared" si="107"/>
        <v>0.04</v>
      </c>
      <c r="L336" s="6">
        <f t="shared" si="92"/>
        <v>0</v>
      </c>
      <c r="M336" s="6">
        <f t="shared" si="93"/>
        <v>0</v>
      </c>
      <c r="N336" s="6">
        <f t="shared" si="94"/>
        <v>0</v>
      </c>
      <c r="O336" s="6">
        <f t="shared" si="95"/>
        <v>0</v>
      </c>
      <c r="P336" s="1">
        <v>0</v>
      </c>
      <c r="Q336" s="1">
        <f t="shared" si="96"/>
        <v>0</v>
      </c>
      <c r="R336" s="15"/>
      <c r="S336" s="15">
        <f t="shared" si="97"/>
        <v>0</v>
      </c>
      <c r="T336" s="15">
        <f t="shared" si="98"/>
        <v>0</v>
      </c>
      <c r="U336" s="6">
        <f t="shared" si="99"/>
        <v>0</v>
      </c>
      <c r="V336" s="6">
        <f t="shared" si="100"/>
        <v>0</v>
      </c>
      <c r="W336" s="6">
        <f>$V$13-(SUM($V$17:V336))</f>
        <v>0</v>
      </c>
      <c r="X336" s="1">
        <f t="shared" si="108"/>
        <v>0</v>
      </c>
      <c r="Y336" s="11">
        <f t="shared" si="109"/>
        <v>0</v>
      </c>
      <c r="Z336" s="1"/>
      <c r="AA336" s="1"/>
    </row>
    <row r="337" spans="1:27" x14ac:dyDescent="0.25">
      <c r="A337">
        <v>321</v>
      </c>
      <c r="B337" s="6">
        <f t="shared" si="110"/>
        <v>0</v>
      </c>
      <c r="C337" s="6">
        <f t="shared" si="101"/>
        <v>2158.3818905499083</v>
      </c>
      <c r="D337" s="1">
        <f t="shared" si="102"/>
        <v>2158.3818905499083</v>
      </c>
      <c r="E337" s="5">
        <f t="shared" si="103"/>
        <v>0</v>
      </c>
      <c r="F337" s="1">
        <f t="shared" si="104"/>
        <v>0</v>
      </c>
      <c r="G337" s="1">
        <f t="shared" ref="G337:G376" si="112">(1-(1-$F$3)^(1/12))*B337*$F$4</f>
        <v>0</v>
      </c>
      <c r="H337" s="6">
        <f t="shared" si="105"/>
        <v>0</v>
      </c>
      <c r="I337" s="60">
        <f t="shared" si="106"/>
        <v>0</v>
      </c>
      <c r="J337" s="61">
        <f t="shared" si="111"/>
        <v>0</v>
      </c>
      <c r="K337" s="62">
        <f t="shared" si="107"/>
        <v>0.04</v>
      </c>
      <c r="L337" s="6">
        <f t="shared" ref="L337:L376" si="113">B337*$B$4/12</f>
        <v>0</v>
      </c>
      <c r="M337" s="6">
        <f t="shared" ref="M337:M376" si="114">IF(L337&gt;0,$I$2/12,0)*$B$8</f>
        <v>0</v>
      </c>
      <c r="N337" s="6">
        <f t="shared" ref="N337:N376" si="115">IF(L337&gt;0,SUM(D337:F337)*(13/360)*$Q$3,0)</f>
        <v>0</v>
      </c>
      <c r="O337" s="6">
        <f t="shared" ref="O337:O376" si="116">IF(L337&gt;0,$I$4*$Q$3/12,0)*$B$8</f>
        <v>0</v>
      </c>
      <c r="P337" s="1">
        <v>0</v>
      </c>
      <c r="Q337" s="1">
        <f t="shared" ref="Q337:Q376" si="117">IF(L337&gt;0,$N$2/12,0)*$B$8</f>
        <v>0</v>
      </c>
      <c r="R337" s="15"/>
      <c r="S337" s="15">
        <f t="shared" si="97"/>
        <v>0</v>
      </c>
      <c r="T337" s="15">
        <f t="shared" ref="T337:T376" si="118">IF(L337&gt;0,F337*$B$4*($N$6/30),0)/$B$8</f>
        <v>0</v>
      </c>
      <c r="U337" s="6">
        <f t="shared" ref="U337:U376" si="119">SUM(L337:O337)-SUM(P337:T337)</f>
        <v>0</v>
      </c>
      <c r="V337" s="6">
        <f t="shared" ref="V337:V376" si="120">U337/(1+$Q$4/12)^A337</f>
        <v>0</v>
      </c>
      <c r="W337" s="6">
        <f>$V$13-(SUM($V$17:V337))</f>
        <v>0</v>
      </c>
      <c r="X337" s="1">
        <f t="shared" si="108"/>
        <v>0</v>
      </c>
      <c r="Y337" s="11">
        <f t="shared" si="109"/>
        <v>0</v>
      </c>
      <c r="Z337" s="1"/>
      <c r="AA337" s="1"/>
    </row>
    <row r="338" spans="1:27" x14ac:dyDescent="0.25">
      <c r="A338">
        <v>322</v>
      </c>
      <c r="B338" s="6">
        <f t="shared" si="110"/>
        <v>0</v>
      </c>
      <c r="C338" s="6">
        <f t="shared" ref="C338:C376" si="121">-PMT($B$3/12,$B$6,$B$2)</f>
        <v>2158.3818905499083</v>
      </c>
      <c r="D338" s="1">
        <f t="shared" ref="D338:D376" si="122">C338-E338</f>
        <v>2158.3818905499083</v>
      </c>
      <c r="E338" s="5">
        <f t="shared" ref="E338:E376" si="123">$B338*$B$3/12</f>
        <v>0</v>
      </c>
      <c r="F338" s="1">
        <f t="shared" ref="F338:F376" si="124">(1-(1-$F$2)^(1/12))*B338</f>
        <v>0</v>
      </c>
      <c r="G338" s="1">
        <f t="shared" si="112"/>
        <v>0</v>
      </c>
      <c r="H338" s="6">
        <f t="shared" ref="H338:H376" si="125">IF(B338-D338-F338&lt;0,0,B338-D338-F338)</f>
        <v>0</v>
      </c>
      <c r="I338" s="60">
        <f t="shared" ref="I338:I376" si="126">F338*$Q$6</f>
        <v>0</v>
      </c>
      <c r="J338" s="61">
        <f t="shared" si="111"/>
        <v>0</v>
      </c>
      <c r="K338" s="62">
        <f t="shared" ref="K338:K376" si="127">$F$2</f>
        <v>0.04</v>
      </c>
      <c r="L338" s="6">
        <f t="shared" si="113"/>
        <v>0</v>
      </c>
      <c r="M338" s="6">
        <f t="shared" si="114"/>
        <v>0</v>
      </c>
      <c r="N338" s="6">
        <f t="shared" si="115"/>
        <v>0</v>
      </c>
      <c r="O338" s="6">
        <f t="shared" si="116"/>
        <v>0</v>
      </c>
      <c r="P338" s="1">
        <v>0</v>
      </c>
      <c r="Q338" s="1">
        <f t="shared" si="117"/>
        <v>0</v>
      </c>
      <c r="R338" s="15"/>
      <c r="S338" s="15">
        <f t="shared" ref="S338:S376" si="128">IF(L338&gt;0,$I$4*$N$5/12,0)</f>
        <v>0</v>
      </c>
      <c r="T338" s="15">
        <f t="shared" si="118"/>
        <v>0</v>
      </c>
      <c r="U338" s="6">
        <f t="shared" si="119"/>
        <v>0</v>
      </c>
      <c r="V338" s="6">
        <f t="shared" si="120"/>
        <v>0</v>
      </c>
      <c r="W338" s="6">
        <f>$V$13-(SUM($V$17:V338))</f>
        <v>0</v>
      </c>
      <c r="X338" s="1">
        <f t="shared" ref="X338:X376" si="129">U338+J338</f>
        <v>0</v>
      </c>
      <c r="Y338" s="11">
        <f t="shared" ref="Y338:Y376" si="130">X338/(1+$Q$4/12)^A338</f>
        <v>0</v>
      </c>
      <c r="Z338" s="1"/>
      <c r="AA338" s="1"/>
    </row>
    <row r="339" spans="1:27" x14ac:dyDescent="0.25">
      <c r="A339">
        <v>323</v>
      </c>
      <c r="B339" s="6">
        <f t="shared" ref="B339:B376" si="131">H338</f>
        <v>0</v>
      </c>
      <c r="C339" s="6">
        <f t="shared" si="121"/>
        <v>2158.3818905499083</v>
      </c>
      <c r="D339" s="1">
        <f t="shared" si="122"/>
        <v>2158.3818905499083</v>
      </c>
      <c r="E339" s="5">
        <f t="shared" si="123"/>
        <v>0</v>
      </c>
      <c r="F339" s="1">
        <f t="shared" si="124"/>
        <v>0</v>
      </c>
      <c r="G339" s="1">
        <f t="shared" si="112"/>
        <v>0</v>
      </c>
      <c r="H339" s="6">
        <f t="shared" si="125"/>
        <v>0</v>
      </c>
      <c r="I339" s="60">
        <f t="shared" si="126"/>
        <v>0</v>
      </c>
      <c r="J339" s="61">
        <f t="shared" si="111"/>
        <v>0</v>
      </c>
      <c r="K339" s="62">
        <f t="shared" si="127"/>
        <v>0.04</v>
      </c>
      <c r="L339" s="6">
        <f t="shared" si="113"/>
        <v>0</v>
      </c>
      <c r="M339" s="6">
        <f t="shared" si="114"/>
        <v>0</v>
      </c>
      <c r="N339" s="6">
        <f t="shared" si="115"/>
        <v>0</v>
      </c>
      <c r="O339" s="6">
        <f t="shared" si="116"/>
        <v>0</v>
      </c>
      <c r="P339" s="1">
        <v>0</v>
      </c>
      <c r="Q339" s="1">
        <f t="shared" si="117"/>
        <v>0</v>
      </c>
      <c r="R339" s="15"/>
      <c r="S339" s="15">
        <f t="shared" si="128"/>
        <v>0</v>
      </c>
      <c r="T339" s="15">
        <f t="shared" si="118"/>
        <v>0</v>
      </c>
      <c r="U339" s="6">
        <f t="shared" si="119"/>
        <v>0</v>
      </c>
      <c r="V339" s="6">
        <f t="shared" si="120"/>
        <v>0</v>
      </c>
      <c r="W339" s="6">
        <f>$V$13-(SUM($V$17:V339))</f>
        <v>0</v>
      </c>
      <c r="X339" s="1">
        <f t="shared" si="129"/>
        <v>0</v>
      </c>
      <c r="Y339" s="11">
        <f t="shared" si="130"/>
        <v>0</v>
      </c>
      <c r="Z339" s="1"/>
      <c r="AA339" s="1"/>
    </row>
    <row r="340" spans="1:27" x14ac:dyDescent="0.25">
      <c r="A340">
        <v>324</v>
      </c>
      <c r="B340" s="6">
        <f t="shared" si="131"/>
        <v>0</v>
      </c>
      <c r="C340" s="6">
        <f t="shared" si="121"/>
        <v>2158.3818905499083</v>
      </c>
      <c r="D340" s="1">
        <f t="shared" si="122"/>
        <v>2158.3818905499083</v>
      </c>
      <c r="E340" s="5">
        <f t="shared" si="123"/>
        <v>0</v>
      </c>
      <c r="F340" s="1">
        <f t="shared" si="124"/>
        <v>0</v>
      </c>
      <c r="G340" s="1">
        <f t="shared" si="112"/>
        <v>0</v>
      </c>
      <c r="H340" s="6">
        <f t="shared" si="125"/>
        <v>0</v>
      </c>
      <c r="I340" s="60">
        <f t="shared" si="126"/>
        <v>0</v>
      </c>
      <c r="J340" s="61">
        <f t="shared" si="111"/>
        <v>0</v>
      </c>
      <c r="K340" s="62">
        <f t="shared" si="127"/>
        <v>0.04</v>
      </c>
      <c r="L340" s="6">
        <f t="shared" si="113"/>
        <v>0</v>
      </c>
      <c r="M340" s="6">
        <f t="shared" si="114"/>
        <v>0</v>
      </c>
      <c r="N340" s="6">
        <f t="shared" si="115"/>
        <v>0</v>
      </c>
      <c r="O340" s="6">
        <f t="shared" si="116"/>
        <v>0</v>
      </c>
      <c r="P340" s="1">
        <v>0</v>
      </c>
      <c r="Q340" s="1">
        <f t="shared" si="117"/>
        <v>0</v>
      </c>
      <c r="R340" s="15"/>
      <c r="S340" s="15">
        <f t="shared" si="128"/>
        <v>0</v>
      </c>
      <c r="T340" s="15">
        <f t="shared" si="118"/>
        <v>0</v>
      </c>
      <c r="U340" s="6">
        <f t="shared" si="119"/>
        <v>0</v>
      </c>
      <c r="V340" s="6">
        <f t="shared" si="120"/>
        <v>0</v>
      </c>
      <c r="W340" s="6">
        <f>$V$13-(SUM($V$17:V340))</f>
        <v>0</v>
      </c>
      <c r="X340" s="1">
        <f t="shared" si="129"/>
        <v>0</v>
      </c>
      <c r="Y340" s="11">
        <f t="shared" si="130"/>
        <v>0</v>
      </c>
      <c r="Z340" s="1"/>
      <c r="AA340" s="1"/>
    </row>
    <row r="341" spans="1:27" x14ac:dyDescent="0.25">
      <c r="A341">
        <v>325</v>
      </c>
      <c r="B341" s="6">
        <f t="shared" si="131"/>
        <v>0</v>
      </c>
      <c r="C341" s="6">
        <f t="shared" si="121"/>
        <v>2158.3818905499083</v>
      </c>
      <c r="D341" s="1">
        <f t="shared" si="122"/>
        <v>2158.3818905499083</v>
      </c>
      <c r="E341" s="5">
        <f t="shared" si="123"/>
        <v>0</v>
      </c>
      <c r="F341" s="1">
        <f t="shared" si="124"/>
        <v>0</v>
      </c>
      <c r="G341" s="1">
        <f t="shared" si="112"/>
        <v>0</v>
      </c>
      <c r="H341" s="6">
        <f t="shared" si="125"/>
        <v>0</v>
      </c>
      <c r="I341" s="60">
        <f t="shared" si="126"/>
        <v>0</v>
      </c>
      <c r="J341" s="61">
        <f t="shared" si="111"/>
        <v>0</v>
      </c>
      <c r="K341" s="62">
        <f t="shared" si="127"/>
        <v>0.04</v>
      </c>
      <c r="L341" s="6">
        <f t="shared" si="113"/>
        <v>0</v>
      </c>
      <c r="M341" s="6">
        <f t="shared" si="114"/>
        <v>0</v>
      </c>
      <c r="N341" s="6">
        <f t="shared" si="115"/>
        <v>0</v>
      </c>
      <c r="O341" s="6">
        <f t="shared" si="116"/>
        <v>0</v>
      </c>
      <c r="P341" s="1">
        <v>0</v>
      </c>
      <c r="Q341" s="1">
        <f t="shared" si="117"/>
        <v>0</v>
      </c>
      <c r="R341" s="15"/>
      <c r="S341" s="15">
        <f t="shared" si="128"/>
        <v>0</v>
      </c>
      <c r="T341" s="15">
        <f t="shared" si="118"/>
        <v>0</v>
      </c>
      <c r="U341" s="6">
        <f t="shared" si="119"/>
        <v>0</v>
      </c>
      <c r="V341" s="6">
        <f t="shared" si="120"/>
        <v>0</v>
      </c>
      <c r="W341" s="6">
        <f>$V$13-(SUM($V$17:V341))</f>
        <v>0</v>
      </c>
      <c r="X341" s="1">
        <f t="shared" si="129"/>
        <v>0</v>
      </c>
      <c r="Y341" s="11">
        <f t="shared" si="130"/>
        <v>0</v>
      </c>
      <c r="Z341" s="1"/>
      <c r="AA341" s="1"/>
    </row>
    <row r="342" spans="1:27" x14ac:dyDescent="0.25">
      <c r="A342">
        <v>326</v>
      </c>
      <c r="B342" s="6">
        <f t="shared" si="131"/>
        <v>0</v>
      </c>
      <c r="C342" s="6">
        <f t="shared" si="121"/>
        <v>2158.3818905499083</v>
      </c>
      <c r="D342" s="1">
        <f t="shared" si="122"/>
        <v>2158.3818905499083</v>
      </c>
      <c r="E342" s="5">
        <f t="shared" si="123"/>
        <v>0</v>
      </c>
      <c r="F342" s="1">
        <f t="shared" si="124"/>
        <v>0</v>
      </c>
      <c r="G342" s="1">
        <f t="shared" si="112"/>
        <v>0</v>
      </c>
      <c r="H342" s="6">
        <f t="shared" si="125"/>
        <v>0</v>
      </c>
      <c r="I342" s="60">
        <f t="shared" si="126"/>
        <v>0</v>
      </c>
      <c r="J342" s="61">
        <f t="shared" si="111"/>
        <v>0</v>
      </c>
      <c r="K342" s="62">
        <f t="shared" si="127"/>
        <v>0.04</v>
      </c>
      <c r="L342" s="6">
        <f t="shared" si="113"/>
        <v>0</v>
      </c>
      <c r="M342" s="6">
        <f t="shared" si="114"/>
        <v>0</v>
      </c>
      <c r="N342" s="6">
        <f t="shared" si="115"/>
        <v>0</v>
      </c>
      <c r="O342" s="6">
        <f t="shared" si="116"/>
        <v>0</v>
      </c>
      <c r="P342" s="1">
        <v>0</v>
      </c>
      <c r="Q342" s="1">
        <f t="shared" si="117"/>
        <v>0</v>
      </c>
      <c r="R342" s="15"/>
      <c r="S342" s="15">
        <f t="shared" si="128"/>
        <v>0</v>
      </c>
      <c r="T342" s="15">
        <f t="shared" si="118"/>
        <v>0</v>
      </c>
      <c r="U342" s="6">
        <f t="shared" si="119"/>
        <v>0</v>
      </c>
      <c r="V342" s="6">
        <f t="shared" si="120"/>
        <v>0</v>
      </c>
      <c r="W342" s="6">
        <f>$V$13-(SUM($V$17:V342))</f>
        <v>0</v>
      </c>
      <c r="X342" s="1">
        <f t="shared" si="129"/>
        <v>0</v>
      </c>
      <c r="Y342" s="11">
        <f t="shared" si="130"/>
        <v>0</v>
      </c>
      <c r="Z342" s="1"/>
      <c r="AA342" s="1"/>
    </row>
    <row r="343" spans="1:27" x14ac:dyDescent="0.25">
      <c r="A343">
        <v>327</v>
      </c>
      <c r="B343" s="6">
        <f t="shared" si="131"/>
        <v>0</v>
      </c>
      <c r="C343" s="6">
        <f t="shared" si="121"/>
        <v>2158.3818905499083</v>
      </c>
      <c r="D343" s="1">
        <f t="shared" si="122"/>
        <v>2158.3818905499083</v>
      </c>
      <c r="E343" s="5">
        <f t="shared" si="123"/>
        <v>0</v>
      </c>
      <c r="F343" s="1">
        <f t="shared" si="124"/>
        <v>0</v>
      </c>
      <c r="G343" s="1">
        <f t="shared" si="112"/>
        <v>0</v>
      </c>
      <c r="H343" s="6">
        <f t="shared" si="125"/>
        <v>0</v>
      </c>
      <c r="I343" s="60">
        <f t="shared" si="126"/>
        <v>0</v>
      </c>
      <c r="J343" s="61">
        <f t="shared" si="111"/>
        <v>0</v>
      </c>
      <c r="K343" s="62">
        <f t="shared" si="127"/>
        <v>0.04</v>
      </c>
      <c r="L343" s="6">
        <f t="shared" si="113"/>
        <v>0</v>
      </c>
      <c r="M343" s="6">
        <f t="shared" si="114"/>
        <v>0</v>
      </c>
      <c r="N343" s="6">
        <f t="shared" si="115"/>
        <v>0</v>
      </c>
      <c r="O343" s="6">
        <f t="shared" si="116"/>
        <v>0</v>
      </c>
      <c r="P343" s="1">
        <v>0</v>
      </c>
      <c r="Q343" s="1">
        <f t="shared" si="117"/>
        <v>0</v>
      </c>
      <c r="R343" s="15"/>
      <c r="S343" s="15">
        <f t="shared" si="128"/>
        <v>0</v>
      </c>
      <c r="T343" s="15">
        <f t="shared" si="118"/>
        <v>0</v>
      </c>
      <c r="U343" s="6">
        <f t="shared" si="119"/>
        <v>0</v>
      </c>
      <c r="V343" s="6">
        <f t="shared" si="120"/>
        <v>0</v>
      </c>
      <c r="W343" s="6">
        <f>$V$13-(SUM($V$17:V343))</f>
        <v>0</v>
      </c>
      <c r="X343" s="1">
        <f t="shared" si="129"/>
        <v>0</v>
      </c>
      <c r="Y343" s="11">
        <f t="shared" si="130"/>
        <v>0</v>
      </c>
      <c r="Z343" s="1"/>
      <c r="AA343" s="1"/>
    </row>
    <row r="344" spans="1:27" x14ac:dyDescent="0.25">
      <c r="A344">
        <v>328</v>
      </c>
      <c r="B344" s="6">
        <f t="shared" si="131"/>
        <v>0</v>
      </c>
      <c r="C344" s="6">
        <f t="shared" si="121"/>
        <v>2158.3818905499083</v>
      </c>
      <c r="D344" s="1">
        <f t="shared" si="122"/>
        <v>2158.3818905499083</v>
      </c>
      <c r="E344" s="5">
        <f t="shared" si="123"/>
        <v>0</v>
      </c>
      <c r="F344" s="1">
        <f t="shared" si="124"/>
        <v>0</v>
      </c>
      <c r="G344" s="1">
        <f t="shared" si="112"/>
        <v>0</v>
      </c>
      <c r="H344" s="6">
        <f t="shared" si="125"/>
        <v>0</v>
      </c>
      <c r="I344" s="60">
        <f t="shared" si="126"/>
        <v>0</v>
      </c>
      <c r="J344" s="61">
        <f t="shared" si="111"/>
        <v>0</v>
      </c>
      <c r="K344" s="62">
        <f t="shared" si="127"/>
        <v>0.04</v>
      </c>
      <c r="L344" s="6">
        <f t="shared" si="113"/>
        <v>0</v>
      </c>
      <c r="M344" s="6">
        <f t="shared" si="114"/>
        <v>0</v>
      </c>
      <c r="N344" s="6">
        <f t="shared" si="115"/>
        <v>0</v>
      </c>
      <c r="O344" s="6">
        <f t="shared" si="116"/>
        <v>0</v>
      </c>
      <c r="P344" s="1">
        <v>0</v>
      </c>
      <c r="Q344" s="1">
        <f t="shared" si="117"/>
        <v>0</v>
      </c>
      <c r="R344" s="15"/>
      <c r="S344" s="15">
        <f t="shared" si="128"/>
        <v>0</v>
      </c>
      <c r="T344" s="15">
        <f t="shared" si="118"/>
        <v>0</v>
      </c>
      <c r="U344" s="6">
        <f t="shared" si="119"/>
        <v>0</v>
      </c>
      <c r="V344" s="6">
        <f t="shared" si="120"/>
        <v>0</v>
      </c>
      <c r="W344" s="6">
        <f>$V$13-(SUM($V$17:V344))</f>
        <v>0</v>
      </c>
      <c r="X344" s="1">
        <f t="shared" si="129"/>
        <v>0</v>
      </c>
      <c r="Y344" s="11">
        <f t="shared" si="130"/>
        <v>0</v>
      </c>
      <c r="Z344" s="1"/>
      <c r="AA344" s="1"/>
    </row>
    <row r="345" spans="1:27" x14ac:dyDescent="0.25">
      <c r="A345">
        <v>329</v>
      </c>
      <c r="B345" s="6">
        <f t="shared" si="131"/>
        <v>0</v>
      </c>
      <c r="C345" s="6">
        <f t="shared" si="121"/>
        <v>2158.3818905499083</v>
      </c>
      <c r="D345" s="1">
        <f t="shared" si="122"/>
        <v>2158.3818905499083</v>
      </c>
      <c r="E345" s="5">
        <f t="shared" si="123"/>
        <v>0</v>
      </c>
      <c r="F345" s="1">
        <f t="shared" si="124"/>
        <v>0</v>
      </c>
      <c r="G345" s="1">
        <f t="shared" si="112"/>
        <v>0</v>
      </c>
      <c r="H345" s="6">
        <f t="shared" si="125"/>
        <v>0</v>
      </c>
      <c r="I345" s="60">
        <f t="shared" si="126"/>
        <v>0</v>
      </c>
      <c r="J345" s="61">
        <f t="shared" ref="J345:J376" si="132">$N$8*I345</f>
        <v>0</v>
      </c>
      <c r="K345" s="62">
        <f t="shared" si="127"/>
        <v>0.04</v>
      </c>
      <c r="L345" s="6">
        <f t="shared" si="113"/>
        <v>0</v>
      </c>
      <c r="M345" s="6">
        <f t="shared" si="114"/>
        <v>0</v>
      </c>
      <c r="N345" s="6">
        <f t="shared" si="115"/>
        <v>0</v>
      </c>
      <c r="O345" s="6">
        <f t="shared" si="116"/>
        <v>0</v>
      </c>
      <c r="P345" s="1">
        <v>0</v>
      </c>
      <c r="Q345" s="1">
        <f t="shared" si="117"/>
        <v>0</v>
      </c>
      <c r="R345" s="15"/>
      <c r="S345" s="15">
        <f t="shared" si="128"/>
        <v>0</v>
      </c>
      <c r="T345" s="15">
        <f t="shared" si="118"/>
        <v>0</v>
      </c>
      <c r="U345" s="6">
        <f t="shared" si="119"/>
        <v>0</v>
      </c>
      <c r="V345" s="6">
        <f t="shared" si="120"/>
        <v>0</v>
      </c>
      <c r="W345" s="6">
        <f>$V$13-(SUM($V$17:V345))</f>
        <v>0</v>
      </c>
      <c r="X345" s="1">
        <f t="shared" si="129"/>
        <v>0</v>
      </c>
      <c r="Y345" s="11">
        <f t="shared" si="130"/>
        <v>0</v>
      </c>
      <c r="Z345" s="1"/>
      <c r="AA345" s="1"/>
    </row>
    <row r="346" spans="1:27" x14ac:dyDescent="0.25">
      <c r="A346">
        <v>330</v>
      </c>
      <c r="B346" s="6">
        <f t="shared" si="131"/>
        <v>0</v>
      </c>
      <c r="C346" s="6">
        <f t="shared" si="121"/>
        <v>2158.3818905499083</v>
      </c>
      <c r="D346" s="1">
        <f t="shared" si="122"/>
        <v>2158.3818905499083</v>
      </c>
      <c r="E346" s="5">
        <f t="shared" si="123"/>
        <v>0</v>
      </c>
      <c r="F346" s="1">
        <f t="shared" si="124"/>
        <v>0</v>
      </c>
      <c r="G346" s="1">
        <f t="shared" si="112"/>
        <v>0</v>
      </c>
      <c r="H346" s="6">
        <f t="shared" si="125"/>
        <v>0</v>
      </c>
      <c r="I346" s="60">
        <f t="shared" si="126"/>
        <v>0</v>
      </c>
      <c r="J346" s="61">
        <f t="shared" si="132"/>
        <v>0</v>
      </c>
      <c r="K346" s="62">
        <f t="shared" si="127"/>
        <v>0.04</v>
      </c>
      <c r="L346" s="6">
        <f t="shared" si="113"/>
        <v>0</v>
      </c>
      <c r="M346" s="6">
        <f t="shared" si="114"/>
        <v>0</v>
      </c>
      <c r="N346" s="6">
        <f t="shared" si="115"/>
        <v>0</v>
      </c>
      <c r="O346" s="6">
        <f t="shared" si="116"/>
        <v>0</v>
      </c>
      <c r="P346" s="1">
        <v>0</v>
      </c>
      <c r="Q346" s="1">
        <f t="shared" si="117"/>
        <v>0</v>
      </c>
      <c r="R346" s="15"/>
      <c r="S346" s="15">
        <f t="shared" si="128"/>
        <v>0</v>
      </c>
      <c r="T346" s="15">
        <f t="shared" si="118"/>
        <v>0</v>
      </c>
      <c r="U346" s="6">
        <f t="shared" si="119"/>
        <v>0</v>
      </c>
      <c r="V346" s="6">
        <f t="shared" si="120"/>
        <v>0</v>
      </c>
      <c r="W346" s="6">
        <f>$V$13-(SUM($V$17:V346))</f>
        <v>0</v>
      </c>
      <c r="X346" s="1">
        <f t="shared" si="129"/>
        <v>0</v>
      </c>
      <c r="Y346" s="11">
        <f t="shared" si="130"/>
        <v>0</v>
      </c>
      <c r="Z346" s="1"/>
      <c r="AA346" s="1"/>
    </row>
    <row r="347" spans="1:27" x14ac:dyDescent="0.25">
      <c r="A347">
        <v>331</v>
      </c>
      <c r="B347" s="6">
        <f t="shared" si="131"/>
        <v>0</v>
      </c>
      <c r="C347" s="6">
        <f t="shared" si="121"/>
        <v>2158.3818905499083</v>
      </c>
      <c r="D347" s="1">
        <f t="shared" si="122"/>
        <v>2158.3818905499083</v>
      </c>
      <c r="E347" s="5">
        <f t="shared" si="123"/>
        <v>0</v>
      </c>
      <c r="F347" s="1">
        <f t="shared" si="124"/>
        <v>0</v>
      </c>
      <c r="G347" s="1">
        <f t="shared" si="112"/>
        <v>0</v>
      </c>
      <c r="H347" s="6">
        <f t="shared" si="125"/>
        <v>0</v>
      </c>
      <c r="I347" s="60">
        <f t="shared" si="126"/>
        <v>0</v>
      </c>
      <c r="J347" s="61">
        <f t="shared" si="132"/>
        <v>0</v>
      </c>
      <c r="K347" s="62">
        <f t="shared" si="127"/>
        <v>0.04</v>
      </c>
      <c r="L347" s="6">
        <f t="shared" si="113"/>
        <v>0</v>
      </c>
      <c r="M347" s="6">
        <f t="shared" si="114"/>
        <v>0</v>
      </c>
      <c r="N347" s="6">
        <f t="shared" si="115"/>
        <v>0</v>
      </c>
      <c r="O347" s="6">
        <f t="shared" si="116"/>
        <v>0</v>
      </c>
      <c r="P347" s="1">
        <v>0</v>
      </c>
      <c r="Q347" s="1">
        <f t="shared" si="117"/>
        <v>0</v>
      </c>
      <c r="R347" s="15"/>
      <c r="S347" s="15">
        <f t="shared" si="128"/>
        <v>0</v>
      </c>
      <c r="T347" s="15">
        <f t="shared" si="118"/>
        <v>0</v>
      </c>
      <c r="U347" s="6">
        <f t="shared" si="119"/>
        <v>0</v>
      </c>
      <c r="V347" s="6">
        <f t="shared" si="120"/>
        <v>0</v>
      </c>
      <c r="W347" s="6">
        <f>$V$13-(SUM($V$17:V347))</f>
        <v>0</v>
      </c>
      <c r="X347" s="1">
        <f t="shared" si="129"/>
        <v>0</v>
      </c>
      <c r="Y347" s="11">
        <f t="shared" si="130"/>
        <v>0</v>
      </c>
      <c r="Z347" s="1"/>
      <c r="AA347" s="1"/>
    </row>
    <row r="348" spans="1:27" x14ac:dyDescent="0.25">
      <c r="A348">
        <v>332</v>
      </c>
      <c r="B348" s="6">
        <f t="shared" si="131"/>
        <v>0</v>
      </c>
      <c r="C348" s="6">
        <f t="shared" si="121"/>
        <v>2158.3818905499083</v>
      </c>
      <c r="D348" s="1">
        <f t="shared" si="122"/>
        <v>2158.3818905499083</v>
      </c>
      <c r="E348" s="5">
        <f t="shared" si="123"/>
        <v>0</v>
      </c>
      <c r="F348" s="1">
        <f t="shared" si="124"/>
        <v>0</v>
      </c>
      <c r="G348" s="1">
        <f t="shared" si="112"/>
        <v>0</v>
      </c>
      <c r="H348" s="6">
        <f t="shared" si="125"/>
        <v>0</v>
      </c>
      <c r="I348" s="60">
        <f t="shared" si="126"/>
        <v>0</v>
      </c>
      <c r="J348" s="61">
        <f t="shared" si="132"/>
        <v>0</v>
      </c>
      <c r="K348" s="62">
        <f t="shared" si="127"/>
        <v>0.04</v>
      </c>
      <c r="L348" s="6">
        <f t="shared" si="113"/>
        <v>0</v>
      </c>
      <c r="M348" s="6">
        <f t="shared" si="114"/>
        <v>0</v>
      </c>
      <c r="N348" s="6">
        <f t="shared" si="115"/>
        <v>0</v>
      </c>
      <c r="O348" s="6">
        <f t="shared" si="116"/>
        <v>0</v>
      </c>
      <c r="P348" s="1">
        <v>0</v>
      </c>
      <c r="Q348" s="1">
        <f t="shared" si="117"/>
        <v>0</v>
      </c>
      <c r="R348" s="15"/>
      <c r="S348" s="15">
        <f t="shared" si="128"/>
        <v>0</v>
      </c>
      <c r="T348" s="15">
        <f t="shared" si="118"/>
        <v>0</v>
      </c>
      <c r="U348" s="6">
        <f t="shared" si="119"/>
        <v>0</v>
      </c>
      <c r="V348" s="6">
        <f t="shared" si="120"/>
        <v>0</v>
      </c>
      <c r="W348" s="6">
        <f>$V$13-(SUM($V$17:V348))</f>
        <v>0</v>
      </c>
      <c r="X348" s="1">
        <f t="shared" si="129"/>
        <v>0</v>
      </c>
      <c r="Y348" s="11">
        <f t="shared" si="130"/>
        <v>0</v>
      </c>
      <c r="Z348" s="1"/>
      <c r="AA348" s="1"/>
    </row>
    <row r="349" spans="1:27" x14ac:dyDescent="0.25">
      <c r="A349">
        <v>333</v>
      </c>
      <c r="B349" s="6">
        <f t="shared" si="131"/>
        <v>0</v>
      </c>
      <c r="C349" s="6">
        <f t="shared" si="121"/>
        <v>2158.3818905499083</v>
      </c>
      <c r="D349" s="1">
        <f t="shared" si="122"/>
        <v>2158.3818905499083</v>
      </c>
      <c r="E349" s="5">
        <f t="shared" si="123"/>
        <v>0</v>
      </c>
      <c r="F349" s="1">
        <f t="shared" si="124"/>
        <v>0</v>
      </c>
      <c r="G349" s="1">
        <f t="shared" si="112"/>
        <v>0</v>
      </c>
      <c r="H349" s="6">
        <f t="shared" si="125"/>
        <v>0</v>
      </c>
      <c r="I349" s="60">
        <f t="shared" si="126"/>
        <v>0</v>
      </c>
      <c r="J349" s="61">
        <f t="shared" si="132"/>
        <v>0</v>
      </c>
      <c r="K349" s="62">
        <f t="shared" si="127"/>
        <v>0.04</v>
      </c>
      <c r="L349" s="6">
        <f t="shared" si="113"/>
        <v>0</v>
      </c>
      <c r="M349" s="6">
        <f t="shared" si="114"/>
        <v>0</v>
      </c>
      <c r="N349" s="6">
        <f t="shared" si="115"/>
        <v>0</v>
      </c>
      <c r="O349" s="6">
        <f t="shared" si="116"/>
        <v>0</v>
      </c>
      <c r="P349" s="1">
        <v>0</v>
      </c>
      <c r="Q349" s="1">
        <f t="shared" si="117"/>
        <v>0</v>
      </c>
      <c r="R349" s="15"/>
      <c r="S349" s="15">
        <f t="shared" si="128"/>
        <v>0</v>
      </c>
      <c r="T349" s="15">
        <f t="shared" si="118"/>
        <v>0</v>
      </c>
      <c r="U349" s="6">
        <f t="shared" si="119"/>
        <v>0</v>
      </c>
      <c r="V349" s="6">
        <f t="shared" si="120"/>
        <v>0</v>
      </c>
      <c r="W349" s="6">
        <f>$V$13-(SUM($V$17:V349))</f>
        <v>0</v>
      </c>
      <c r="X349" s="1">
        <f t="shared" si="129"/>
        <v>0</v>
      </c>
      <c r="Y349" s="11">
        <f t="shared" si="130"/>
        <v>0</v>
      </c>
      <c r="Z349" s="1"/>
      <c r="AA349" s="1"/>
    </row>
    <row r="350" spans="1:27" x14ac:dyDescent="0.25">
      <c r="A350">
        <v>334</v>
      </c>
      <c r="B350" s="6">
        <f t="shared" si="131"/>
        <v>0</v>
      </c>
      <c r="C350" s="6">
        <f t="shared" si="121"/>
        <v>2158.3818905499083</v>
      </c>
      <c r="D350" s="1">
        <f t="shared" si="122"/>
        <v>2158.3818905499083</v>
      </c>
      <c r="E350" s="5">
        <f t="shared" si="123"/>
        <v>0</v>
      </c>
      <c r="F350" s="1">
        <f t="shared" si="124"/>
        <v>0</v>
      </c>
      <c r="G350" s="1">
        <f t="shared" si="112"/>
        <v>0</v>
      </c>
      <c r="H350" s="6">
        <f t="shared" si="125"/>
        <v>0</v>
      </c>
      <c r="I350" s="60">
        <f t="shared" si="126"/>
        <v>0</v>
      </c>
      <c r="J350" s="61">
        <f t="shared" si="132"/>
        <v>0</v>
      </c>
      <c r="K350" s="62">
        <f t="shared" si="127"/>
        <v>0.04</v>
      </c>
      <c r="L350" s="6">
        <f t="shared" si="113"/>
        <v>0</v>
      </c>
      <c r="M350" s="6">
        <f t="shared" si="114"/>
        <v>0</v>
      </c>
      <c r="N350" s="6">
        <f t="shared" si="115"/>
        <v>0</v>
      </c>
      <c r="O350" s="6">
        <f t="shared" si="116"/>
        <v>0</v>
      </c>
      <c r="P350" s="1">
        <v>0</v>
      </c>
      <c r="Q350" s="1">
        <f t="shared" si="117"/>
        <v>0</v>
      </c>
      <c r="R350" s="15"/>
      <c r="S350" s="15">
        <f t="shared" si="128"/>
        <v>0</v>
      </c>
      <c r="T350" s="15">
        <f t="shared" si="118"/>
        <v>0</v>
      </c>
      <c r="U350" s="6">
        <f t="shared" si="119"/>
        <v>0</v>
      </c>
      <c r="V350" s="6">
        <f t="shared" si="120"/>
        <v>0</v>
      </c>
      <c r="W350" s="6">
        <f>$V$13-(SUM($V$17:V350))</f>
        <v>0</v>
      </c>
      <c r="X350" s="1">
        <f t="shared" si="129"/>
        <v>0</v>
      </c>
      <c r="Y350" s="11">
        <f t="shared" si="130"/>
        <v>0</v>
      </c>
      <c r="Z350" s="1"/>
      <c r="AA350" s="1"/>
    </row>
    <row r="351" spans="1:27" x14ac:dyDescent="0.25">
      <c r="A351">
        <v>335</v>
      </c>
      <c r="B351" s="6">
        <f t="shared" si="131"/>
        <v>0</v>
      </c>
      <c r="C351" s="6">
        <f t="shared" si="121"/>
        <v>2158.3818905499083</v>
      </c>
      <c r="D351" s="1">
        <f t="shared" si="122"/>
        <v>2158.3818905499083</v>
      </c>
      <c r="E351" s="5">
        <f t="shared" si="123"/>
        <v>0</v>
      </c>
      <c r="F351" s="1">
        <f t="shared" si="124"/>
        <v>0</v>
      </c>
      <c r="G351" s="1">
        <f t="shared" si="112"/>
        <v>0</v>
      </c>
      <c r="H351" s="6">
        <f t="shared" si="125"/>
        <v>0</v>
      </c>
      <c r="I351" s="60">
        <f t="shared" si="126"/>
        <v>0</v>
      </c>
      <c r="J351" s="61">
        <f t="shared" si="132"/>
        <v>0</v>
      </c>
      <c r="K351" s="62">
        <f t="shared" si="127"/>
        <v>0.04</v>
      </c>
      <c r="L351" s="6">
        <f t="shared" si="113"/>
        <v>0</v>
      </c>
      <c r="M351" s="6">
        <f t="shared" si="114"/>
        <v>0</v>
      </c>
      <c r="N351" s="6">
        <f t="shared" si="115"/>
        <v>0</v>
      </c>
      <c r="O351" s="6">
        <f t="shared" si="116"/>
        <v>0</v>
      </c>
      <c r="P351" s="1">
        <v>0</v>
      </c>
      <c r="Q351" s="1">
        <f t="shared" si="117"/>
        <v>0</v>
      </c>
      <c r="R351" s="15"/>
      <c r="S351" s="15">
        <f t="shared" si="128"/>
        <v>0</v>
      </c>
      <c r="T351" s="15">
        <f t="shared" si="118"/>
        <v>0</v>
      </c>
      <c r="U351" s="6">
        <f t="shared" si="119"/>
        <v>0</v>
      </c>
      <c r="V351" s="6">
        <f t="shared" si="120"/>
        <v>0</v>
      </c>
      <c r="W351" s="6">
        <f>$V$13-(SUM($V$17:V351))</f>
        <v>0</v>
      </c>
      <c r="X351" s="1">
        <f t="shared" si="129"/>
        <v>0</v>
      </c>
      <c r="Y351" s="11">
        <f t="shared" si="130"/>
        <v>0</v>
      </c>
      <c r="Z351" s="1"/>
      <c r="AA351" s="1"/>
    </row>
    <row r="352" spans="1:27" x14ac:dyDescent="0.25">
      <c r="A352">
        <v>336</v>
      </c>
      <c r="B352" s="6">
        <f t="shared" si="131"/>
        <v>0</v>
      </c>
      <c r="C352" s="6">
        <f t="shared" si="121"/>
        <v>2158.3818905499083</v>
      </c>
      <c r="D352" s="1">
        <f t="shared" si="122"/>
        <v>2158.3818905499083</v>
      </c>
      <c r="E352" s="5">
        <f t="shared" si="123"/>
        <v>0</v>
      </c>
      <c r="F352" s="1">
        <f t="shared" si="124"/>
        <v>0</v>
      </c>
      <c r="G352" s="1">
        <f t="shared" si="112"/>
        <v>0</v>
      </c>
      <c r="H352" s="6">
        <f t="shared" si="125"/>
        <v>0</v>
      </c>
      <c r="I352" s="60">
        <f t="shared" si="126"/>
        <v>0</v>
      </c>
      <c r="J352" s="61">
        <f t="shared" si="132"/>
        <v>0</v>
      </c>
      <c r="K352" s="62">
        <f t="shared" si="127"/>
        <v>0.04</v>
      </c>
      <c r="L352" s="6">
        <f t="shared" si="113"/>
        <v>0</v>
      </c>
      <c r="M352" s="6">
        <f t="shared" si="114"/>
        <v>0</v>
      </c>
      <c r="N352" s="6">
        <f t="shared" si="115"/>
        <v>0</v>
      </c>
      <c r="O352" s="6">
        <f t="shared" si="116"/>
        <v>0</v>
      </c>
      <c r="P352" s="1">
        <v>0</v>
      </c>
      <c r="Q352" s="1">
        <f t="shared" si="117"/>
        <v>0</v>
      </c>
      <c r="R352" s="15"/>
      <c r="S352" s="15">
        <f t="shared" si="128"/>
        <v>0</v>
      </c>
      <c r="T352" s="15">
        <f t="shared" si="118"/>
        <v>0</v>
      </c>
      <c r="U352" s="6">
        <f t="shared" si="119"/>
        <v>0</v>
      </c>
      <c r="V352" s="6">
        <f t="shared" si="120"/>
        <v>0</v>
      </c>
      <c r="W352" s="6">
        <f>$V$13-(SUM($V$17:V352))</f>
        <v>0</v>
      </c>
      <c r="X352" s="1">
        <f t="shared" si="129"/>
        <v>0</v>
      </c>
      <c r="Y352" s="11">
        <f t="shared" si="130"/>
        <v>0</v>
      </c>
      <c r="Z352" s="1"/>
      <c r="AA352" s="1"/>
    </row>
    <row r="353" spans="1:27" x14ac:dyDescent="0.25">
      <c r="A353">
        <v>337</v>
      </c>
      <c r="B353" s="6">
        <f t="shared" si="131"/>
        <v>0</v>
      </c>
      <c r="C353" s="6">
        <f t="shared" si="121"/>
        <v>2158.3818905499083</v>
      </c>
      <c r="D353" s="1">
        <f t="shared" si="122"/>
        <v>2158.3818905499083</v>
      </c>
      <c r="E353" s="5">
        <f t="shared" si="123"/>
        <v>0</v>
      </c>
      <c r="F353" s="1">
        <f t="shared" si="124"/>
        <v>0</v>
      </c>
      <c r="G353" s="1">
        <f t="shared" si="112"/>
        <v>0</v>
      </c>
      <c r="H353" s="6">
        <f t="shared" si="125"/>
        <v>0</v>
      </c>
      <c r="I353" s="60">
        <f t="shared" si="126"/>
        <v>0</v>
      </c>
      <c r="J353" s="61">
        <f t="shared" si="132"/>
        <v>0</v>
      </c>
      <c r="K353" s="62">
        <f t="shared" si="127"/>
        <v>0.04</v>
      </c>
      <c r="L353" s="6">
        <f t="shared" si="113"/>
        <v>0</v>
      </c>
      <c r="M353" s="6">
        <f t="shared" si="114"/>
        <v>0</v>
      </c>
      <c r="N353" s="6">
        <f t="shared" si="115"/>
        <v>0</v>
      </c>
      <c r="O353" s="6">
        <f t="shared" si="116"/>
        <v>0</v>
      </c>
      <c r="P353" s="1">
        <v>0</v>
      </c>
      <c r="Q353" s="1">
        <f t="shared" si="117"/>
        <v>0</v>
      </c>
      <c r="R353" s="15"/>
      <c r="S353" s="15">
        <f t="shared" si="128"/>
        <v>0</v>
      </c>
      <c r="T353" s="15">
        <f t="shared" si="118"/>
        <v>0</v>
      </c>
      <c r="U353" s="6">
        <f t="shared" si="119"/>
        <v>0</v>
      </c>
      <c r="V353" s="6">
        <f t="shared" si="120"/>
        <v>0</v>
      </c>
      <c r="W353" s="6">
        <f>$V$13-(SUM($V$17:V353))</f>
        <v>0</v>
      </c>
      <c r="X353" s="1">
        <f t="shared" si="129"/>
        <v>0</v>
      </c>
      <c r="Y353" s="11">
        <f t="shared" si="130"/>
        <v>0</v>
      </c>
      <c r="Z353" s="1"/>
      <c r="AA353" s="1"/>
    </row>
    <row r="354" spans="1:27" x14ac:dyDescent="0.25">
      <c r="A354">
        <v>338</v>
      </c>
      <c r="B354" s="6">
        <f t="shared" si="131"/>
        <v>0</v>
      </c>
      <c r="C354" s="6">
        <f t="shared" si="121"/>
        <v>2158.3818905499083</v>
      </c>
      <c r="D354" s="1">
        <f t="shared" si="122"/>
        <v>2158.3818905499083</v>
      </c>
      <c r="E354" s="5">
        <f t="shared" si="123"/>
        <v>0</v>
      </c>
      <c r="F354" s="1">
        <f t="shared" si="124"/>
        <v>0</v>
      </c>
      <c r="G354" s="1">
        <f t="shared" si="112"/>
        <v>0</v>
      </c>
      <c r="H354" s="6">
        <f t="shared" si="125"/>
        <v>0</v>
      </c>
      <c r="I354" s="60">
        <f t="shared" si="126"/>
        <v>0</v>
      </c>
      <c r="J354" s="61">
        <f t="shared" si="132"/>
        <v>0</v>
      </c>
      <c r="K354" s="62">
        <f t="shared" si="127"/>
        <v>0.04</v>
      </c>
      <c r="L354" s="6">
        <f t="shared" si="113"/>
        <v>0</v>
      </c>
      <c r="M354" s="6">
        <f t="shared" si="114"/>
        <v>0</v>
      </c>
      <c r="N354" s="6">
        <f t="shared" si="115"/>
        <v>0</v>
      </c>
      <c r="O354" s="6">
        <f t="shared" si="116"/>
        <v>0</v>
      </c>
      <c r="P354" s="1">
        <v>0</v>
      </c>
      <c r="Q354" s="1">
        <f t="shared" si="117"/>
        <v>0</v>
      </c>
      <c r="R354" s="15"/>
      <c r="S354" s="15">
        <f t="shared" si="128"/>
        <v>0</v>
      </c>
      <c r="T354" s="15">
        <f t="shared" si="118"/>
        <v>0</v>
      </c>
      <c r="U354" s="6">
        <f t="shared" si="119"/>
        <v>0</v>
      </c>
      <c r="V354" s="6">
        <f t="shared" si="120"/>
        <v>0</v>
      </c>
      <c r="W354" s="6">
        <f>$V$13-(SUM($V$17:V354))</f>
        <v>0</v>
      </c>
      <c r="X354" s="1">
        <f t="shared" si="129"/>
        <v>0</v>
      </c>
      <c r="Y354" s="11">
        <f t="shared" si="130"/>
        <v>0</v>
      </c>
      <c r="Z354" s="1"/>
      <c r="AA354" s="1"/>
    </row>
    <row r="355" spans="1:27" x14ac:dyDescent="0.25">
      <c r="A355">
        <v>339</v>
      </c>
      <c r="B355" s="6">
        <f t="shared" si="131"/>
        <v>0</v>
      </c>
      <c r="C355" s="6">
        <f t="shared" si="121"/>
        <v>2158.3818905499083</v>
      </c>
      <c r="D355" s="1">
        <f t="shared" si="122"/>
        <v>2158.3818905499083</v>
      </c>
      <c r="E355" s="5">
        <f t="shared" si="123"/>
        <v>0</v>
      </c>
      <c r="F355" s="1">
        <f t="shared" si="124"/>
        <v>0</v>
      </c>
      <c r="G355" s="1">
        <f t="shared" si="112"/>
        <v>0</v>
      </c>
      <c r="H355" s="6">
        <f t="shared" si="125"/>
        <v>0</v>
      </c>
      <c r="I355" s="60">
        <f t="shared" si="126"/>
        <v>0</v>
      </c>
      <c r="J355" s="61">
        <f t="shared" si="132"/>
        <v>0</v>
      </c>
      <c r="K355" s="62">
        <f t="shared" si="127"/>
        <v>0.04</v>
      </c>
      <c r="L355" s="6">
        <f t="shared" si="113"/>
        <v>0</v>
      </c>
      <c r="M355" s="6">
        <f t="shared" si="114"/>
        <v>0</v>
      </c>
      <c r="N355" s="6">
        <f t="shared" si="115"/>
        <v>0</v>
      </c>
      <c r="O355" s="6">
        <f t="shared" si="116"/>
        <v>0</v>
      </c>
      <c r="P355" s="1">
        <v>0</v>
      </c>
      <c r="Q355" s="1">
        <f t="shared" si="117"/>
        <v>0</v>
      </c>
      <c r="R355" s="15"/>
      <c r="S355" s="15">
        <f t="shared" si="128"/>
        <v>0</v>
      </c>
      <c r="T355" s="15">
        <f t="shared" si="118"/>
        <v>0</v>
      </c>
      <c r="U355" s="6">
        <f t="shared" si="119"/>
        <v>0</v>
      </c>
      <c r="V355" s="6">
        <f t="shared" si="120"/>
        <v>0</v>
      </c>
      <c r="W355" s="6">
        <f>$V$13-(SUM($V$17:V355))</f>
        <v>0</v>
      </c>
      <c r="X355" s="1">
        <f t="shared" si="129"/>
        <v>0</v>
      </c>
      <c r="Y355" s="11">
        <f t="shared" si="130"/>
        <v>0</v>
      </c>
      <c r="Z355" s="1"/>
      <c r="AA355" s="1"/>
    </row>
    <row r="356" spans="1:27" x14ac:dyDescent="0.25">
      <c r="A356">
        <v>340</v>
      </c>
      <c r="B356" s="6">
        <f t="shared" si="131"/>
        <v>0</v>
      </c>
      <c r="C356" s="6">
        <f t="shared" si="121"/>
        <v>2158.3818905499083</v>
      </c>
      <c r="D356" s="1">
        <f t="shared" si="122"/>
        <v>2158.3818905499083</v>
      </c>
      <c r="E356" s="5">
        <f t="shared" si="123"/>
        <v>0</v>
      </c>
      <c r="F356" s="1">
        <f t="shared" si="124"/>
        <v>0</v>
      </c>
      <c r="G356" s="1">
        <f t="shared" si="112"/>
        <v>0</v>
      </c>
      <c r="H356" s="6">
        <f t="shared" si="125"/>
        <v>0</v>
      </c>
      <c r="I356" s="60">
        <f t="shared" si="126"/>
        <v>0</v>
      </c>
      <c r="J356" s="61">
        <f t="shared" si="132"/>
        <v>0</v>
      </c>
      <c r="K356" s="62">
        <f t="shared" si="127"/>
        <v>0.04</v>
      </c>
      <c r="L356" s="6">
        <f t="shared" si="113"/>
        <v>0</v>
      </c>
      <c r="M356" s="6">
        <f t="shared" si="114"/>
        <v>0</v>
      </c>
      <c r="N356" s="6">
        <f t="shared" si="115"/>
        <v>0</v>
      </c>
      <c r="O356" s="6">
        <f t="shared" si="116"/>
        <v>0</v>
      </c>
      <c r="P356" s="1">
        <v>0</v>
      </c>
      <c r="Q356" s="1">
        <f t="shared" si="117"/>
        <v>0</v>
      </c>
      <c r="R356" s="15"/>
      <c r="S356" s="15">
        <f t="shared" si="128"/>
        <v>0</v>
      </c>
      <c r="T356" s="15">
        <f t="shared" si="118"/>
        <v>0</v>
      </c>
      <c r="U356" s="6">
        <f t="shared" si="119"/>
        <v>0</v>
      </c>
      <c r="V356" s="6">
        <f t="shared" si="120"/>
        <v>0</v>
      </c>
      <c r="W356" s="6">
        <f>$V$13-(SUM($V$17:V356))</f>
        <v>0</v>
      </c>
      <c r="X356" s="1">
        <f t="shared" si="129"/>
        <v>0</v>
      </c>
      <c r="Y356" s="11">
        <f t="shared" si="130"/>
        <v>0</v>
      </c>
      <c r="Z356" s="1"/>
      <c r="AA356" s="1"/>
    </row>
    <row r="357" spans="1:27" x14ac:dyDescent="0.25">
      <c r="A357">
        <v>341</v>
      </c>
      <c r="B357" s="6">
        <f t="shared" si="131"/>
        <v>0</v>
      </c>
      <c r="C357" s="6">
        <f t="shared" si="121"/>
        <v>2158.3818905499083</v>
      </c>
      <c r="D357" s="1">
        <f t="shared" si="122"/>
        <v>2158.3818905499083</v>
      </c>
      <c r="E357" s="5">
        <f t="shared" si="123"/>
        <v>0</v>
      </c>
      <c r="F357" s="1">
        <f t="shared" si="124"/>
        <v>0</v>
      </c>
      <c r="G357" s="1">
        <f t="shared" si="112"/>
        <v>0</v>
      </c>
      <c r="H357" s="6">
        <f t="shared" si="125"/>
        <v>0</v>
      </c>
      <c r="I357" s="60">
        <f t="shared" si="126"/>
        <v>0</v>
      </c>
      <c r="J357" s="61">
        <f t="shared" si="132"/>
        <v>0</v>
      </c>
      <c r="K357" s="62">
        <f t="shared" si="127"/>
        <v>0.04</v>
      </c>
      <c r="L357" s="6">
        <f t="shared" si="113"/>
        <v>0</v>
      </c>
      <c r="M357" s="6">
        <f t="shared" si="114"/>
        <v>0</v>
      </c>
      <c r="N357" s="6">
        <f t="shared" si="115"/>
        <v>0</v>
      </c>
      <c r="O357" s="6">
        <f t="shared" si="116"/>
        <v>0</v>
      </c>
      <c r="P357" s="1">
        <v>0</v>
      </c>
      <c r="Q357" s="1">
        <f t="shared" si="117"/>
        <v>0</v>
      </c>
      <c r="R357" s="15"/>
      <c r="S357" s="15">
        <f t="shared" si="128"/>
        <v>0</v>
      </c>
      <c r="T357" s="15">
        <f t="shared" si="118"/>
        <v>0</v>
      </c>
      <c r="U357" s="6">
        <f t="shared" si="119"/>
        <v>0</v>
      </c>
      <c r="V357" s="6">
        <f t="shared" si="120"/>
        <v>0</v>
      </c>
      <c r="W357" s="6">
        <f>$V$13-(SUM($V$17:V357))</f>
        <v>0</v>
      </c>
      <c r="X357" s="1">
        <f t="shared" si="129"/>
        <v>0</v>
      </c>
      <c r="Y357" s="11">
        <f t="shared" si="130"/>
        <v>0</v>
      </c>
      <c r="Z357" s="1"/>
      <c r="AA357" s="1"/>
    </row>
    <row r="358" spans="1:27" x14ac:dyDescent="0.25">
      <c r="A358">
        <v>342</v>
      </c>
      <c r="B358" s="6">
        <f t="shared" si="131"/>
        <v>0</v>
      </c>
      <c r="C358" s="6">
        <f t="shared" si="121"/>
        <v>2158.3818905499083</v>
      </c>
      <c r="D358" s="1">
        <f t="shared" si="122"/>
        <v>2158.3818905499083</v>
      </c>
      <c r="E358" s="5">
        <f t="shared" si="123"/>
        <v>0</v>
      </c>
      <c r="F358" s="1">
        <f t="shared" si="124"/>
        <v>0</v>
      </c>
      <c r="G358" s="1">
        <f t="shared" si="112"/>
        <v>0</v>
      </c>
      <c r="H358" s="6">
        <f t="shared" si="125"/>
        <v>0</v>
      </c>
      <c r="I358" s="60">
        <f t="shared" si="126"/>
        <v>0</v>
      </c>
      <c r="J358" s="61">
        <f t="shared" si="132"/>
        <v>0</v>
      </c>
      <c r="K358" s="62">
        <f t="shared" si="127"/>
        <v>0.04</v>
      </c>
      <c r="L358" s="6">
        <f t="shared" si="113"/>
        <v>0</v>
      </c>
      <c r="M358" s="6">
        <f t="shared" si="114"/>
        <v>0</v>
      </c>
      <c r="N358" s="6">
        <f t="shared" si="115"/>
        <v>0</v>
      </c>
      <c r="O358" s="6">
        <f t="shared" si="116"/>
        <v>0</v>
      </c>
      <c r="P358" s="1">
        <v>0</v>
      </c>
      <c r="Q358" s="1">
        <f t="shared" si="117"/>
        <v>0</v>
      </c>
      <c r="R358" s="15"/>
      <c r="S358" s="15">
        <f t="shared" si="128"/>
        <v>0</v>
      </c>
      <c r="T358" s="15">
        <f t="shared" si="118"/>
        <v>0</v>
      </c>
      <c r="U358" s="6">
        <f t="shared" si="119"/>
        <v>0</v>
      </c>
      <c r="V358" s="6">
        <f t="shared" si="120"/>
        <v>0</v>
      </c>
      <c r="W358" s="6">
        <f>$V$13-(SUM($V$17:V358))</f>
        <v>0</v>
      </c>
      <c r="X358" s="1">
        <f t="shared" si="129"/>
        <v>0</v>
      </c>
      <c r="Y358" s="11">
        <f t="shared" si="130"/>
        <v>0</v>
      </c>
      <c r="Z358" s="1"/>
      <c r="AA358" s="1"/>
    </row>
    <row r="359" spans="1:27" x14ac:dyDescent="0.25">
      <c r="A359">
        <v>343</v>
      </c>
      <c r="B359" s="6">
        <f t="shared" si="131"/>
        <v>0</v>
      </c>
      <c r="C359" s="6">
        <f t="shared" si="121"/>
        <v>2158.3818905499083</v>
      </c>
      <c r="D359" s="1">
        <f t="shared" si="122"/>
        <v>2158.3818905499083</v>
      </c>
      <c r="E359" s="5">
        <f t="shared" si="123"/>
        <v>0</v>
      </c>
      <c r="F359" s="1">
        <f t="shared" si="124"/>
        <v>0</v>
      </c>
      <c r="G359" s="1">
        <f t="shared" si="112"/>
        <v>0</v>
      </c>
      <c r="H359" s="6">
        <f t="shared" si="125"/>
        <v>0</v>
      </c>
      <c r="I359" s="60">
        <f t="shared" si="126"/>
        <v>0</v>
      </c>
      <c r="J359" s="61">
        <f t="shared" si="132"/>
        <v>0</v>
      </c>
      <c r="K359" s="62">
        <f t="shared" si="127"/>
        <v>0.04</v>
      </c>
      <c r="L359" s="6">
        <f t="shared" si="113"/>
        <v>0</v>
      </c>
      <c r="M359" s="6">
        <f t="shared" si="114"/>
        <v>0</v>
      </c>
      <c r="N359" s="6">
        <f t="shared" si="115"/>
        <v>0</v>
      </c>
      <c r="O359" s="6">
        <f t="shared" si="116"/>
        <v>0</v>
      </c>
      <c r="P359" s="1">
        <v>0</v>
      </c>
      <c r="Q359" s="1">
        <f t="shared" si="117"/>
        <v>0</v>
      </c>
      <c r="R359" s="15"/>
      <c r="S359" s="15">
        <f t="shared" si="128"/>
        <v>0</v>
      </c>
      <c r="T359" s="15">
        <f t="shared" si="118"/>
        <v>0</v>
      </c>
      <c r="U359" s="6">
        <f t="shared" si="119"/>
        <v>0</v>
      </c>
      <c r="V359" s="6">
        <f t="shared" si="120"/>
        <v>0</v>
      </c>
      <c r="W359" s="6">
        <f>$V$13-(SUM($V$17:V359))</f>
        <v>0</v>
      </c>
      <c r="X359" s="1">
        <f t="shared" si="129"/>
        <v>0</v>
      </c>
      <c r="Y359" s="11">
        <f t="shared" si="130"/>
        <v>0</v>
      </c>
      <c r="Z359" s="1"/>
      <c r="AA359" s="1"/>
    </row>
    <row r="360" spans="1:27" x14ac:dyDescent="0.25">
      <c r="A360">
        <v>344</v>
      </c>
      <c r="B360" s="6">
        <f t="shared" si="131"/>
        <v>0</v>
      </c>
      <c r="C360" s="6">
        <f t="shared" si="121"/>
        <v>2158.3818905499083</v>
      </c>
      <c r="D360" s="1">
        <f t="shared" si="122"/>
        <v>2158.3818905499083</v>
      </c>
      <c r="E360" s="5">
        <f t="shared" si="123"/>
        <v>0</v>
      </c>
      <c r="F360" s="1">
        <f t="shared" si="124"/>
        <v>0</v>
      </c>
      <c r="G360" s="1">
        <f t="shared" si="112"/>
        <v>0</v>
      </c>
      <c r="H360" s="6">
        <f t="shared" si="125"/>
        <v>0</v>
      </c>
      <c r="I360" s="60">
        <f t="shared" si="126"/>
        <v>0</v>
      </c>
      <c r="J360" s="61">
        <f t="shared" si="132"/>
        <v>0</v>
      </c>
      <c r="K360" s="62">
        <f t="shared" si="127"/>
        <v>0.04</v>
      </c>
      <c r="L360" s="6">
        <f t="shared" si="113"/>
        <v>0</v>
      </c>
      <c r="M360" s="6">
        <f t="shared" si="114"/>
        <v>0</v>
      </c>
      <c r="N360" s="6">
        <f t="shared" si="115"/>
        <v>0</v>
      </c>
      <c r="O360" s="6">
        <f t="shared" si="116"/>
        <v>0</v>
      </c>
      <c r="P360" s="1">
        <v>0</v>
      </c>
      <c r="Q360" s="1">
        <f t="shared" si="117"/>
        <v>0</v>
      </c>
      <c r="R360" s="15"/>
      <c r="S360" s="15">
        <f t="shared" si="128"/>
        <v>0</v>
      </c>
      <c r="T360" s="15">
        <f t="shared" si="118"/>
        <v>0</v>
      </c>
      <c r="U360" s="6">
        <f t="shared" si="119"/>
        <v>0</v>
      </c>
      <c r="V360" s="6">
        <f t="shared" si="120"/>
        <v>0</v>
      </c>
      <c r="W360" s="6">
        <f>$V$13-(SUM($V$17:V360))</f>
        <v>0</v>
      </c>
      <c r="X360" s="1">
        <f t="shared" si="129"/>
        <v>0</v>
      </c>
      <c r="Y360" s="11">
        <f t="shared" si="130"/>
        <v>0</v>
      </c>
      <c r="Z360" s="1"/>
      <c r="AA360" s="1"/>
    </row>
    <row r="361" spans="1:27" x14ac:dyDescent="0.25">
      <c r="A361">
        <v>345</v>
      </c>
      <c r="B361" s="6">
        <f t="shared" si="131"/>
        <v>0</v>
      </c>
      <c r="C361" s="6">
        <f t="shared" si="121"/>
        <v>2158.3818905499083</v>
      </c>
      <c r="D361" s="1">
        <f t="shared" si="122"/>
        <v>2158.3818905499083</v>
      </c>
      <c r="E361" s="5">
        <f t="shared" si="123"/>
        <v>0</v>
      </c>
      <c r="F361" s="1">
        <f t="shared" si="124"/>
        <v>0</v>
      </c>
      <c r="G361" s="1">
        <f t="shared" si="112"/>
        <v>0</v>
      </c>
      <c r="H361" s="6">
        <f t="shared" si="125"/>
        <v>0</v>
      </c>
      <c r="I361" s="60">
        <f t="shared" si="126"/>
        <v>0</v>
      </c>
      <c r="J361" s="61">
        <f t="shared" si="132"/>
        <v>0</v>
      </c>
      <c r="K361" s="62">
        <f t="shared" si="127"/>
        <v>0.04</v>
      </c>
      <c r="L361" s="6">
        <f t="shared" si="113"/>
        <v>0</v>
      </c>
      <c r="M361" s="6">
        <f t="shared" si="114"/>
        <v>0</v>
      </c>
      <c r="N361" s="6">
        <f t="shared" si="115"/>
        <v>0</v>
      </c>
      <c r="O361" s="6">
        <f t="shared" si="116"/>
        <v>0</v>
      </c>
      <c r="P361" s="1">
        <v>0</v>
      </c>
      <c r="Q361" s="1">
        <f t="shared" si="117"/>
        <v>0</v>
      </c>
      <c r="R361" s="15"/>
      <c r="S361" s="15">
        <f t="shared" si="128"/>
        <v>0</v>
      </c>
      <c r="T361" s="15">
        <f t="shared" si="118"/>
        <v>0</v>
      </c>
      <c r="U361" s="6">
        <f t="shared" si="119"/>
        <v>0</v>
      </c>
      <c r="V361" s="6">
        <f t="shared" si="120"/>
        <v>0</v>
      </c>
      <c r="W361" s="6">
        <f>$V$13-(SUM($V$17:V361))</f>
        <v>0</v>
      </c>
      <c r="X361" s="1">
        <f t="shared" si="129"/>
        <v>0</v>
      </c>
      <c r="Y361" s="11">
        <f t="shared" si="130"/>
        <v>0</v>
      </c>
      <c r="Z361" s="1"/>
      <c r="AA361" s="1"/>
    </row>
    <row r="362" spans="1:27" x14ac:dyDescent="0.25">
      <c r="A362">
        <v>346</v>
      </c>
      <c r="B362" s="6">
        <f t="shared" si="131"/>
        <v>0</v>
      </c>
      <c r="C362" s="6">
        <f t="shared" si="121"/>
        <v>2158.3818905499083</v>
      </c>
      <c r="D362" s="1">
        <f t="shared" si="122"/>
        <v>2158.3818905499083</v>
      </c>
      <c r="E362" s="5">
        <f t="shared" si="123"/>
        <v>0</v>
      </c>
      <c r="F362" s="1">
        <f t="shared" si="124"/>
        <v>0</v>
      </c>
      <c r="G362" s="1">
        <f t="shared" si="112"/>
        <v>0</v>
      </c>
      <c r="H362" s="6">
        <f t="shared" si="125"/>
        <v>0</v>
      </c>
      <c r="I362" s="60">
        <f t="shared" si="126"/>
        <v>0</v>
      </c>
      <c r="J362" s="61">
        <f t="shared" si="132"/>
        <v>0</v>
      </c>
      <c r="K362" s="62">
        <f t="shared" si="127"/>
        <v>0.04</v>
      </c>
      <c r="L362" s="6">
        <f t="shared" si="113"/>
        <v>0</v>
      </c>
      <c r="M362" s="6">
        <f t="shared" si="114"/>
        <v>0</v>
      </c>
      <c r="N362" s="6">
        <f t="shared" si="115"/>
        <v>0</v>
      </c>
      <c r="O362" s="6">
        <f t="shared" si="116"/>
        <v>0</v>
      </c>
      <c r="P362" s="1">
        <v>0</v>
      </c>
      <c r="Q362" s="1">
        <f t="shared" si="117"/>
        <v>0</v>
      </c>
      <c r="R362" s="15"/>
      <c r="S362" s="15">
        <f t="shared" si="128"/>
        <v>0</v>
      </c>
      <c r="T362" s="15">
        <f t="shared" si="118"/>
        <v>0</v>
      </c>
      <c r="U362" s="6">
        <f t="shared" si="119"/>
        <v>0</v>
      </c>
      <c r="V362" s="6">
        <f t="shared" si="120"/>
        <v>0</v>
      </c>
      <c r="W362" s="6">
        <f>$V$13-(SUM($V$17:V362))</f>
        <v>0</v>
      </c>
      <c r="X362" s="1">
        <f t="shared" si="129"/>
        <v>0</v>
      </c>
      <c r="Y362" s="11">
        <f t="shared" si="130"/>
        <v>0</v>
      </c>
      <c r="Z362" s="1"/>
      <c r="AA362" s="1"/>
    </row>
    <row r="363" spans="1:27" x14ac:dyDescent="0.25">
      <c r="A363">
        <v>347</v>
      </c>
      <c r="B363" s="6">
        <f t="shared" si="131"/>
        <v>0</v>
      </c>
      <c r="C363" s="6">
        <f t="shared" si="121"/>
        <v>2158.3818905499083</v>
      </c>
      <c r="D363" s="1">
        <f t="shared" si="122"/>
        <v>2158.3818905499083</v>
      </c>
      <c r="E363" s="5">
        <f t="shared" si="123"/>
        <v>0</v>
      </c>
      <c r="F363" s="1">
        <f t="shared" si="124"/>
        <v>0</v>
      </c>
      <c r="G363" s="1">
        <f t="shared" si="112"/>
        <v>0</v>
      </c>
      <c r="H363" s="6">
        <f t="shared" si="125"/>
        <v>0</v>
      </c>
      <c r="I363" s="60">
        <f t="shared" si="126"/>
        <v>0</v>
      </c>
      <c r="J363" s="61">
        <f t="shared" si="132"/>
        <v>0</v>
      </c>
      <c r="K363" s="62">
        <f t="shared" si="127"/>
        <v>0.04</v>
      </c>
      <c r="L363" s="6">
        <f t="shared" si="113"/>
        <v>0</v>
      </c>
      <c r="M363" s="6">
        <f t="shared" si="114"/>
        <v>0</v>
      </c>
      <c r="N363" s="6">
        <f t="shared" si="115"/>
        <v>0</v>
      </c>
      <c r="O363" s="6">
        <f t="shared" si="116"/>
        <v>0</v>
      </c>
      <c r="P363" s="1">
        <v>0</v>
      </c>
      <c r="Q363" s="1">
        <f t="shared" si="117"/>
        <v>0</v>
      </c>
      <c r="R363" s="15"/>
      <c r="S363" s="15">
        <f t="shared" si="128"/>
        <v>0</v>
      </c>
      <c r="T363" s="15">
        <f t="shared" si="118"/>
        <v>0</v>
      </c>
      <c r="U363" s="6">
        <f t="shared" si="119"/>
        <v>0</v>
      </c>
      <c r="V363" s="6">
        <f t="shared" si="120"/>
        <v>0</v>
      </c>
      <c r="W363" s="6">
        <f>$V$13-(SUM($V$17:V363))</f>
        <v>0</v>
      </c>
      <c r="X363" s="1">
        <f t="shared" si="129"/>
        <v>0</v>
      </c>
      <c r="Y363" s="11">
        <f t="shared" si="130"/>
        <v>0</v>
      </c>
      <c r="Z363" s="1"/>
      <c r="AA363" s="1"/>
    </row>
    <row r="364" spans="1:27" x14ac:dyDescent="0.25">
      <c r="A364">
        <v>348</v>
      </c>
      <c r="B364" s="6">
        <f t="shared" si="131"/>
        <v>0</v>
      </c>
      <c r="C364" s="6">
        <f t="shared" si="121"/>
        <v>2158.3818905499083</v>
      </c>
      <c r="D364" s="1">
        <f t="shared" si="122"/>
        <v>2158.3818905499083</v>
      </c>
      <c r="E364" s="5">
        <f t="shared" si="123"/>
        <v>0</v>
      </c>
      <c r="F364" s="1">
        <f t="shared" si="124"/>
        <v>0</v>
      </c>
      <c r="G364" s="1">
        <f t="shared" si="112"/>
        <v>0</v>
      </c>
      <c r="H364" s="6">
        <f t="shared" si="125"/>
        <v>0</v>
      </c>
      <c r="I364" s="60">
        <f t="shared" si="126"/>
        <v>0</v>
      </c>
      <c r="J364" s="61">
        <f t="shared" si="132"/>
        <v>0</v>
      </c>
      <c r="K364" s="62">
        <f t="shared" si="127"/>
        <v>0.04</v>
      </c>
      <c r="L364" s="6">
        <f t="shared" si="113"/>
        <v>0</v>
      </c>
      <c r="M364" s="6">
        <f t="shared" si="114"/>
        <v>0</v>
      </c>
      <c r="N364" s="6">
        <f t="shared" si="115"/>
        <v>0</v>
      </c>
      <c r="O364" s="6">
        <f t="shared" si="116"/>
        <v>0</v>
      </c>
      <c r="P364" s="1">
        <v>0</v>
      </c>
      <c r="Q364" s="1">
        <f t="shared" si="117"/>
        <v>0</v>
      </c>
      <c r="R364" s="15"/>
      <c r="S364" s="15">
        <f t="shared" si="128"/>
        <v>0</v>
      </c>
      <c r="T364" s="15">
        <f t="shared" si="118"/>
        <v>0</v>
      </c>
      <c r="U364" s="6">
        <f t="shared" si="119"/>
        <v>0</v>
      </c>
      <c r="V364" s="6">
        <f t="shared" si="120"/>
        <v>0</v>
      </c>
      <c r="W364" s="6">
        <f>$V$13-(SUM($V$17:V364))</f>
        <v>0</v>
      </c>
      <c r="X364" s="1">
        <f t="shared" si="129"/>
        <v>0</v>
      </c>
      <c r="Y364" s="11">
        <f t="shared" si="130"/>
        <v>0</v>
      </c>
      <c r="Z364" s="1"/>
      <c r="AA364" s="1"/>
    </row>
    <row r="365" spans="1:27" x14ac:dyDescent="0.25">
      <c r="A365">
        <v>349</v>
      </c>
      <c r="B365" s="6">
        <f t="shared" si="131"/>
        <v>0</v>
      </c>
      <c r="C365" s="6">
        <f t="shared" si="121"/>
        <v>2158.3818905499083</v>
      </c>
      <c r="D365" s="1">
        <f t="shared" si="122"/>
        <v>2158.3818905499083</v>
      </c>
      <c r="E365" s="5">
        <f t="shared" si="123"/>
        <v>0</v>
      </c>
      <c r="F365" s="1">
        <f t="shared" si="124"/>
        <v>0</v>
      </c>
      <c r="G365" s="1">
        <f t="shared" si="112"/>
        <v>0</v>
      </c>
      <c r="H365" s="6">
        <f t="shared" si="125"/>
        <v>0</v>
      </c>
      <c r="I365" s="60">
        <f t="shared" si="126"/>
        <v>0</v>
      </c>
      <c r="J365" s="61">
        <f t="shared" si="132"/>
        <v>0</v>
      </c>
      <c r="K365" s="62">
        <f t="shared" si="127"/>
        <v>0.04</v>
      </c>
      <c r="L365" s="6">
        <f t="shared" si="113"/>
        <v>0</v>
      </c>
      <c r="M365" s="6">
        <f t="shared" si="114"/>
        <v>0</v>
      </c>
      <c r="N365" s="6">
        <f t="shared" si="115"/>
        <v>0</v>
      </c>
      <c r="O365" s="6">
        <f t="shared" si="116"/>
        <v>0</v>
      </c>
      <c r="P365" s="1">
        <v>0</v>
      </c>
      <c r="Q365" s="1">
        <f t="shared" si="117"/>
        <v>0</v>
      </c>
      <c r="R365" s="15"/>
      <c r="S365" s="15">
        <f t="shared" si="128"/>
        <v>0</v>
      </c>
      <c r="T365" s="15">
        <f t="shared" si="118"/>
        <v>0</v>
      </c>
      <c r="U365" s="6">
        <f t="shared" si="119"/>
        <v>0</v>
      </c>
      <c r="V365" s="6">
        <f t="shared" si="120"/>
        <v>0</v>
      </c>
      <c r="W365" s="6">
        <f>$V$13-(SUM($V$17:V365))</f>
        <v>0</v>
      </c>
      <c r="X365" s="1">
        <f t="shared" si="129"/>
        <v>0</v>
      </c>
      <c r="Y365" s="11">
        <f t="shared" si="130"/>
        <v>0</v>
      </c>
      <c r="Z365" s="1"/>
      <c r="AA365" s="1"/>
    </row>
    <row r="366" spans="1:27" x14ac:dyDescent="0.25">
      <c r="A366">
        <v>350</v>
      </c>
      <c r="B366" s="6">
        <f t="shared" si="131"/>
        <v>0</v>
      </c>
      <c r="C366" s="6">
        <f t="shared" si="121"/>
        <v>2158.3818905499083</v>
      </c>
      <c r="D366" s="1">
        <f t="shared" si="122"/>
        <v>2158.3818905499083</v>
      </c>
      <c r="E366" s="5">
        <f t="shared" si="123"/>
        <v>0</v>
      </c>
      <c r="F366" s="1">
        <f t="shared" si="124"/>
        <v>0</v>
      </c>
      <c r="G366" s="1">
        <f t="shared" si="112"/>
        <v>0</v>
      </c>
      <c r="H366" s="6">
        <f t="shared" si="125"/>
        <v>0</v>
      </c>
      <c r="I366" s="60">
        <f t="shared" si="126"/>
        <v>0</v>
      </c>
      <c r="J366" s="61">
        <f t="shared" si="132"/>
        <v>0</v>
      </c>
      <c r="K366" s="62">
        <f t="shared" si="127"/>
        <v>0.04</v>
      </c>
      <c r="L366" s="6">
        <f t="shared" si="113"/>
        <v>0</v>
      </c>
      <c r="M366" s="6">
        <f t="shared" si="114"/>
        <v>0</v>
      </c>
      <c r="N366" s="6">
        <f t="shared" si="115"/>
        <v>0</v>
      </c>
      <c r="O366" s="6">
        <f t="shared" si="116"/>
        <v>0</v>
      </c>
      <c r="P366" s="1">
        <v>0</v>
      </c>
      <c r="Q366" s="1">
        <f t="shared" si="117"/>
        <v>0</v>
      </c>
      <c r="R366" s="15"/>
      <c r="S366" s="15">
        <f t="shared" si="128"/>
        <v>0</v>
      </c>
      <c r="T366" s="15">
        <f t="shared" si="118"/>
        <v>0</v>
      </c>
      <c r="U366" s="6">
        <f t="shared" si="119"/>
        <v>0</v>
      </c>
      <c r="V366" s="6">
        <f t="shared" si="120"/>
        <v>0</v>
      </c>
      <c r="W366" s="6">
        <f>$V$13-(SUM($V$17:V366))</f>
        <v>0</v>
      </c>
      <c r="X366" s="1">
        <f t="shared" si="129"/>
        <v>0</v>
      </c>
      <c r="Y366" s="11">
        <f t="shared" si="130"/>
        <v>0</v>
      </c>
      <c r="Z366" s="1"/>
      <c r="AA366" s="1"/>
    </row>
    <row r="367" spans="1:27" x14ac:dyDescent="0.25">
      <c r="A367">
        <v>351</v>
      </c>
      <c r="B367" s="6">
        <f t="shared" si="131"/>
        <v>0</v>
      </c>
      <c r="C367" s="6">
        <f t="shared" si="121"/>
        <v>2158.3818905499083</v>
      </c>
      <c r="D367" s="1">
        <f t="shared" si="122"/>
        <v>2158.3818905499083</v>
      </c>
      <c r="E367" s="5">
        <f t="shared" si="123"/>
        <v>0</v>
      </c>
      <c r="F367" s="1">
        <f t="shared" si="124"/>
        <v>0</v>
      </c>
      <c r="G367" s="1">
        <f t="shared" si="112"/>
        <v>0</v>
      </c>
      <c r="H367" s="6">
        <f t="shared" si="125"/>
        <v>0</v>
      </c>
      <c r="I367" s="60">
        <f t="shared" si="126"/>
        <v>0</v>
      </c>
      <c r="J367" s="61">
        <f t="shared" si="132"/>
        <v>0</v>
      </c>
      <c r="K367" s="62">
        <f t="shared" si="127"/>
        <v>0.04</v>
      </c>
      <c r="L367" s="6">
        <f t="shared" si="113"/>
        <v>0</v>
      </c>
      <c r="M367" s="6">
        <f t="shared" si="114"/>
        <v>0</v>
      </c>
      <c r="N367" s="6">
        <f t="shared" si="115"/>
        <v>0</v>
      </c>
      <c r="O367" s="6">
        <f t="shared" si="116"/>
        <v>0</v>
      </c>
      <c r="P367" s="1">
        <v>0</v>
      </c>
      <c r="Q367" s="1">
        <f t="shared" si="117"/>
        <v>0</v>
      </c>
      <c r="R367" s="15"/>
      <c r="S367" s="15">
        <f t="shared" si="128"/>
        <v>0</v>
      </c>
      <c r="T367" s="15">
        <f t="shared" si="118"/>
        <v>0</v>
      </c>
      <c r="U367" s="6">
        <f t="shared" si="119"/>
        <v>0</v>
      </c>
      <c r="V367" s="6">
        <f t="shared" si="120"/>
        <v>0</v>
      </c>
      <c r="W367" s="6">
        <f>$V$13-(SUM($V$17:V367))</f>
        <v>0</v>
      </c>
      <c r="X367" s="1">
        <f t="shared" si="129"/>
        <v>0</v>
      </c>
      <c r="Y367" s="11">
        <f t="shared" si="130"/>
        <v>0</v>
      </c>
      <c r="Z367" s="1"/>
      <c r="AA367" s="1"/>
    </row>
    <row r="368" spans="1:27" x14ac:dyDescent="0.25">
      <c r="A368">
        <v>352</v>
      </c>
      <c r="B368" s="6">
        <f t="shared" si="131"/>
        <v>0</v>
      </c>
      <c r="C368" s="6">
        <f t="shared" si="121"/>
        <v>2158.3818905499083</v>
      </c>
      <c r="D368" s="1">
        <f t="shared" si="122"/>
        <v>2158.3818905499083</v>
      </c>
      <c r="E368" s="5">
        <f t="shared" si="123"/>
        <v>0</v>
      </c>
      <c r="F368" s="1">
        <f t="shared" si="124"/>
        <v>0</v>
      </c>
      <c r="G368" s="1">
        <f t="shared" si="112"/>
        <v>0</v>
      </c>
      <c r="H368" s="6">
        <f t="shared" si="125"/>
        <v>0</v>
      </c>
      <c r="I368" s="60">
        <f t="shared" si="126"/>
        <v>0</v>
      </c>
      <c r="J368" s="61">
        <f t="shared" si="132"/>
        <v>0</v>
      </c>
      <c r="K368" s="62">
        <f t="shared" si="127"/>
        <v>0.04</v>
      </c>
      <c r="L368" s="6">
        <f t="shared" si="113"/>
        <v>0</v>
      </c>
      <c r="M368" s="6">
        <f t="shared" si="114"/>
        <v>0</v>
      </c>
      <c r="N368" s="6">
        <f t="shared" si="115"/>
        <v>0</v>
      </c>
      <c r="O368" s="6">
        <f t="shared" si="116"/>
        <v>0</v>
      </c>
      <c r="P368" s="1">
        <v>0</v>
      </c>
      <c r="Q368" s="1">
        <f t="shared" si="117"/>
        <v>0</v>
      </c>
      <c r="R368" s="15"/>
      <c r="S368" s="15">
        <f t="shared" si="128"/>
        <v>0</v>
      </c>
      <c r="T368" s="15">
        <f t="shared" si="118"/>
        <v>0</v>
      </c>
      <c r="U368" s="6">
        <f t="shared" si="119"/>
        <v>0</v>
      </c>
      <c r="V368" s="6">
        <f t="shared" si="120"/>
        <v>0</v>
      </c>
      <c r="W368" s="6">
        <f>$V$13-(SUM($V$17:V368))</f>
        <v>0</v>
      </c>
      <c r="X368" s="1">
        <f t="shared" si="129"/>
        <v>0</v>
      </c>
      <c r="Y368" s="11">
        <f t="shared" si="130"/>
        <v>0</v>
      </c>
      <c r="Z368" s="1"/>
      <c r="AA368" s="1"/>
    </row>
    <row r="369" spans="1:27" x14ac:dyDescent="0.25">
      <c r="A369">
        <v>353</v>
      </c>
      <c r="B369" s="6">
        <f t="shared" si="131"/>
        <v>0</v>
      </c>
      <c r="C369" s="6">
        <f t="shared" si="121"/>
        <v>2158.3818905499083</v>
      </c>
      <c r="D369" s="1">
        <f t="shared" si="122"/>
        <v>2158.3818905499083</v>
      </c>
      <c r="E369" s="5">
        <f t="shared" si="123"/>
        <v>0</v>
      </c>
      <c r="F369" s="1">
        <f t="shared" si="124"/>
        <v>0</v>
      </c>
      <c r="G369" s="1">
        <f t="shared" si="112"/>
        <v>0</v>
      </c>
      <c r="H369" s="6">
        <f t="shared" si="125"/>
        <v>0</v>
      </c>
      <c r="I369" s="60">
        <f t="shared" si="126"/>
        <v>0</v>
      </c>
      <c r="J369" s="61">
        <f t="shared" si="132"/>
        <v>0</v>
      </c>
      <c r="K369" s="62">
        <f t="shared" si="127"/>
        <v>0.04</v>
      </c>
      <c r="L369" s="6">
        <f t="shared" si="113"/>
        <v>0</v>
      </c>
      <c r="M369" s="6">
        <f t="shared" si="114"/>
        <v>0</v>
      </c>
      <c r="N369" s="6">
        <f t="shared" si="115"/>
        <v>0</v>
      </c>
      <c r="O369" s="6">
        <f t="shared" si="116"/>
        <v>0</v>
      </c>
      <c r="P369" s="1">
        <v>0</v>
      </c>
      <c r="Q369" s="1">
        <f t="shared" si="117"/>
        <v>0</v>
      </c>
      <c r="R369" s="15"/>
      <c r="S369" s="15">
        <f t="shared" si="128"/>
        <v>0</v>
      </c>
      <c r="T369" s="15">
        <f t="shared" si="118"/>
        <v>0</v>
      </c>
      <c r="U369" s="6">
        <f t="shared" si="119"/>
        <v>0</v>
      </c>
      <c r="V369" s="6">
        <f t="shared" si="120"/>
        <v>0</v>
      </c>
      <c r="W369" s="6">
        <f>$V$13-(SUM($V$17:V369))</f>
        <v>0</v>
      </c>
      <c r="X369" s="1">
        <f t="shared" si="129"/>
        <v>0</v>
      </c>
      <c r="Y369" s="11">
        <f t="shared" si="130"/>
        <v>0</v>
      </c>
      <c r="Z369" s="1"/>
      <c r="AA369" s="1"/>
    </row>
    <row r="370" spans="1:27" x14ac:dyDescent="0.25">
      <c r="A370">
        <v>354</v>
      </c>
      <c r="B370" s="6">
        <f t="shared" si="131"/>
        <v>0</v>
      </c>
      <c r="C370" s="6">
        <f t="shared" si="121"/>
        <v>2158.3818905499083</v>
      </c>
      <c r="D370" s="1">
        <f t="shared" si="122"/>
        <v>2158.3818905499083</v>
      </c>
      <c r="E370" s="5">
        <f t="shared" si="123"/>
        <v>0</v>
      </c>
      <c r="F370" s="1">
        <f t="shared" si="124"/>
        <v>0</v>
      </c>
      <c r="G370" s="1">
        <f t="shared" si="112"/>
        <v>0</v>
      </c>
      <c r="H370" s="6">
        <f t="shared" si="125"/>
        <v>0</v>
      </c>
      <c r="I370" s="60">
        <f t="shared" si="126"/>
        <v>0</v>
      </c>
      <c r="J370" s="61">
        <f t="shared" si="132"/>
        <v>0</v>
      </c>
      <c r="K370" s="62">
        <f t="shared" si="127"/>
        <v>0.04</v>
      </c>
      <c r="L370" s="6">
        <f t="shared" si="113"/>
        <v>0</v>
      </c>
      <c r="M370" s="6">
        <f t="shared" si="114"/>
        <v>0</v>
      </c>
      <c r="N370" s="6">
        <f t="shared" si="115"/>
        <v>0</v>
      </c>
      <c r="O370" s="6">
        <f t="shared" si="116"/>
        <v>0</v>
      </c>
      <c r="P370" s="1">
        <v>0</v>
      </c>
      <c r="Q370" s="1">
        <f t="shared" si="117"/>
        <v>0</v>
      </c>
      <c r="R370" s="15"/>
      <c r="S370" s="15">
        <f t="shared" si="128"/>
        <v>0</v>
      </c>
      <c r="T370" s="15">
        <f t="shared" si="118"/>
        <v>0</v>
      </c>
      <c r="U370" s="6">
        <f t="shared" si="119"/>
        <v>0</v>
      </c>
      <c r="V370" s="6">
        <f t="shared" si="120"/>
        <v>0</v>
      </c>
      <c r="W370" s="6">
        <f>$V$13-(SUM($V$17:V370))</f>
        <v>0</v>
      </c>
      <c r="X370" s="1">
        <f t="shared" si="129"/>
        <v>0</v>
      </c>
      <c r="Y370" s="11">
        <f t="shared" si="130"/>
        <v>0</v>
      </c>
      <c r="Z370" s="1"/>
      <c r="AA370" s="1"/>
    </row>
    <row r="371" spans="1:27" x14ac:dyDescent="0.25">
      <c r="A371">
        <v>355</v>
      </c>
      <c r="B371" s="6">
        <f t="shared" si="131"/>
        <v>0</v>
      </c>
      <c r="C371" s="6">
        <f t="shared" si="121"/>
        <v>2158.3818905499083</v>
      </c>
      <c r="D371" s="1">
        <f t="shared" si="122"/>
        <v>2158.3818905499083</v>
      </c>
      <c r="E371" s="5">
        <f t="shared" si="123"/>
        <v>0</v>
      </c>
      <c r="F371" s="1">
        <f t="shared" si="124"/>
        <v>0</v>
      </c>
      <c r="G371" s="1">
        <f t="shared" si="112"/>
        <v>0</v>
      </c>
      <c r="H371" s="6">
        <f t="shared" si="125"/>
        <v>0</v>
      </c>
      <c r="I371" s="60">
        <f t="shared" si="126"/>
        <v>0</v>
      </c>
      <c r="J371" s="61">
        <f t="shared" si="132"/>
        <v>0</v>
      </c>
      <c r="K371" s="62">
        <f t="shared" si="127"/>
        <v>0.04</v>
      </c>
      <c r="L371" s="6">
        <f t="shared" si="113"/>
        <v>0</v>
      </c>
      <c r="M371" s="6">
        <f t="shared" si="114"/>
        <v>0</v>
      </c>
      <c r="N371" s="6">
        <f t="shared" si="115"/>
        <v>0</v>
      </c>
      <c r="O371" s="6">
        <f t="shared" si="116"/>
        <v>0</v>
      </c>
      <c r="P371" s="1">
        <v>0</v>
      </c>
      <c r="Q371" s="1">
        <f t="shared" si="117"/>
        <v>0</v>
      </c>
      <c r="R371" s="15"/>
      <c r="S371" s="15">
        <f t="shared" si="128"/>
        <v>0</v>
      </c>
      <c r="T371" s="15">
        <f t="shared" si="118"/>
        <v>0</v>
      </c>
      <c r="U371" s="6">
        <f t="shared" si="119"/>
        <v>0</v>
      </c>
      <c r="V371" s="6">
        <f t="shared" si="120"/>
        <v>0</v>
      </c>
      <c r="W371" s="6">
        <f>$V$13-(SUM($V$17:V371))</f>
        <v>0</v>
      </c>
      <c r="X371" s="1">
        <f t="shared" si="129"/>
        <v>0</v>
      </c>
      <c r="Y371" s="11">
        <f t="shared" si="130"/>
        <v>0</v>
      </c>
      <c r="Z371" s="1"/>
      <c r="AA371" s="1"/>
    </row>
    <row r="372" spans="1:27" x14ac:dyDescent="0.25">
      <c r="A372">
        <v>356</v>
      </c>
      <c r="B372" s="6">
        <f t="shared" si="131"/>
        <v>0</v>
      </c>
      <c r="C372" s="6">
        <f t="shared" si="121"/>
        <v>2158.3818905499083</v>
      </c>
      <c r="D372" s="1">
        <f t="shared" si="122"/>
        <v>2158.3818905499083</v>
      </c>
      <c r="E372" s="5">
        <f t="shared" si="123"/>
        <v>0</v>
      </c>
      <c r="F372" s="1">
        <f t="shared" si="124"/>
        <v>0</v>
      </c>
      <c r="G372" s="1">
        <f t="shared" si="112"/>
        <v>0</v>
      </c>
      <c r="H372" s="6">
        <f t="shared" si="125"/>
        <v>0</v>
      </c>
      <c r="I372" s="60">
        <f t="shared" si="126"/>
        <v>0</v>
      </c>
      <c r="J372" s="61">
        <f t="shared" si="132"/>
        <v>0</v>
      </c>
      <c r="K372" s="62">
        <f t="shared" si="127"/>
        <v>0.04</v>
      </c>
      <c r="L372" s="6">
        <f t="shared" si="113"/>
        <v>0</v>
      </c>
      <c r="M372" s="6">
        <f t="shared" si="114"/>
        <v>0</v>
      </c>
      <c r="N372" s="6">
        <f t="shared" si="115"/>
        <v>0</v>
      </c>
      <c r="O372" s="6">
        <f t="shared" si="116"/>
        <v>0</v>
      </c>
      <c r="P372" s="1">
        <v>0</v>
      </c>
      <c r="Q372" s="1">
        <f t="shared" si="117"/>
        <v>0</v>
      </c>
      <c r="R372" s="15"/>
      <c r="S372" s="15">
        <f t="shared" si="128"/>
        <v>0</v>
      </c>
      <c r="T372" s="15">
        <f t="shared" si="118"/>
        <v>0</v>
      </c>
      <c r="U372" s="6">
        <f t="shared" si="119"/>
        <v>0</v>
      </c>
      <c r="V372" s="6">
        <f t="shared" si="120"/>
        <v>0</v>
      </c>
      <c r="W372" s="6">
        <f>$V$13-(SUM($V$17:V372))</f>
        <v>0</v>
      </c>
      <c r="X372" s="1">
        <f t="shared" si="129"/>
        <v>0</v>
      </c>
      <c r="Y372" s="11">
        <f t="shared" si="130"/>
        <v>0</v>
      </c>
      <c r="Z372" s="1"/>
      <c r="AA372" s="1"/>
    </row>
    <row r="373" spans="1:27" x14ac:dyDescent="0.25">
      <c r="A373">
        <v>357</v>
      </c>
      <c r="B373" s="6">
        <f t="shared" si="131"/>
        <v>0</v>
      </c>
      <c r="C373" s="6">
        <f t="shared" si="121"/>
        <v>2158.3818905499083</v>
      </c>
      <c r="D373" s="1">
        <f t="shared" si="122"/>
        <v>2158.3818905499083</v>
      </c>
      <c r="E373" s="5">
        <f t="shared" si="123"/>
        <v>0</v>
      </c>
      <c r="F373" s="1">
        <f t="shared" si="124"/>
        <v>0</v>
      </c>
      <c r="G373" s="1">
        <f t="shared" si="112"/>
        <v>0</v>
      </c>
      <c r="H373" s="6">
        <f t="shared" si="125"/>
        <v>0</v>
      </c>
      <c r="I373" s="60">
        <f t="shared" si="126"/>
        <v>0</v>
      </c>
      <c r="J373" s="61">
        <f t="shared" si="132"/>
        <v>0</v>
      </c>
      <c r="K373" s="62">
        <f t="shared" si="127"/>
        <v>0.04</v>
      </c>
      <c r="L373" s="6">
        <f t="shared" si="113"/>
        <v>0</v>
      </c>
      <c r="M373" s="6">
        <f t="shared" si="114"/>
        <v>0</v>
      </c>
      <c r="N373" s="6">
        <f t="shared" si="115"/>
        <v>0</v>
      </c>
      <c r="O373" s="6">
        <f t="shared" si="116"/>
        <v>0</v>
      </c>
      <c r="P373" s="1">
        <v>0</v>
      </c>
      <c r="Q373" s="1">
        <f t="shared" si="117"/>
        <v>0</v>
      </c>
      <c r="R373" s="15"/>
      <c r="S373" s="15">
        <f t="shared" si="128"/>
        <v>0</v>
      </c>
      <c r="T373" s="15">
        <f t="shared" si="118"/>
        <v>0</v>
      </c>
      <c r="U373" s="6">
        <f t="shared" si="119"/>
        <v>0</v>
      </c>
      <c r="V373" s="6">
        <f t="shared" si="120"/>
        <v>0</v>
      </c>
      <c r="W373" s="6">
        <f>$V$13-(SUM($V$17:V373))</f>
        <v>0</v>
      </c>
      <c r="X373" s="1">
        <f t="shared" si="129"/>
        <v>0</v>
      </c>
      <c r="Y373" s="11">
        <f t="shared" si="130"/>
        <v>0</v>
      </c>
      <c r="Z373" s="1"/>
      <c r="AA373" s="1"/>
    </row>
    <row r="374" spans="1:27" x14ac:dyDescent="0.25">
      <c r="A374">
        <v>358</v>
      </c>
      <c r="B374" s="6">
        <f t="shared" si="131"/>
        <v>0</v>
      </c>
      <c r="C374" s="6">
        <f t="shared" si="121"/>
        <v>2158.3818905499083</v>
      </c>
      <c r="D374" s="1">
        <f t="shared" si="122"/>
        <v>2158.3818905499083</v>
      </c>
      <c r="E374" s="5">
        <f t="shared" si="123"/>
        <v>0</v>
      </c>
      <c r="F374" s="1">
        <f t="shared" si="124"/>
        <v>0</v>
      </c>
      <c r="G374" s="1">
        <f t="shared" si="112"/>
        <v>0</v>
      </c>
      <c r="H374" s="6">
        <f t="shared" si="125"/>
        <v>0</v>
      </c>
      <c r="I374" s="60">
        <f t="shared" si="126"/>
        <v>0</v>
      </c>
      <c r="J374" s="61">
        <f t="shared" si="132"/>
        <v>0</v>
      </c>
      <c r="K374" s="62">
        <f t="shared" si="127"/>
        <v>0.04</v>
      </c>
      <c r="L374" s="6">
        <f t="shared" si="113"/>
        <v>0</v>
      </c>
      <c r="M374" s="6">
        <f t="shared" si="114"/>
        <v>0</v>
      </c>
      <c r="N374" s="6">
        <f t="shared" si="115"/>
        <v>0</v>
      </c>
      <c r="O374" s="6">
        <f t="shared" si="116"/>
        <v>0</v>
      </c>
      <c r="P374" s="1">
        <v>0</v>
      </c>
      <c r="Q374" s="1">
        <f t="shared" si="117"/>
        <v>0</v>
      </c>
      <c r="R374" s="15"/>
      <c r="S374" s="15">
        <f t="shared" si="128"/>
        <v>0</v>
      </c>
      <c r="T374" s="15">
        <f t="shared" si="118"/>
        <v>0</v>
      </c>
      <c r="U374" s="6">
        <f t="shared" si="119"/>
        <v>0</v>
      </c>
      <c r="V374" s="6">
        <f t="shared" si="120"/>
        <v>0</v>
      </c>
      <c r="W374" s="6">
        <f>$V$13-(SUM($V$17:V374))</f>
        <v>0</v>
      </c>
      <c r="X374" s="1">
        <f t="shared" si="129"/>
        <v>0</v>
      </c>
      <c r="Y374" s="11">
        <f t="shared" si="130"/>
        <v>0</v>
      </c>
      <c r="Z374" s="1"/>
      <c r="AA374" s="1"/>
    </row>
    <row r="375" spans="1:27" x14ac:dyDescent="0.25">
      <c r="A375">
        <v>359</v>
      </c>
      <c r="B375" s="6">
        <f t="shared" si="131"/>
        <v>0</v>
      </c>
      <c r="C375" s="6">
        <f t="shared" si="121"/>
        <v>2158.3818905499083</v>
      </c>
      <c r="D375" s="1">
        <f t="shared" si="122"/>
        <v>2158.3818905499083</v>
      </c>
      <c r="E375" s="5">
        <f t="shared" si="123"/>
        <v>0</v>
      </c>
      <c r="F375" s="1">
        <f t="shared" si="124"/>
        <v>0</v>
      </c>
      <c r="G375" s="1">
        <f t="shared" si="112"/>
        <v>0</v>
      </c>
      <c r="H375" s="6">
        <f t="shared" si="125"/>
        <v>0</v>
      </c>
      <c r="I375" s="60">
        <f t="shared" si="126"/>
        <v>0</v>
      </c>
      <c r="J375" s="61">
        <f t="shared" si="132"/>
        <v>0</v>
      </c>
      <c r="K375" s="62">
        <f t="shared" si="127"/>
        <v>0.04</v>
      </c>
      <c r="L375" s="6">
        <f t="shared" si="113"/>
        <v>0</v>
      </c>
      <c r="M375" s="6">
        <f t="shared" si="114"/>
        <v>0</v>
      </c>
      <c r="N375" s="6">
        <f t="shared" si="115"/>
        <v>0</v>
      </c>
      <c r="O375" s="6">
        <f t="shared" si="116"/>
        <v>0</v>
      </c>
      <c r="P375" s="1">
        <v>0</v>
      </c>
      <c r="Q375" s="1">
        <f t="shared" si="117"/>
        <v>0</v>
      </c>
      <c r="R375" s="15"/>
      <c r="S375" s="15">
        <f t="shared" si="128"/>
        <v>0</v>
      </c>
      <c r="T375" s="15">
        <f t="shared" si="118"/>
        <v>0</v>
      </c>
      <c r="U375" s="6">
        <f t="shared" si="119"/>
        <v>0</v>
      </c>
      <c r="V375" s="6">
        <f t="shared" si="120"/>
        <v>0</v>
      </c>
      <c r="W375" s="6">
        <f>$V$13-(SUM($V$17:V375))</f>
        <v>0</v>
      </c>
      <c r="X375" s="1">
        <f t="shared" si="129"/>
        <v>0</v>
      </c>
      <c r="Y375" s="11">
        <f t="shared" si="130"/>
        <v>0</v>
      </c>
      <c r="Z375" s="1"/>
      <c r="AA375" s="1"/>
    </row>
    <row r="376" spans="1:27" x14ac:dyDescent="0.25">
      <c r="A376">
        <v>360</v>
      </c>
      <c r="B376" s="6">
        <f t="shared" si="131"/>
        <v>0</v>
      </c>
      <c r="C376" s="6">
        <f t="shared" si="121"/>
        <v>2158.3818905499083</v>
      </c>
      <c r="D376" s="1">
        <f t="shared" si="122"/>
        <v>2158.3818905499083</v>
      </c>
      <c r="E376" s="5">
        <f t="shared" si="123"/>
        <v>0</v>
      </c>
      <c r="F376" s="1">
        <f t="shared" si="124"/>
        <v>0</v>
      </c>
      <c r="G376" s="1">
        <f t="shared" si="112"/>
        <v>0</v>
      </c>
      <c r="H376" s="6">
        <f t="shared" si="125"/>
        <v>0</v>
      </c>
      <c r="I376" s="60">
        <f t="shared" si="126"/>
        <v>0</v>
      </c>
      <c r="J376" s="61">
        <f t="shared" si="132"/>
        <v>0</v>
      </c>
      <c r="K376" s="62">
        <f t="shared" si="127"/>
        <v>0.04</v>
      </c>
      <c r="L376" s="6">
        <f t="shared" si="113"/>
        <v>0</v>
      </c>
      <c r="M376" s="6">
        <f t="shared" si="114"/>
        <v>0</v>
      </c>
      <c r="N376" s="6">
        <f t="shared" si="115"/>
        <v>0</v>
      </c>
      <c r="O376" s="6">
        <f t="shared" si="116"/>
        <v>0</v>
      </c>
      <c r="P376" s="1">
        <v>0</v>
      </c>
      <c r="Q376" s="1">
        <f t="shared" si="117"/>
        <v>0</v>
      </c>
      <c r="R376" s="15"/>
      <c r="S376" s="15">
        <f t="shared" si="128"/>
        <v>0</v>
      </c>
      <c r="T376" s="15">
        <f t="shared" si="118"/>
        <v>0</v>
      </c>
      <c r="U376" s="6">
        <f t="shared" si="119"/>
        <v>0</v>
      </c>
      <c r="V376" s="6">
        <f t="shared" si="120"/>
        <v>0</v>
      </c>
      <c r="W376" s="6">
        <f>$V$13-(SUM($V$17:V376))</f>
        <v>0</v>
      </c>
      <c r="X376" s="1">
        <f t="shared" si="129"/>
        <v>0</v>
      </c>
      <c r="Y376" s="11">
        <f t="shared" si="130"/>
        <v>0</v>
      </c>
      <c r="Z376" s="1"/>
      <c r="AA376" s="1"/>
    </row>
  </sheetData>
  <mergeCells count="1">
    <mergeCell ref="L14:W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964F-DF17-43FD-9F7B-43D641A5BF07}">
  <dimension ref="A7:A114"/>
  <sheetViews>
    <sheetView topLeftCell="A7" workbookViewId="0">
      <selection activeCell="A7" sqref="A7"/>
    </sheetView>
  </sheetViews>
  <sheetFormatPr defaultRowHeight="15" x14ac:dyDescent="0.25"/>
  <cols>
    <col min="1" max="1" width="58.7109375" bestFit="1" customWidth="1"/>
  </cols>
  <sheetData>
    <row r="7" spans="1:1" x14ac:dyDescent="0.25">
      <c r="A7" s="27" t="s">
        <v>46</v>
      </c>
    </row>
    <row r="8" spans="1:1" x14ac:dyDescent="0.25">
      <c r="A8" s="28" t="s">
        <v>47</v>
      </c>
    </row>
    <row r="9" spans="1:1" x14ac:dyDescent="0.25">
      <c r="A9" s="28" t="s">
        <v>48</v>
      </c>
    </row>
    <row r="10" spans="1:1" x14ac:dyDescent="0.25">
      <c r="A10" s="28" t="s">
        <v>49</v>
      </c>
    </row>
    <row r="11" spans="1:1" x14ac:dyDescent="0.25">
      <c r="A11" s="28" t="s">
        <v>50</v>
      </c>
    </row>
    <row r="12" spans="1:1" x14ac:dyDescent="0.25">
      <c r="A12" s="28" t="s">
        <v>51</v>
      </c>
    </row>
    <row r="13" spans="1:1" x14ac:dyDescent="0.25">
      <c r="A13" s="28" t="s">
        <v>52</v>
      </c>
    </row>
    <row r="14" spans="1:1" x14ac:dyDescent="0.25">
      <c r="A14" s="28" t="s">
        <v>53</v>
      </c>
    </row>
    <row r="15" spans="1:1" x14ac:dyDescent="0.25">
      <c r="A15" s="28" t="s">
        <v>54</v>
      </c>
    </row>
    <row r="16" spans="1:1" x14ac:dyDescent="0.25">
      <c r="A16" s="28" t="s">
        <v>55</v>
      </c>
    </row>
    <row r="17" spans="1:1" x14ac:dyDescent="0.25">
      <c r="A17" s="28" t="s">
        <v>56</v>
      </c>
    </row>
    <row r="18" spans="1:1" x14ac:dyDescent="0.25">
      <c r="A18" s="28" t="s">
        <v>57</v>
      </c>
    </row>
    <row r="19" spans="1:1" x14ac:dyDescent="0.25">
      <c r="A19" s="28" t="s">
        <v>58</v>
      </c>
    </row>
    <row r="20" spans="1:1" x14ac:dyDescent="0.25">
      <c r="A20" s="28" t="s">
        <v>59</v>
      </c>
    </row>
    <row r="21" spans="1:1" x14ac:dyDescent="0.25">
      <c r="A21" s="28" t="s">
        <v>60</v>
      </c>
    </row>
    <row r="22" spans="1:1" x14ac:dyDescent="0.25">
      <c r="A22" s="28" t="s">
        <v>61</v>
      </c>
    </row>
    <row r="23" spans="1:1" x14ac:dyDescent="0.25">
      <c r="A23" s="28" t="s">
        <v>62</v>
      </c>
    </row>
    <row r="24" spans="1:1" x14ac:dyDescent="0.25">
      <c r="A24" s="28" t="s">
        <v>63</v>
      </c>
    </row>
    <row r="25" spans="1:1" x14ac:dyDescent="0.25">
      <c r="A25" s="28" t="s">
        <v>64</v>
      </c>
    </row>
    <row r="26" spans="1:1" x14ac:dyDescent="0.25">
      <c r="A26" s="28" t="s">
        <v>65</v>
      </c>
    </row>
    <row r="27" spans="1:1" x14ac:dyDescent="0.25">
      <c r="A27" s="28" t="s">
        <v>66</v>
      </c>
    </row>
    <row r="28" spans="1:1" x14ac:dyDescent="0.25">
      <c r="A28" s="28" t="s">
        <v>67</v>
      </c>
    </row>
    <row r="29" spans="1:1" x14ac:dyDescent="0.25">
      <c r="A29" s="28" t="s">
        <v>68</v>
      </c>
    </row>
    <row r="30" spans="1:1" x14ac:dyDescent="0.25">
      <c r="A30" s="28" t="s">
        <v>69</v>
      </c>
    </row>
    <row r="31" spans="1:1" x14ac:dyDescent="0.25">
      <c r="A31" s="28" t="s">
        <v>70</v>
      </c>
    </row>
    <row r="32" spans="1:1" x14ac:dyDescent="0.25">
      <c r="A32" s="28" t="s">
        <v>71</v>
      </c>
    </row>
    <row r="33" spans="1:1" x14ac:dyDescent="0.25">
      <c r="A33" s="28" t="s">
        <v>72</v>
      </c>
    </row>
    <row r="34" spans="1:1" x14ac:dyDescent="0.25">
      <c r="A34" s="28" t="s">
        <v>73</v>
      </c>
    </row>
    <row r="35" spans="1:1" x14ac:dyDescent="0.25">
      <c r="A35" s="28" t="s">
        <v>74</v>
      </c>
    </row>
    <row r="36" spans="1:1" x14ac:dyDescent="0.25">
      <c r="A36" s="28" t="s">
        <v>75</v>
      </c>
    </row>
    <row r="37" spans="1:1" x14ac:dyDescent="0.25">
      <c r="A37" s="28" t="s">
        <v>76</v>
      </c>
    </row>
    <row r="38" spans="1:1" x14ac:dyDescent="0.25">
      <c r="A38" s="28" t="s">
        <v>77</v>
      </c>
    </row>
    <row r="39" spans="1:1" x14ac:dyDescent="0.25">
      <c r="A39" s="28" t="s">
        <v>78</v>
      </c>
    </row>
    <row r="40" spans="1:1" x14ac:dyDescent="0.25">
      <c r="A40" s="28" t="s">
        <v>79</v>
      </c>
    </row>
    <row r="41" spans="1:1" x14ac:dyDescent="0.25">
      <c r="A41" s="28" t="s">
        <v>80</v>
      </c>
    </row>
    <row r="42" spans="1:1" x14ac:dyDescent="0.25">
      <c r="A42" s="28" t="s">
        <v>81</v>
      </c>
    </row>
    <row r="43" spans="1:1" x14ac:dyDescent="0.25">
      <c r="A43" s="28" t="s">
        <v>82</v>
      </c>
    </row>
    <row r="44" spans="1:1" x14ac:dyDescent="0.25">
      <c r="A44" s="28" t="s">
        <v>83</v>
      </c>
    </row>
    <row r="45" spans="1:1" x14ac:dyDescent="0.25">
      <c r="A45" s="28" t="s">
        <v>84</v>
      </c>
    </row>
    <row r="46" spans="1:1" x14ac:dyDescent="0.25">
      <c r="A46" s="28" t="s">
        <v>85</v>
      </c>
    </row>
    <row r="47" spans="1:1" x14ac:dyDescent="0.25">
      <c r="A47" s="28" t="s">
        <v>86</v>
      </c>
    </row>
    <row r="48" spans="1:1" x14ac:dyDescent="0.25">
      <c r="A48" s="28" t="s">
        <v>87</v>
      </c>
    </row>
    <row r="49" spans="1:1" x14ac:dyDescent="0.25">
      <c r="A49" s="28" t="s">
        <v>88</v>
      </c>
    </row>
    <row r="50" spans="1:1" x14ac:dyDescent="0.25">
      <c r="A50" s="28" t="s">
        <v>89</v>
      </c>
    </row>
    <row r="51" spans="1:1" x14ac:dyDescent="0.25">
      <c r="A51" s="28" t="s">
        <v>90</v>
      </c>
    </row>
    <row r="52" spans="1:1" x14ac:dyDescent="0.25">
      <c r="A52" s="28" t="s">
        <v>91</v>
      </c>
    </row>
    <row r="53" spans="1:1" x14ac:dyDescent="0.25">
      <c r="A53" s="28" t="s">
        <v>92</v>
      </c>
    </row>
    <row r="54" spans="1:1" x14ac:dyDescent="0.25">
      <c r="A54" s="28" t="s">
        <v>93</v>
      </c>
    </row>
    <row r="55" spans="1:1" x14ac:dyDescent="0.25">
      <c r="A55" s="28" t="s">
        <v>94</v>
      </c>
    </row>
    <row r="56" spans="1:1" x14ac:dyDescent="0.25">
      <c r="A56" s="28" t="s">
        <v>95</v>
      </c>
    </row>
    <row r="57" spans="1:1" x14ac:dyDescent="0.25">
      <c r="A57" s="28" t="s">
        <v>96</v>
      </c>
    </row>
    <row r="58" spans="1:1" x14ac:dyDescent="0.25">
      <c r="A58" s="28" t="s">
        <v>97</v>
      </c>
    </row>
    <row r="59" spans="1:1" x14ac:dyDescent="0.25">
      <c r="A59" s="28" t="s">
        <v>98</v>
      </c>
    </row>
    <row r="60" spans="1:1" x14ac:dyDescent="0.25">
      <c r="A60" s="28" t="s">
        <v>99</v>
      </c>
    </row>
    <row r="61" spans="1:1" x14ac:dyDescent="0.25">
      <c r="A61" s="28" t="s">
        <v>100</v>
      </c>
    </row>
    <row r="62" spans="1:1" x14ac:dyDescent="0.25">
      <c r="A62" s="28" t="s">
        <v>101</v>
      </c>
    </row>
    <row r="63" spans="1:1" x14ac:dyDescent="0.25">
      <c r="A63" s="28" t="s">
        <v>102</v>
      </c>
    </row>
    <row r="64" spans="1:1" x14ac:dyDescent="0.25">
      <c r="A64" s="28" t="s">
        <v>103</v>
      </c>
    </row>
    <row r="65" spans="1:1" x14ac:dyDescent="0.25">
      <c r="A65" s="28" t="s">
        <v>104</v>
      </c>
    </row>
    <row r="66" spans="1:1" x14ac:dyDescent="0.25">
      <c r="A66" s="28" t="s">
        <v>105</v>
      </c>
    </row>
    <row r="67" spans="1:1" x14ac:dyDescent="0.25">
      <c r="A67" s="28" t="s">
        <v>106</v>
      </c>
    </row>
    <row r="68" spans="1:1" x14ac:dyDescent="0.25">
      <c r="A68" s="28" t="s">
        <v>107</v>
      </c>
    </row>
    <row r="69" spans="1:1" x14ac:dyDescent="0.25">
      <c r="A69" s="28" t="s">
        <v>108</v>
      </c>
    </row>
    <row r="70" spans="1:1" x14ac:dyDescent="0.25">
      <c r="A70" s="28" t="s">
        <v>109</v>
      </c>
    </row>
    <row r="71" spans="1:1" x14ac:dyDescent="0.25">
      <c r="A71" s="28" t="s">
        <v>110</v>
      </c>
    </row>
    <row r="72" spans="1:1" x14ac:dyDescent="0.25">
      <c r="A72" s="28" t="s">
        <v>111</v>
      </c>
    </row>
    <row r="73" spans="1:1" x14ac:dyDescent="0.25">
      <c r="A73" s="28" t="s">
        <v>112</v>
      </c>
    </row>
    <row r="74" spans="1:1" x14ac:dyDescent="0.25">
      <c r="A74" s="28" t="s">
        <v>113</v>
      </c>
    </row>
    <row r="75" spans="1:1" x14ac:dyDescent="0.25">
      <c r="A75" s="28" t="s">
        <v>114</v>
      </c>
    </row>
    <row r="76" spans="1:1" x14ac:dyDescent="0.25">
      <c r="A76" s="28" t="s">
        <v>115</v>
      </c>
    </row>
    <row r="77" spans="1:1" x14ac:dyDescent="0.25">
      <c r="A77" s="28" t="s">
        <v>116</v>
      </c>
    </row>
    <row r="78" spans="1:1" x14ac:dyDescent="0.25">
      <c r="A78" s="28" t="s">
        <v>117</v>
      </c>
    </row>
    <row r="79" spans="1:1" x14ac:dyDescent="0.25">
      <c r="A79" s="28" t="s">
        <v>118</v>
      </c>
    </row>
    <row r="80" spans="1:1" x14ac:dyDescent="0.25">
      <c r="A80" s="28" t="s">
        <v>119</v>
      </c>
    </row>
    <row r="81" spans="1:1" x14ac:dyDescent="0.25">
      <c r="A81" s="28" t="s">
        <v>120</v>
      </c>
    </row>
    <row r="82" spans="1:1" x14ac:dyDescent="0.25">
      <c r="A82" s="28" t="s">
        <v>121</v>
      </c>
    </row>
    <row r="83" spans="1:1" x14ac:dyDescent="0.25">
      <c r="A83" s="28" t="s">
        <v>122</v>
      </c>
    </row>
    <row r="84" spans="1:1" x14ac:dyDescent="0.25">
      <c r="A84" s="28" t="s">
        <v>123</v>
      </c>
    </row>
    <row r="85" spans="1:1" x14ac:dyDescent="0.25">
      <c r="A85" s="28" t="s">
        <v>124</v>
      </c>
    </row>
    <row r="86" spans="1:1" x14ac:dyDescent="0.25">
      <c r="A86" s="28" t="s">
        <v>125</v>
      </c>
    </row>
    <row r="87" spans="1:1" x14ac:dyDescent="0.25">
      <c r="A87" s="28" t="s">
        <v>126</v>
      </c>
    </row>
    <row r="88" spans="1:1" x14ac:dyDescent="0.25">
      <c r="A88" s="28" t="s">
        <v>127</v>
      </c>
    </row>
    <row r="89" spans="1:1" x14ac:dyDescent="0.25">
      <c r="A89" s="28" t="s">
        <v>128</v>
      </c>
    </row>
    <row r="90" spans="1:1" x14ac:dyDescent="0.25">
      <c r="A90" s="28" t="s">
        <v>129</v>
      </c>
    </row>
    <row r="91" spans="1:1" x14ac:dyDescent="0.25">
      <c r="A91" s="28" t="s">
        <v>130</v>
      </c>
    </row>
    <row r="92" spans="1:1" x14ac:dyDescent="0.25">
      <c r="A92" s="28" t="s">
        <v>131</v>
      </c>
    </row>
    <row r="93" spans="1:1" x14ac:dyDescent="0.25">
      <c r="A93" s="28" t="s">
        <v>132</v>
      </c>
    </row>
    <row r="94" spans="1:1" x14ac:dyDescent="0.25">
      <c r="A94" s="28" t="s">
        <v>133</v>
      </c>
    </row>
    <row r="95" spans="1:1" x14ac:dyDescent="0.25">
      <c r="A95" s="28" t="s">
        <v>134</v>
      </c>
    </row>
    <row r="96" spans="1:1" x14ac:dyDescent="0.25">
      <c r="A96" s="28" t="s">
        <v>135</v>
      </c>
    </row>
    <row r="97" spans="1:1" x14ac:dyDescent="0.25">
      <c r="A97" s="28" t="s">
        <v>136</v>
      </c>
    </row>
    <row r="98" spans="1:1" x14ac:dyDescent="0.25">
      <c r="A98" s="28" t="s">
        <v>137</v>
      </c>
    </row>
    <row r="99" spans="1:1" x14ac:dyDescent="0.25">
      <c r="A99" s="28" t="s">
        <v>138</v>
      </c>
    </row>
    <row r="100" spans="1:1" x14ac:dyDescent="0.25">
      <c r="A100" s="28" t="s">
        <v>139</v>
      </c>
    </row>
    <row r="101" spans="1:1" x14ac:dyDescent="0.25">
      <c r="A101" s="28" t="s">
        <v>140</v>
      </c>
    </row>
    <row r="102" spans="1:1" x14ac:dyDescent="0.25">
      <c r="A102" s="28" t="s">
        <v>141</v>
      </c>
    </row>
    <row r="103" spans="1:1" x14ac:dyDescent="0.25">
      <c r="A103" s="28" t="s">
        <v>142</v>
      </c>
    </row>
    <row r="104" spans="1:1" x14ac:dyDescent="0.25">
      <c r="A104" s="28" t="s">
        <v>143</v>
      </c>
    </row>
    <row r="105" spans="1:1" x14ac:dyDescent="0.25">
      <c r="A105" s="28" t="s">
        <v>144</v>
      </c>
    </row>
    <row r="106" spans="1:1" x14ac:dyDescent="0.25">
      <c r="A106" s="28" t="s">
        <v>145</v>
      </c>
    </row>
    <row r="107" spans="1:1" x14ac:dyDescent="0.25">
      <c r="A107" s="28" t="s">
        <v>146</v>
      </c>
    </row>
    <row r="108" spans="1:1" x14ac:dyDescent="0.25">
      <c r="A108" s="28" t="s">
        <v>147</v>
      </c>
    </row>
    <row r="109" spans="1:1" x14ac:dyDescent="0.25">
      <c r="A109" s="28" t="s">
        <v>148</v>
      </c>
    </row>
    <row r="110" spans="1:1" x14ac:dyDescent="0.25">
      <c r="A110" s="28" t="s">
        <v>149</v>
      </c>
    </row>
    <row r="111" spans="1:1" x14ac:dyDescent="0.25">
      <c r="A111" s="28" t="s">
        <v>150</v>
      </c>
    </row>
    <row r="112" spans="1:1" x14ac:dyDescent="0.25">
      <c r="A112" s="28" t="s">
        <v>151</v>
      </c>
    </row>
    <row r="113" spans="1:1" x14ac:dyDescent="0.25">
      <c r="A113" s="28" t="s">
        <v>152</v>
      </c>
    </row>
    <row r="114" spans="1:1" x14ac:dyDescent="0.25">
      <c r="A114" s="28" t="s">
        <v>153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1315-88B1-4E26-9DB9-09E3A9216325}">
  <dimension ref="B4:D245"/>
  <sheetViews>
    <sheetView workbookViewId="0">
      <selection activeCell="C5" sqref="C5"/>
    </sheetView>
  </sheetViews>
  <sheetFormatPr defaultRowHeight="15" x14ac:dyDescent="0.25"/>
  <cols>
    <col min="3" max="3" width="12.5703125" bestFit="1" customWidth="1"/>
    <col min="4" max="4" width="9.85546875" bestFit="1" customWidth="1"/>
  </cols>
  <sheetData>
    <row r="4" spans="2:4" x14ac:dyDescent="0.25">
      <c r="C4" s="21" t="s">
        <v>43</v>
      </c>
    </row>
    <row r="5" spans="2:4" x14ac:dyDescent="0.25">
      <c r="B5">
        <v>0</v>
      </c>
      <c r="C5" s="1">
        <v>158642</v>
      </c>
    </row>
    <row r="6" spans="2:4" x14ac:dyDescent="0.25">
      <c r="B6">
        <v>1</v>
      </c>
      <c r="C6" s="6">
        <f>C5</f>
        <v>158642</v>
      </c>
      <c r="D6" s="4">
        <f>PPMT(0.05/12,120,360,-350000)</f>
        <v>689.76322659031382</v>
      </c>
    </row>
    <row r="7" spans="2:4" x14ac:dyDescent="0.25">
      <c r="B7">
        <f>B6+1</f>
        <v>2</v>
      </c>
    </row>
    <row r="8" spans="2:4" x14ac:dyDescent="0.25">
      <c r="B8">
        <f t="shared" ref="B8:B71" si="0">B7+1</f>
        <v>3</v>
      </c>
    </row>
    <row r="9" spans="2:4" x14ac:dyDescent="0.25">
      <c r="B9">
        <f t="shared" si="0"/>
        <v>4</v>
      </c>
    </row>
    <row r="10" spans="2:4" x14ac:dyDescent="0.25">
      <c r="B10">
        <f t="shared" si="0"/>
        <v>5</v>
      </c>
    </row>
    <row r="11" spans="2:4" x14ac:dyDescent="0.25">
      <c r="B11">
        <f t="shared" si="0"/>
        <v>6</v>
      </c>
    </row>
    <row r="12" spans="2:4" x14ac:dyDescent="0.25">
      <c r="B12">
        <f t="shared" si="0"/>
        <v>7</v>
      </c>
    </row>
    <row r="13" spans="2:4" x14ac:dyDescent="0.25">
      <c r="B13">
        <f t="shared" si="0"/>
        <v>8</v>
      </c>
    </row>
    <row r="14" spans="2:4" x14ac:dyDescent="0.25">
      <c r="B14">
        <f t="shared" si="0"/>
        <v>9</v>
      </c>
    </row>
    <row r="15" spans="2:4" x14ac:dyDescent="0.25">
      <c r="B15">
        <f t="shared" si="0"/>
        <v>10</v>
      </c>
    </row>
    <row r="16" spans="2:4" x14ac:dyDescent="0.25">
      <c r="B16">
        <f t="shared" si="0"/>
        <v>11</v>
      </c>
    </row>
    <row r="17" spans="2:2" x14ac:dyDescent="0.25">
      <c r="B17">
        <f t="shared" si="0"/>
        <v>12</v>
      </c>
    </row>
    <row r="18" spans="2:2" x14ac:dyDescent="0.25">
      <c r="B18">
        <f t="shared" si="0"/>
        <v>13</v>
      </c>
    </row>
    <row r="19" spans="2:2" x14ac:dyDescent="0.25">
      <c r="B19">
        <f t="shared" si="0"/>
        <v>14</v>
      </c>
    </row>
    <row r="20" spans="2:2" x14ac:dyDescent="0.25">
      <c r="B20">
        <f t="shared" si="0"/>
        <v>15</v>
      </c>
    </row>
    <row r="21" spans="2:2" x14ac:dyDescent="0.25">
      <c r="B21">
        <f t="shared" si="0"/>
        <v>16</v>
      </c>
    </row>
    <row r="22" spans="2:2" x14ac:dyDescent="0.25">
      <c r="B22">
        <f t="shared" si="0"/>
        <v>17</v>
      </c>
    </row>
    <row r="23" spans="2:2" x14ac:dyDescent="0.25">
      <c r="B23">
        <f t="shared" si="0"/>
        <v>18</v>
      </c>
    </row>
    <row r="24" spans="2:2" x14ac:dyDescent="0.25">
      <c r="B24">
        <f t="shared" si="0"/>
        <v>19</v>
      </c>
    </row>
    <row r="25" spans="2:2" x14ac:dyDescent="0.25">
      <c r="B25">
        <f t="shared" si="0"/>
        <v>20</v>
      </c>
    </row>
    <row r="26" spans="2:2" x14ac:dyDescent="0.25">
      <c r="B26">
        <f t="shared" si="0"/>
        <v>21</v>
      </c>
    </row>
    <row r="27" spans="2:2" x14ac:dyDescent="0.25">
      <c r="B27">
        <f t="shared" si="0"/>
        <v>22</v>
      </c>
    </row>
    <row r="28" spans="2:2" x14ac:dyDescent="0.25">
      <c r="B28">
        <f t="shared" si="0"/>
        <v>23</v>
      </c>
    </row>
    <row r="29" spans="2:2" x14ac:dyDescent="0.25">
      <c r="B29">
        <f t="shared" si="0"/>
        <v>24</v>
      </c>
    </row>
    <row r="30" spans="2:2" x14ac:dyDescent="0.25">
      <c r="B30">
        <f t="shared" si="0"/>
        <v>25</v>
      </c>
    </row>
    <row r="31" spans="2:2" x14ac:dyDescent="0.25">
      <c r="B31">
        <f t="shared" si="0"/>
        <v>26</v>
      </c>
    </row>
    <row r="32" spans="2:2" x14ac:dyDescent="0.25">
      <c r="B32">
        <f t="shared" si="0"/>
        <v>27</v>
      </c>
    </row>
    <row r="33" spans="2:2" x14ac:dyDescent="0.25">
      <c r="B33">
        <f t="shared" si="0"/>
        <v>28</v>
      </c>
    </row>
    <row r="34" spans="2:2" x14ac:dyDescent="0.25">
      <c r="B34">
        <f t="shared" si="0"/>
        <v>29</v>
      </c>
    </row>
    <row r="35" spans="2:2" x14ac:dyDescent="0.25">
      <c r="B35">
        <f t="shared" si="0"/>
        <v>30</v>
      </c>
    </row>
    <row r="36" spans="2:2" x14ac:dyDescent="0.25">
      <c r="B36">
        <f t="shared" si="0"/>
        <v>31</v>
      </c>
    </row>
    <row r="37" spans="2:2" x14ac:dyDescent="0.25">
      <c r="B37">
        <f t="shared" si="0"/>
        <v>32</v>
      </c>
    </row>
    <row r="38" spans="2:2" x14ac:dyDescent="0.25">
      <c r="B38">
        <f t="shared" si="0"/>
        <v>33</v>
      </c>
    </row>
    <row r="39" spans="2:2" x14ac:dyDescent="0.25">
      <c r="B39">
        <f t="shared" si="0"/>
        <v>34</v>
      </c>
    </row>
    <row r="40" spans="2:2" x14ac:dyDescent="0.25">
      <c r="B40">
        <f t="shared" si="0"/>
        <v>35</v>
      </c>
    </row>
    <row r="41" spans="2:2" x14ac:dyDescent="0.25">
      <c r="B41">
        <f t="shared" si="0"/>
        <v>36</v>
      </c>
    </row>
    <row r="42" spans="2:2" x14ac:dyDescent="0.25">
      <c r="B42">
        <f t="shared" si="0"/>
        <v>37</v>
      </c>
    </row>
    <row r="43" spans="2:2" x14ac:dyDescent="0.25">
      <c r="B43">
        <f t="shared" si="0"/>
        <v>38</v>
      </c>
    </row>
    <row r="44" spans="2:2" x14ac:dyDescent="0.25">
      <c r="B44">
        <f t="shared" si="0"/>
        <v>39</v>
      </c>
    </row>
    <row r="45" spans="2:2" x14ac:dyDescent="0.25">
      <c r="B45">
        <f t="shared" si="0"/>
        <v>40</v>
      </c>
    </row>
    <row r="46" spans="2:2" x14ac:dyDescent="0.25">
      <c r="B46">
        <f t="shared" si="0"/>
        <v>41</v>
      </c>
    </row>
    <row r="47" spans="2:2" x14ac:dyDescent="0.25">
      <c r="B47">
        <f t="shared" si="0"/>
        <v>42</v>
      </c>
    </row>
    <row r="48" spans="2:2" x14ac:dyDescent="0.25">
      <c r="B48">
        <f t="shared" si="0"/>
        <v>43</v>
      </c>
    </row>
    <row r="49" spans="2:2" x14ac:dyDescent="0.25">
      <c r="B49">
        <f t="shared" si="0"/>
        <v>44</v>
      </c>
    </row>
    <row r="50" spans="2:2" x14ac:dyDescent="0.25">
      <c r="B50">
        <f t="shared" si="0"/>
        <v>45</v>
      </c>
    </row>
    <row r="51" spans="2:2" x14ac:dyDescent="0.25">
      <c r="B51">
        <f t="shared" si="0"/>
        <v>46</v>
      </c>
    </row>
    <row r="52" spans="2:2" x14ac:dyDescent="0.25">
      <c r="B52">
        <f t="shared" si="0"/>
        <v>47</v>
      </c>
    </row>
    <row r="53" spans="2:2" x14ac:dyDescent="0.25">
      <c r="B53">
        <f t="shared" si="0"/>
        <v>48</v>
      </c>
    </row>
    <row r="54" spans="2:2" x14ac:dyDescent="0.25">
      <c r="B54">
        <f t="shared" si="0"/>
        <v>49</v>
      </c>
    </row>
    <row r="55" spans="2:2" x14ac:dyDescent="0.25">
      <c r="B55">
        <f t="shared" si="0"/>
        <v>50</v>
      </c>
    </row>
    <row r="56" spans="2:2" x14ac:dyDescent="0.25">
      <c r="B56">
        <f t="shared" si="0"/>
        <v>51</v>
      </c>
    </row>
    <row r="57" spans="2:2" x14ac:dyDescent="0.25">
      <c r="B57">
        <f t="shared" si="0"/>
        <v>52</v>
      </c>
    </row>
    <row r="58" spans="2:2" x14ac:dyDescent="0.25">
      <c r="B58">
        <f t="shared" si="0"/>
        <v>53</v>
      </c>
    </row>
    <row r="59" spans="2:2" x14ac:dyDescent="0.25">
      <c r="B59">
        <f t="shared" si="0"/>
        <v>54</v>
      </c>
    </row>
    <row r="60" spans="2:2" x14ac:dyDescent="0.25">
      <c r="B60">
        <f t="shared" si="0"/>
        <v>55</v>
      </c>
    </row>
    <row r="61" spans="2:2" x14ac:dyDescent="0.25">
      <c r="B61">
        <f t="shared" si="0"/>
        <v>56</v>
      </c>
    </row>
    <row r="62" spans="2:2" x14ac:dyDescent="0.25">
      <c r="B62">
        <f t="shared" si="0"/>
        <v>57</v>
      </c>
    </row>
    <row r="63" spans="2:2" x14ac:dyDescent="0.25">
      <c r="B63">
        <f t="shared" si="0"/>
        <v>58</v>
      </c>
    </row>
    <row r="64" spans="2:2" x14ac:dyDescent="0.25">
      <c r="B64">
        <f t="shared" si="0"/>
        <v>59</v>
      </c>
    </row>
    <row r="65" spans="2:2" x14ac:dyDescent="0.25">
      <c r="B65">
        <f t="shared" si="0"/>
        <v>60</v>
      </c>
    </row>
    <row r="66" spans="2:2" x14ac:dyDescent="0.25">
      <c r="B66">
        <f t="shared" si="0"/>
        <v>61</v>
      </c>
    </row>
    <row r="67" spans="2:2" x14ac:dyDescent="0.25">
      <c r="B67">
        <f t="shared" si="0"/>
        <v>62</v>
      </c>
    </row>
    <row r="68" spans="2:2" x14ac:dyDescent="0.25">
      <c r="B68">
        <f t="shared" si="0"/>
        <v>63</v>
      </c>
    </row>
    <row r="69" spans="2:2" x14ac:dyDescent="0.25">
      <c r="B69">
        <f t="shared" si="0"/>
        <v>64</v>
      </c>
    </row>
    <row r="70" spans="2:2" x14ac:dyDescent="0.25">
      <c r="B70">
        <f t="shared" si="0"/>
        <v>65</v>
      </c>
    </row>
    <row r="71" spans="2:2" x14ac:dyDescent="0.25">
      <c r="B71">
        <f t="shared" si="0"/>
        <v>66</v>
      </c>
    </row>
    <row r="72" spans="2:2" x14ac:dyDescent="0.25">
      <c r="B72">
        <f t="shared" ref="B72:B135" si="1">B71+1</f>
        <v>67</v>
      </c>
    </row>
    <row r="73" spans="2:2" x14ac:dyDescent="0.25">
      <c r="B73">
        <f t="shared" si="1"/>
        <v>68</v>
      </c>
    </row>
    <row r="74" spans="2:2" x14ac:dyDescent="0.25">
      <c r="B74">
        <f t="shared" si="1"/>
        <v>69</v>
      </c>
    </row>
    <row r="75" spans="2:2" x14ac:dyDescent="0.25">
      <c r="B75">
        <f t="shared" si="1"/>
        <v>70</v>
      </c>
    </row>
    <row r="76" spans="2:2" x14ac:dyDescent="0.25">
      <c r="B76">
        <f t="shared" si="1"/>
        <v>71</v>
      </c>
    </row>
    <row r="77" spans="2:2" x14ac:dyDescent="0.25">
      <c r="B77">
        <f t="shared" si="1"/>
        <v>72</v>
      </c>
    </row>
    <row r="78" spans="2:2" x14ac:dyDescent="0.25">
      <c r="B78">
        <f t="shared" si="1"/>
        <v>73</v>
      </c>
    </row>
    <row r="79" spans="2:2" x14ac:dyDescent="0.25">
      <c r="B79">
        <f t="shared" si="1"/>
        <v>74</v>
      </c>
    </row>
    <row r="80" spans="2:2" x14ac:dyDescent="0.25">
      <c r="B80">
        <f t="shared" si="1"/>
        <v>75</v>
      </c>
    </row>
    <row r="81" spans="2:2" x14ac:dyDescent="0.25">
      <c r="B81">
        <f t="shared" si="1"/>
        <v>76</v>
      </c>
    </row>
    <row r="82" spans="2:2" x14ac:dyDescent="0.25">
      <c r="B82">
        <f t="shared" si="1"/>
        <v>77</v>
      </c>
    </row>
    <row r="83" spans="2:2" x14ac:dyDescent="0.25">
      <c r="B83">
        <f t="shared" si="1"/>
        <v>78</v>
      </c>
    </row>
    <row r="84" spans="2:2" x14ac:dyDescent="0.25">
      <c r="B84">
        <f t="shared" si="1"/>
        <v>79</v>
      </c>
    </row>
    <row r="85" spans="2:2" x14ac:dyDescent="0.25">
      <c r="B85">
        <f t="shared" si="1"/>
        <v>80</v>
      </c>
    </row>
    <row r="86" spans="2:2" x14ac:dyDescent="0.25">
      <c r="B86">
        <f t="shared" si="1"/>
        <v>81</v>
      </c>
    </row>
    <row r="87" spans="2:2" x14ac:dyDescent="0.25">
      <c r="B87">
        <f t="shared" si="1"/>
        <v>82</v>
      </c>
    </row>
    <row r="88" spans="2:2" x14ac:dyDescent="0.25">
      <c r="B88">
        <f t="shared" si="1"/>
        <v>83</v>
      </c>
    </row>
    <row r="89" spans="2:2" x14ac:dyDescent="0.25">
      <c r="B89">
        <f t="shared" si="1"/>
        <v>84</v>
      </c>
    </row>
    <row r="90" spans="2:2" x14ac:dyDescent="0.25">
      <c r="B90">
        <f t="shared" si="1"/>
        <v>85</v>
      </c>
    </row>
    <row r="91" spans="2:2" x14ac:dyDescent="0.25">
      <c r="B91">
        <f t="shared" si="1"/>
        <v>86</v>
      </c>
    </row>
    <row r="92" spans="2:2" x14ac:dyDescent="0.25">
      <c r="B92">
        <f t="shared" si="1"/>
        <v>87</v>
      </c>
    </row>
    <row r="93" spans="2:2" x14ac:dyDescent="0.25">
      <c r="B93">
        <f t="shared" si="1"/>
        <v>88</v>
      </c>
    </row>
    <row r="94" spans="2:2" x14ac:dyDescent="0.25">
      <c r="B94">
        <f t="shared" si="1"/>
        <v>89</v>
      </c>
    </row>
    <row r="95" spans="2:2" x14ac:dyDescent="0.25">
      <c r="B95">
        <f t="shared" si="1"/>
        <v>90</v>
      </c>
    </row>
    <row r="96" spans="2:2" x14ac:dyDescent="0.25">
      <c r="B96">
        <f t="shared" si="1"/>
        <v>91</v>
      </c>
    </row>
    <row r="97" spans="2:2" x14ac:dyDescent="0.25">
      <c r="B97">
        <f t="shared" si="1"/>
        <v>92</v>
      </c>
    </row>
    <row r="98" spans="2:2" x14ac:dyDescent="0.25">
      <c r="B98">
        <f t="shared" si="1"/>
        <v>93</v>
      </c>
    </row>
    <row r="99" spans="2:2" x14ac:dyDescent="0.25">
      <c r="B99">
        <f t="shared" si="1"/>
        <v>94</v>
      </c>
    </row>
    <row r="100" spans="2:2" x14ac:dyDescent="0.25">
      <c r="B100">
        <f t="shared" si="1"/>
        <v>95</v>
      </c>
    </row>
    <row r="101" spans="2:2" x14ac:dyDescent="0.25">
      <c r="B101">
        <f t="shared" si="1"/>
        <v>96</v>
      </c>
    </row>
    <row r="102" spans="2:2" x14ac:dyDescent="0.25">
      <c r="B102">
        <f t="shared" si="1"/>
        <v>97</v>
      </c>
    </row>
    <row r="103" spans="2:2" x14ac:dyDescent="0.25">
      <c r="B103">
        <f t="shared" si="1"/>
        <v>98</v>
      </c>
    </row>
    <row r="104" spans="2:2" x14ac:dyDescent="0.25">
      <c r="B104">
        <f t="shared" si="1"/>
        <v>99</v>
      </c>
    </row>
    <row r="105" spans="2:2" x14ac:dyDescent="0.25">
      <c r="B105">
        <f t="shared" si="1"/>
        <v>100</v>
      </c>
    </row>
    <row r="106" spans="2:2" x14ac:dyDescent="0.25">
      <c r="B106">
        <f t="shared" si="1"/>
        <v>101</v>
      </c>
    </row>
    <row r="107" spans="2:2" x14ac:dyDescent="0.25">
      <c r="B107">
        <f t="shared" si="1"/>
        <v>102</v>
      </c>
    </row>
    <row r="108" spans="2:2" x14ac:dyDescent="0.25">
      <c r="B108">
        <f t="shared" si="1"/>
        <v>103</v>
      </c>
    </row>
    <row r="109" spans="2:2" x14ac:dyDescent="0.25">
      <c r="B109">
        <f t="shared" si="1"/>
        <v>104</v>
      </c>
    </row>
    <row r="110" spans="2:2" x14ac:dyDescent="0.25">
      <c r="B110">
        <f t="shared" si="1"/>
        <v>105</v>
      </c>
    </row>
    <row r="111" spans="2:2" x14ac:dyDescent="0.25">
      <c r="B111">
        <f t="shared" si="1"/>
        <v>106</v>
      </c>
    </row>
    <row r="112" spans="2:2" x14ac:dyDescent="0.25">
      <c r="B112">
        <f t="shared" si="1"/>
        <v>107</v>
      </c>
    </row>
    <row r="113" spans="2:2" x14ac:dyDescent="0.25">
      <c r="B113">
        <f t="shared" si="1"/>
        <v>108</v>
      </c>
    </row>
    <row r="114" spans="2:2" x14ac:dyDescent="0.25">
      <c r="B114">
        <f t="shared" si="1"/>
        <v>109</v>
      </c>
    </row>
    <row r="115" spans="2:2" x14ac:dyDescent="0.25">
      <c r="B115">
        <f t="shared" si="1"/>
        <v>110</v>
      </c>
    </row>
    <row r="116" spans="2:2" x14ac:dyDescent="0.25">
      <c r="B116">
        <f t="shared" si="1"/>
        <v>111</v>
      </c>
    </row>
    <row r="117" spans="2:2" x14ac:dyDescent="0.25">
      <c r="B117">
        <f t="shared" si="1"/>
        <v>112</v>
      </c>
    </row>
    <row r="118" spans="2:2" x14ac:dyDescent="0.25">
      <c r="B118">
        <f t="shared" si="1"/>
        <v>113</v>
      </c>
    </row>
    <row r="119" spans="2:2" x14ac:dyDescent="0.25">
      <c r="B119">
        <f t="shared" si="1"/>
        <v>114</v>
      </c>
    </row>
    <row r="120" spans="2:2" x14ac:dyDescent="0.25">
      <c r="B120">
        <f t="shared" si="1"/>
        <v>115</v>
      </c>
    </row>
    <row r="121" spans="2:2" x14ac:dyDescent="0.25">
      <c r="B121">
        <f t="shared" si="1"/>
        <v>116</v>
      </c>
    </row>
    <row r="122" spans="2:2" x14ac:dyDescent="0.25">
      <c r="B122">
        <f t="shared" si="1"/>
        <v>117</v>
      </c>
    </row>
    <row r="123" spans="2:2" x14ac:dyDescent="0.25">
      <c r="B123">
        <f t="shared" si="1"/>
        <v>118</v>
      </c>
    </row>
    <row r="124" spans="2:2" x14ac:dyDescent="0.25">
      <c r="B124">
        <f t="shared" si="1"/>
        <v>119</v>
      </c>
    </row>
    <row r="125" spans="2:2" x14ac:dyDescent="0.25">
      <c r="B125">
        <f t="shared" si="1"/>
        <v>120</v>
      </c>
    </row>
    <row r="126" spans="2:2" x14ac:dyDescent="0.25">
      <c r="B126">
        <f t="shared" si="1"/>
        <v>121</v>
      </c>
    </row>
    <row r="127" spans="2:2" x14ac:dyDescent="0.25">
      <c r="B127">
        <f t="shared" si="1"/>
        <v>122</v>
      </c>
    </row>
    <row r="128" spans="2:2" x14ac:dyDescent="0.25">
      <c r="B128">
        <f t="shared" si="1"/>
        <v>123</v>
      </c>
    </row>
    <row r="129" spans="2:2" x14ac:dyDescent="0.25">
      <c r="B129">
        <f t="shared" si="1"/>
        <v>124</v>
      </c>
    </row>
    <row r="130" spans="2:2" x14ac:dyDescent="0.25">
      <c r="B130">
        <f t="shared" si="1"/>
        <v>125</v>
      </c>
    </row>
    <row r="131" spans="2:2" x14ac:dyDescent="0.25">
      <c r="B131">
        <f t="shared" si="1"/>
        <v>126</v>
      </c>
    </row>
    <row r="132" spans="2:2" x14ac:dyDescent="0.25">
      <c r="B132">
        <f t="shared" si="1"/>
        <v>127</v>
      </c>
    </row>
    <row r="133" spans="2:2" x14ac:dyDescent="0.25">
      <c r="B133">
        <f t="shared" si="1"/>
        <v>128</v>
      </c>
    </row>
    <row r="134" spans="2:2" x14ac:dyDescent="0.25">
      <c r="B134">
        <f t="shared" si="1"/>
        <v>129</v>
      </c>
    </row>
    <row r="135" spans="2:2" x14ac:dyDescent="0.25">
      <c r="B135">
        <f t="shared" si="1"/>
        <v>130</v>
      </c>
    </row>
    <row r="136" spans="2:2" x14ac:dyDescent="0.25">
      <c r="B136">
        <f t="shared" ref="B136:B199" si="2">B135+1</f>
        <v>131</v>
      </c>
    </row>
    <row r="137" spans="2:2" x14ac:dyDescent="0.25">
      <c r="B137">
        <f t="shared" si="2"/>
        <v>132</v>
      </c>
    </row>
    <row r="138" spans="2:2" x14ac:dyDescent="0.25">
      <c r="B138">
        <f t="shared" si="2"/>
        <v>133</v>
      </c>
    </row>
    <row r="139" spans="2:2" x14ac:dyDescent="0.25">
      <c r="B139">
        <f t="shared" si="2"/>
        <v>134</v>
      </c>
    </row>
    <row r="140" spans="2:2" x14ac:dyDescent="0.25">
      <c r="B140">
        <f t="shared" si="2"/>
        <v>135</v>
      </c>
    </row>
    <row r="141" spans="2:2" x14ac:dyDescent="0.25">
      <c r="B141">
        <f t="shared" si="2"/>
        <v>136</v>
      </c>
    </row>
    <row r="142" spans="2:2" x14ac:dyDescent="0.25">
      <c r="B142">
        <f t="shared" si="2"/>
        <v>137</v>
      </c>
    </row>
    <row r="143" spans="2:2" x14ac:dyDescent="0.25">
      <c r="B143">
        <f t="shared" si="2"/>
        <v>138</v>
      </c>
    </row>
    <row r="144" spans="2:2" x14ac:dyDescent="0.25">
      <c r="B144">
        <f t="shared" si="2"/>
        <v>139</v>
      </c>
    </row>
    <row r="145" spans="2:2" x14ac:dyDescent="0.25">
      <c r="B145">
        <f t="shared" si="2"/>
        <v>140</v>
      </c>
    </row>
    <row r="146" spans="2:2" x14ac:dyDescent="0.25">
      <c r="B146">
        <f t="shared" si="2"/>
        <v>141</v>
      </c>
    </row>
    <row r="147" spans="2:2" x14ac:dyDescent="0.25">
      <c r="B147">
        <f t="shared" si="2"/>
        <v>142</v>
      </c>
    </row>
    <row r="148" spans="2:2" x14ac:dyDescent="0.25">
      <c r="B148">
        <f t="shared" si="2"/>
        <v>143</v>
      </c>
    </row>
    <row r="149" spans="2:2" x14ac:dyDescent="0.25">
      <c r="B149">
        <f t="shared" si="2"/>
        <v>144</v>
      </c>
    </row>
    <row r="150" spans="2:2" x14ac:dyDescent="0.25">
      <c r="B150">
        <f t="shared" si="2"/>
        <v>145</v>
      </c>
    </row>
    <row r="151" spans="2:2" x14ac:dyDescent="0.25">
      <c r="B151">
        <f t="shared" si="2"/>
        <v>146</v>
      </c>
    </row>
    <row r="152" spans="2:2" x14ac:dyDescent="0.25">
      <c r="B152">
        <f t="shared" si="2"/>
        <v>147</v>
      </c>
    </row>
    <row r="153" spans="2:2" x14ac:dyDescent="0.25">
      <c r="B153">
        <f t="shared" si="2"/>
        <v>148</v>
      </c>
    </row>
    <row r="154" spans="2:2" x14ac:dyDescent="0.25">
      <c r="B154">
        <f t="shared" si="2"/>
        <v>149</v>
      </c>
    </row>
    <row r="155" spans="2:2" x14ac:dyDescent="0.25">
      <c r="B155">
        <f t="shared" si="2"/>
        <v>150</v>
      </c>
    </row>
    <row r="156" spans="2:2" x14ac:dyDescent="0.25">
      <c r="B156">
        <f t="shared" si="2"/>
        <v>151</v>
      </c>
    </row>
    <row r="157" spans="2:2" x14ac:dyDescent="0.25">
      <c r="B157">
        <f t="shared" si="2"/>
        <v>152</v>
      </c>
    </row>
    <row r="158" spans="2:2" x14ac:dyDescent="0.25">
      <c r="B158">
        <f t="shared" si="2"/>
        <v>153</v>
      </c>
    </row>
    <row r="159" spans="2:2" x14ac:dyDescent="0.25">
      <c r="B159">
        <f t="shared" si="2"/>
        <v>154</v>
      </c>
    </row>
    <row r="160" spans="2:2" x14ac:dyDescent="0.25">
      <c r="B160">
        <f t="shared" si="2"/>
        <v>155</v>
      </c>
    </row>
    <row r="161" spans="2:2" x14ac:dyDescent="0.25">
      <c r="B161">
        <f t="shared" si="2"/>
        <v>156</v>
      </c>
    </row>
    <row r="162" spans="2:2" x14ac:dyDescent="0.25">
      <c r="B162">
        <f t="shared" si="2"/>
        <v>157</v>
      </c>
    </row>
    <row r="163" spans="2:2" x14ac:dyDescent="0.25">
      <c r="B163">
        <f t="shared" si="2"/>
        <v>158</v>
      </c>
    </row>
    <row r="164" spans="2:2" x14ac:dyDescent="0.25">
      <c r="B164">
        <f t="shared" si="2"/>
        <v>159</v>
      </c>
    </row>
    <row r="165" spans="2:2" x14ac:dyDescent="0.25">
      <c r="B165">
        <f t="shared" si="2"/>
        <v>160</v>
      </c>
    </row>
    <row r="166" spans="2:2" x14ac:dyDescent="0.25">
      <c r="B166">
        <f t="shared" si="2"/>
        <v>161</v>
      </c>
    </row>
    <row r="167" spans="2:2" x14ac:dyDescent="0.25">
      <c r="B167">
        <f t="shared" si="2"/>
        <v>162</v>
      </c>
    </row>
    <row r="168" spans="2:2" x14ac:dyDescent="0.25">
      <c r="B168">
        <f t="shared" si="2"/>
        <v>163</v>
      </c>
    </row>
    <row r="169" spans="2:2" x14ac:dyDescent="0.25">
      <c r="B169">
        <f t="shared" si="2"/>
        <v>164</v>
      </c>
    </row>
    <row r="170" spans="2:2" x14ac:dyDescent="0.25">
      <c r="B170">
        <f t="shared" si="2"/>
        <v>165</v>
      </c>
    </row>
    <row r="171" spans="2:2" x14ac:dyDescent="0.25">
      <c r="B171">
        <f t="shared" si="2"/>
        <v>166</v>
      </c>
    </row>
    <row r="172" spans="2:2" x14ac:dyDescent="0.25">
      <c r="B172">
        <f t="shared" si="2"/>
        <v>167</v>
      </c>
    </row>
    <row r="173" spans="2:2" x14ac:dyDescent="0.25">
      <c r="B173">
        <f t="shared" si="2"/>
        <v>168</v>
      </c>
    </row>
    <row r="174" spans="2:2" x14ac:dyDescent="0.25">
      <c r="B174">
        <f t="shared" si="2"/>
        <v>169</v>
      </c>
    </row>
    <row r="175" spans="2:2" x14ac:dyDescent="0.25">
      <c r="B175">
        <f t="shared" si="2"/>
        <v>170</v>
      </c>
    </row>
    <row r="176" spans="2:2" x14ac:dyDescent="0.25">
      <c r="B176">
        <f t="shared" si="2"/>
        <v>171</v>
      </c>
    </row>
    <row r="177" spans="2:2" x14ac:dyDescent="0.25">
      <c r="B177">
        <f t="shared" si="2"/>
        <v>172</v>
      </c>
    </row>
    <row r="178" spans="2:2" x14ac:dyDescent="0.25">
      <c r="B178">
        <f t="shared" si="2"/>
        <v>173</v>
      </c>
    </row>
    <row r="179" spans="2:2" x14ac:dyDescent="0.25">
      <c r="B179">
        <f t="shared" si="2"/>
        <v>174</v>
      </c>
    </row>
    <row r="180" spans="2:2" x14ac:dyDescent="0.25">
      <c r="B180">
        <f t="shared" si="2"/>
        <v>175</v>
      </c>
    </row>
    <row r="181" spans="2:2" x14ac:dyDescent="0.25">
      <c r="B181">
        <f t="shared" si="2"/>
        <v>176</v>
      </c>
    </row>
    <row r="182" spans="2:2" x14ac:dyDescent="0.25">
      <c r="B182">
        <f t="shared" si="2"/>
        <v>177</v>
      </c>
    </row>
    <row r="183" spans="2:2" x14ac:dyDescent="0.25">
      <c r="B183">
        <f t="shared" si="2"/>
        <v>178</v>
      </c>
    </row>
    <row r="184" spans="2:2" x14ac:dyDescent="0.25">
      <c r="B184">
        <f t="shared" si="2"/>
        <v>179</v>
      </c>
    </row>
    <row r="185" spans="2:2" x14ac:dyDescent="0.25">
      <c r="B185">
        <f t="shared" si="2"/>
        <v>180</v>
      </c>
    </row>
    <row r="186" spans="2:2" x14ac:dyDescent="0.25">
      <c r="B186">
        <f t="shared" si="2"/>
        <v>181</v>
      </c>
    </row>
    <row r="187" spans="2:2" x14ac:dyDescent="0.25">
      <c r="B187">
        <f t="shared" si="2"/>
        <v>182</v>
      </c>
    </row>
    <row r="188" spans="2:2" x14ac:dyDescent="0.25">
      <c r="B188">
        <f t="shared" si="2"/>
        <v>183</v>
      </c>
    </row>
    <row r="189" spans="2:2" x14ac:dyDescent="0.25">
      <c r="B189">
        <f t="shared" si="2"/>
        <v>184</v>
      </c>
    </row>
    <row r="190" spans="2:2" x14ac:dyDescent="0.25">
      <c r="B190">
        <f t="shared" si="2"/>
        <v>185</v>
      </c>
    </row>
    <row r="191" spans="2:2" x14ac:dyDescent="0.25">
      <c r="B191">
        <f t="shared" si="2"/>
        <v>186</v>
      </c>
    </row>
    <row r="192" spans="2:2" x14ac:dyDescent="0.25">
      <c r="B192">
        <f t="shared" si="2"/>
        <v>187</v>
      </c>
    </row>
    <row r="193" spans="2:2" x14ac:dyDescent="0.25">
      <c r="B193">
        <f t="shared" si="2"/>
        <v>188</v>
      </c>
    </row>
    <row r="194" spans="2:2" x14ac:dyDescent="0.25">
      <c r="B194">
        <f t="shared" si="2"/>
        <v>189</v>
      </c>
    </row>
    <row r="195" spans="2:2" x14ac:dyDescent="0.25">
      <c r="B195">
        <f t="shared" si="2"/>
        <v>190</v>
      </c>
    </row>
    <row r="196" spans="2:2" x14ac:dyDescent="0.25">
      <c r="B196">
        <f t="shared" si="2"/>
        <v>191</v>
      </c>
    </row>
    <row r="197" spans="2:2" x14ac:dyDescent="0.25">
      <c r="B197">
        <f t="shared" si="2"/>
        <v>192</v>
      </c>
    </row>
    <row r="198" spans="2:2" x14ac:dyDescent="0.25">
      <c r="B198">
        <f t="shared" si="2"/>
        <v>193</v>
      </c>
    </row>
    <row r="199" spans="2:2" x14ac:dyDescent="0.25">
      <c r="B199">
        <f t="shared" si="2"/>
        <v>194</v>
      </c>
    </row>
    <row r="200" spans="2:2" x14ac:dyDescent="0.25">
      <c r="B200">
        <f t="shared" ref="B200:B245" si="3">B199+1</f>
        <v>195</v>
      </c>
    </row>
    <row r="201" spans="2:2" x14ac:dyDescent="0.25">
      <c r="B201">
        <f t="shared" si="3"/>
        <v>196</v>
      </c>
    </row>
    <row r="202" spans="2:2" x14ac:dyDescent="0.25">
      <c r="B202">
        <f t="shared" si="3"/>
        <v>197</v>
      </c>
    </row>
    <row r="203" spans="2:2" x14ac:dyDescent="0.25">
      <c r="B203">
        <f t="shared" si="3"/>
        <v>198</v>
      </c>
    </row>
    <row r="204" spans="2:2" x14ac:dyDescent="0.25">
      <c r="B204">
        <f t="shared" si="3"/>
        <v>199</v>
      </c>
    </row>
    <row r="205" spans="2:2" x14ac:dyDescent="0.25">
      <c r="B205">
        <f t="shared" si="3"/>
        <v>200</v>
      </c>
    </row>
    <row r="206" spans="2:2" x14ac:dyDescent="0.25">
      <c r="B206">
        <f t="shared" si="3"/>
        <v>201</v>
      </c>
    </row>
    <row r="207" spans="2:2" x14ac:dyDescent="0.25">
      <c r="B207">
        <f t="shared" si="3"/>
        <v>202</v>
      </c>
    </row>
    <row r="208" spans="2:2" x14ac:dyDescent="0.25">
      <c r="B208">
        <f t="shared" si="3"/>
        <v>203</v>
      </c>
    </row>
    <row r="209" spans="2:2" x14ac:dyDescent="0.25">
      <c r="B209">
        <f t="shared" si="3"/>
        <v>204</v>
      </c>
    </row>
    <row r="210" spans="2:2" x14ac:dyDescent="0.25">
      <c r="B210">
        <f t="shared" si="3"/>
        <v>205</v>
      </c>
    </row>
    <row r="211" spans="2:2" x14ac:dyDescent="0.25">
      <c r="B211">
        <f t="shared" si="3"/>
        <v>206</v>
      </c>
    </row>
    <row r="212" spans="2:2" x14ac:dyDescent="0.25">
      <c r="B212">
        <f t="shared" si="3"/>
        <v>207</v>
      </c>
    </row>
    <row r="213" spans="2:2" x14ac:dyDescent="0.25">
      <c r="B213">
        <f t="shared" si="3"/>
        <v>208</v>
      </c>
    </row>
    <row r="214" spans="2:2" x14ac:dyDescent="0.25">
      <c r="B214">
        <f t="shared" si="3"/>
        <v>209</v>
      </c>
    </row>
    <row r="215" spans="2:2" x14ac:dyDescent="0.25">
      <c r="B215">
        <f t="shared" si="3"/>
        <v>210</v>
      </c>
    </row>
    <row r="216" spans="2:2" x14ac:dyDescent="0.25">
      <c r="B216">
        <f t="shared" si="3"/>
        <v>211</v>
      </c>
    </row>
    <row r="217" spans="2:2" x14ac:dyDescent="0.25">
      <c r="B217">
        <f t="shared" si="3"/>
        <v>212</v>
      </c>
    </row>
    <row r="218" spans="2:2" x14ac:dyDescent="0.25">
      <c r="B218">
        <f t="shared" si="3"/>
        <v>213</v>
      </c>
    </row>
    <row r="219" spans="2:2" x14ac:dyDescent="0.25">
      <c r="B219">
        <f t="shared" si="3"/>
        <v>214</v>
      </c>
    </row>
    <row r="220" spans="2:2" x14ac:dyDescent="0.25">
      <c r="B220">
        <f t="shared" si="3"/>
        <v>215</v>
      </c>
    </row>
    <row r="221" spans="2:2" x14ac:dyDescent="0.25">
      <c r="B221">
        <f t="shared" si="3"/>
        <v>216</v>
      </c>
    </row>
    <row r="222" spans="2:2" x14ac:dyDescent="0.25">
      <c r="B222">
        <f t="shared" si="3"/>
        <v>217</v>
      </c>
    </row>
    <row r="223" spans="2:2" x14ac:dyDescent="0.25">
      <c r="B223">
        <f t="shared" si="3"/>
        <v>218</v>
      </c>
    </row>
    <row r="224" spans="2:2" x14ac:dyDescent="0.25">
      <c r="B224">
        <f t="shared" si="3"/>
        <v>219</v>
      </c>
    </row>
    <row r="225" spans="2:2" x14ac:dyDescent="0.25">
      <c r="B225">
        <f t="shared" si="3"/>
        <v>220</v>
      </c>
    </row>
    <row r="226" spans="2:2" x14ac:dyDescent="0.25">
      <c r="B226">
        <f t="shared" si="3"/>
        <v>221</v>
      </c>
    </row>
    <row r="227" spans="2:2" x14ac:dyDescent="0.25">
      <c r="B227">
        <f t="shared" si="3"/>
        <v>222</v>
      </c>
    </row>
    <row r="228" spans="2:2" x14ac:dyDescent="0.25">
      <c r="B228">
        <f t="shared" si="3"/>
        <v>223</v>
      </c>
    </row>
    <row r="229" spans="2:2" x14ac:dyDescent="0.25">
      <c r="B229">
        <f t="shared" si="3"/>
        <v>224</v>
      </c>
    </row>
    <row r="230" spans="2:2" x14ac:dyDescent="0.25">
      <c r="B230">
        <f t="shared" si="3"/>
        <v>225</v>
      </c>
    </row>
    <row r="231" spans="2:2" x14ac:dyDescent="0.25">
      <c r="B231">
        <f t="shared" si="3"/>
        <v>226</v>
      </c>
    </row>
    <row r="232" spans="2:2" x14ac:dyDescent="0.25">
      <c r="B232">
        <f t="shared" si="3"/>
        <v>227</v>
      </c>
    </row>
    <row r="233" spans="2:2" x14ac:dyDescent="0.25">
      <c r="B233">
        <f t="shared" si="3"/>
        <v>228</v>
      </c>
    </row>
    <row r="234" spans="2:2" x14ac:dyDescent="0.25">
      <c r="B234">
        <f t="shared" si="3"/>
        <v>229</v>
      </c>
    </row>
    <row r="235" spans="2:2" x14ac:dyDescent="0.25">
      <c r="B235">
        <f t="shared" si="3"/>
        <v>230</v>
      </c>
    </row>
    <row r="236" spans="2:2" x14ac:dyDescent="0.25">
      <c r="B236">
        <f t="shared" si="3"/>
        <v>231</v>
      </c>
    </row>
    <row r="237" spans="2:2" x14ac:dyDescent="0.25">
      <c r="B237">
        <f t="shared" si="3"/>
        <v>232</v>
      </c>
    </row>
    <row r="238" spans="2:2" x14ac:dyDescent="0.25">
      <c r="B238">
        <f t="shared" si="3"/>
        <v>233</v>
      </c>
    </row>
    <row r="239" spans="2:2" x14ac:dyDescent="0.25">
      <c r="B239">
        <f t="shared" si="3"/>
        <v>234</v>
      </c>
    </row>
    <row r="240" spans="2:2" x14ac:dyDescent="0.25">
      <c r="B240">
        <f t="shared" si="3"/>
        <v>235</v>
      </c>
    </row>
    <row r="241" spans="2:2" x14ac:dyDescent="0.25">
      <c r="B241">
        <f t="shared" si="3"/>
        <v>236</v>
      </c>
    </row>
    <row r="242" spans="2:2" x14ac:dyDescent="0.25">
      <c r="B242">
        <f t="shared" si="3"/>
        <v>237</v>
      </c>
    </row>
    <row r="243" spans="2:2" x14ac:dyDescent="0.25">
      <c r="B243">
        <f t="shared" si="3"/>
        <v>238</v>
      </c>
    </row>
    <row r="244" spans="2:2" x14ac:dyDescent="0.25">
      <c r="B244">
        <f t="shared" si="3"/>
        <v>239</v>
      </c>
    </row>
    <row r="245" spans="2:2" x14ac:dyDescent="0.25">
      <c r="B245">
        <f t="shared" si="3"/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Coleman</dc:creator>
  <cp:lastModifiedBy>J Coleman</cp:lastModifiedBy>
  <cp:lastPrinted>2023-02-10T20:56:56Z</cp:lastPrinted>
  <dcterms:created xsi:type="dcterms:W3CDTF">2023-02-09T17:47:29Z</dcterms:created>
  <dcterms:modified xsi:type="dcterms:W3CDTF">2023-10-17T18:45:19Z</dcterms:modified>
</cp:coreProperties>
</file>