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206625\source\repos\TeamRankings\TeamRankings\"/>
    </mc:Choice>
  </mc:AlternateContent>
  <xr:revisionPtr revIDLastSave="0" documentId="13_ncr:1_{7FE64433-E50E-4C0A-9274-7D1FCB9F554F}" xr6:coauthVersionLast="47" xr6:coauthVersionMax="47" xr10:uidLastSave="{00000000-0000-0000-0000-000000000000}"/>
  <bookViews>
    <workbookView xWindow="390" yWindow="390" windowWidth="28800" windowHeight="15435" activeTab="1" xr2:uid="{F83AB894-F6CD-47EF-AC06-55B6EA717B8A}"/>
  </bookViews>
  <sheets>
    <sheet name="Rank Over Time" sheetId="4" r:id="rId1"/>
    <sheet name="Output" sheetId="1" r:id="rId2"/>
    <sheet name="Input_Games" sheetId="2" r:id="rId3"/>
    <sheet name="Matrix" sheetId="3" r:id="rId4"/>
  </sheets>
  <definedNames>
    <definedName name="asof">Matrix!$D$2</definedName>
    <definedName name="CurrentRank">Output!$H$5:$H$28</definedName>
    <definedName name="CurrentScore">Output!$H$33:$H$56</definedName>
    <definedName name="HistDates">Output!$J$4:$AE$4</definedName>
    <definedName name="Rank">Matrix!$E$154:$AB$154</definedName>
    <definedName name="ResultVector">Matrix!$E$152:$AB$152</definedName>
    <definedName name="solver_adj" localSheetId="3" hidden="1">Matrix!#REF!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itr" localSheetId="3" hidden="1">2147483647</definedName>
    <definedName name="solver_lhs1" localSheetId="3" hidden="1">Matrix!#REF!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um" localSheetId="3" hidden="1">1</definedName>
    <definedName name="solver_num" localSheetId="1" hidden="1">0</definedName>
    <definedName name="solver_nwt" localSheetId="3" hidden="1">1</definedName>
    <definedName name="solver_opt" localSheetId="3" hidden="1">Matrix!#REF!</definedName>
    <definedName name="solver_opt" localSheetId="1" hidden="1">Output!$I$32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Matrix!#REF!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  <definedName name="Strength">Matrix!$E$153:$AB$153</definedName>
    <definedName name="TeamNames">Tbl_Teams[Teams]</definedName>
    <definedName name="TeamRank">Output!$H$61:$H$84</definedName>
    <definedName name="TgtMatrix">Matrix!$E$125:$AB$148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4" i="1" a="1"/>
  <c r="J4" i="1" s="1"/>
  <c r="I63" i="2"/>
  <c r="K63" i="2"/>
  <c r="I62" i="2"/>
  <c r="K62" i="2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33" i="1" a="1"/>
  <c r="H33" i="1" s="1"/>
  <c r="H5" i="1" a="1"/>
  <c r="H8" i="1" s="1"/>
  <c r="I5" i="1" a="1"/>
  <c r="I7" i="1" s="1"/>
  <c r="I34" i="1"/>
  <c r="I35" i="1" s="1"/>
  <c r="I61" i="2"/>
  <c r="K61" i="2"/>
  <c r="I60" i="2"/>
  <c r="K60" i="2"/>
  <c r="I59" i="2"/>
  <c r="K59" i="2"/>
  <c r="I58" i="2"/>
  <c r="K58" i="2"/>
  <c r="I57" i="2"/>
  <c r="K57" i="2"/>
  <c r="I56" i="2"/>
  <c r="K56" i="2"/>
  <c r="D2" i="3"/>
  <c r="AB153" i="3"/>
  <c r="AA153" i="3"/>
  <c r="Z153" i="3"/>
  <c r="Y153" i="3"/>
  <c r="X153" i="3"/>
  <c r="W153" i="3"/>
  <c r="V153" i="3"/>
  <c r="U153" i="3"/>
  <c r="E21" i="1" s="1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F27" i="1"/>
  <c r="F23" i="1"/>
  <c r="F17" i="1"/>
  <c r="F25" i="1"/>
  <c r="F15" i="1"/>
  <c r="F28" i="1"/>
  <c r="F21" i="1"/>
  <c r="F20" i="1"/>
  <c r="F6" i="1"/>
  <c r="F26" i="1"/>
  <c r="F12" i="1"/>
  <c r="F16" i="1"/>
  <c r="F18" i="1"/>
  <c r="F8" i="1"/>
  <c r="F22" i="1"/>
  <c r="F5" i="1"/>
  <c r="F10" i="1"/>
  <c r="F14" i="1"/>
  <c r="F7" i="1"/>
  <c r="F19" i="1"/>
  <c r="F9" i="1"/>
  <c r="F24" i="1"/>
  <c r="F11" i="1"/>
  <c r="F13" i="1"/>
  <c r="E27" i="1"/>
  <c r="E23" i="1"/>
  <c r="E17" i="1"/>
  <c r="E25" i="1"/>
  <c r="E15" i="1"/>
  <c r="E28" i="1"/>
  <c r="E20" i="1"/>
  <c r="E6" i="1"/>
  <c r="E26" i="1"/>
  <c r="E12" i="1"/>
  <c r="E16" i="1"/>
  <c r="E18" i="1"/>
  <c r="E8" i="1"/>
  <c r="E22" i="1"/>
  <c r="E5" i="1"/>
  <c r="E10" i="1"/>
  <c r="E14" i="1"/>
  <c r="E7" i="1"/>
  <c r="E19" i="1"/>
  <c r="E9" i="1"/>
  <c r="E24" i="1"/>
  <c r="E11" i="1"/>
  <c r="E13" i="1"/>
  <c r="D27" i="1"/>
  <c r="D23" i="1"/>
  <c r="D17" i="1"/>
  <c r="D25" i="1"/>
  <c r="D15" i="1"/>
  <c r="D28" i="1"/>
  <c r="D21" i="1"/>
  <c r="D20" i="1"/>
  <c r="D6" i="1"/>
  <c r="D26" i="1"/>
  <c r="D12" i="1"/>
  <c r="D16" i="1"/>
  <c r="D18" i="1"/>
  <c r="D8" i="1"/>
  <c r="D22" i="1"/>
  <c r="D5" i="1"/>
  <c r="D10" i="1"/>
  <c r="D14" i="1"/>
  <c r="D7" i="1"/>
  <c r="D19" i="1"/>
  <c r="D9" i="1"/>
  <c r="D24" i="1"/>
  <c r="D11" i="1"/>
  <c r="D13" i="1"/>
  <c r="I55" i="2"/>
  <c r="K55" i="2"/>
  <c r="I54" i="2"/>
  <c r="K54" i="2"/>
  <c r="I53" i="2"/>
  <c r="K53" i="2"/>
  <c r="I52" i="2"/>
  <c r="K52" i="2"/>
  <c r="I51" i="2"/>
  <c r="K51" i="2"/>
  <c r="I50" i="2"/>
  <c r="K50" i="2"/>
  <c r="I49" i="2"/>
  <c r="K49" i="2"/>
  <c r="I48" i="2"/>
  <c r="K48" i="2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C37" i="3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36" i="3"/>
  <c r="I23" i="2"/>
  <c r="K23" i="2"/>
  <c r="I36" i="2"/>
  <c r="K36" i="2"/>
  <c r="K37" i="2"/>
  <c r="I37" i="2"/>
  <c r="K28" i="2"/>
  <c r="I28" i="2"/>
  <c r="X4" i="1" l="1"/>
  <c r="P4" i="1"/>
  <c r="W4" i="1"/>
  <c r="O4" i="1"/>
  <c r="AC4" i="1"/>
  <c r="U4" i="1"/>
  <c r="M4" i="1"/>
  <c r="Q4" i="1"/>
  <c r="AB4" i="1"/>
  <c r="T4" i="1"/>
  <c r="L4" i="1"/>
  <c r="Y4" i="1"/>
  <c r="AD4" i="1"/>
  <c r="V4" i="1"/>
  <c r="AA4" i="1"/>
  <c r="S4" i="1"/>
  <c r="K4" i="1"/>
  <c r="N4" i="1"/>
  <c r="Z4" i="1"/>
  <c r="R4" i="1"/>
  <c r="H40" i="1"/>
  <c r="H55" i="1"/>
  <c r="H47" i="1"/>
  <c r="H39" i="1"/>
  <c r="H52" i="1"/>
  <c r="H48" i="1"/>
  <c r="H54" i="1"/>
  <c r="H46" i="1"/>
  <c r="H38" i="1"/>
  <c r="H56" i="1"/>
  <c r="H53" i="1"/>
  <c r="H45" i="1"/>
  <c r="H37" i="1"/>
  <c r="H36" i="1"/>
  <c r="H44" i="1"/>
  <c r="H51" i="1"/>
  <c r="H35" i="1"/>
  <c r="H50" i="1"/>
  <c r="H42" i="1"/>
  <c r="H34" i="1"/>
  <c r="H43" i="1"/>
  <c r="H49" i="1"/>
  <c r="H41" i="1"/>
  <c r="H27" i="1"/>
  <c r="H19" i="1"/>
  <c r="H11" i="1"/>
  <c r="H23" i="1"/>
  <c r="H15" i="1"/>
  <c r="H7" i="1"/>
  <c r="H22" i="1"/>
  <c r="H14" i="1"/>
  <c r="H6" i="1"/>
  <c r="H21" i="1"/>
  <c r="H13" i="1"/>
  <c r="H5" i="1"/>
  <c r="H28" i="1"/>
  <c r="H20" i="1"/>
  <c r="H12" i="1"/>
  <c r="H26" i="1"/>
  <c r="H18" i="1"/>
  <c r="H10" i="1"/>
  <c r="H25" i="1"/>
  <c r="H17" i="1"/>
  <c r="H9" i="1"/>
  <c r="H24" i="1"/>
  <c r="H16" i="1"/>
  <c r="I27" i="1"/>
  <c r="I19" i="1"/>
  <c r="I11" i="1"/>
  <c r="I22" i="1"/>
  <c r="I6" i="1"/>
  <c r="I13" i="1"/>
  <c r="I28" i="1"/>
  <c r="I12" i="1"/>
  <c r="I26" i="1"/>
  <c r="I18" i="1"/>
  <c r="I10" i="1"/>
  <c r="I25" i="1"/>
  <c r="I17" i="1"/>
  <c r="I9" i="1"/>
  <c r="I24" i="1"/>
  <c r="I16" i="1"/>
  <c r="I8" i="1"/>
  <c r="I14" i="1"/>
  <c r="I21" i="1"/>
  <c r="I5" i="1"/>
  <c r="I20" i="1"/>
  <c r="I23" i="1"/>
  <c r="I15" i="1"/>
  <c r="I36" i="1"/>
  <c r="D3" i="3"/>
  <c r="C122" i="3" s="1"/>
  <c r="K32" i="2"/>
  <c r="K25" i="2"/>
  <c r="K38" i="2"/>
  <c r="K7" i="2"/>
  <c r="K8" i="2"/>
  <c r="K22" i="2"/>
  <c r="K33" i="2"/>
  <c r="K9" i="2"/>
  <c r="K30" i="2"/>
  <c r="K40" i="2"/>
  <c r="K10" i="2"/>
  <c r="K34" i="2"/>
  <c r="K29" i="2"/>
  <c r="K13" i="2"/>
  <c r="K35" i="2"/>
  <c r="K12" i="2"/>
  <c r="K27" i="2"/>
  <c r="K11" i="2"/>
  <c r="K14" i="2"/>
  <c r="K15" i="2"/>
  <c r="K26" i="2"/>
  <c r="K16" i="2"/>
  <c r="K19" i="2"/>
  <c r="K17" i="2"/>
  <c r="K18" i="2"/>
  <c r="K20" i="2"/>
  <c r="K21" i="2"/>
  <c r="K24" i="2"/>
  <c r="K31" i="2"/>
  <c r="K41" i="2"/>
  <c r="K44" i="2"/>
  <c r="K43" i="2"/>
  <c r="K39" i="2"/>
  <c r="K45" i="2"/>
  <c r="K42" i="2"/>
  <c r="K6" i="2"/>
  <c r="I42" i="2"/>
  <c r="I45" i="2"/>
  <c r="I39" i="2"/>
  <c r="I43" i="2"/>
  <c r="I44" i="2"/>
  <c r="I41" i="2"/>
  <c r="I6" i="2"/>
  <c r="I24" i="2"/>
  <c r="I31" i="2"/>
  <c r="I32" i="2"/>
  <c r="I25" i="2"/>
  <c r="I38" i="2"/>
  <c r="I7" i="2"/>
  <c r="I8" i="2"/>
  <c r="I22" i="2"/>
  <c r="I33" i="2"/>
  <c r="I9" i="2"/>
  <c r="I30" i="2"/>
  <c r="I40" i="2"/>
  <c r="I10" i="2"/>
  <c r="I34" i="2"/>
  <c r="I29" i="2"/>
  <c r="I13" i="2"/>
  <c r="I35" i="2"/>
  <c r="I12" i="2"/>
  <c r="I27" i="2"/>
  <c r="I11" i="2"/>
  <c r="I14" i="2"/>
  <c r="I15" i="2"/>
  <c r="I26" i="2"/>
  <c r="I16" i="2"/>
  <c r="I19" i="2"/>
  <c r="I17" i="2"/>
  <c r="I18" i="2"/>
  <c r="I20" i="2"/>
  <c r="I21" i="2"/>
  <c r="J62" i="2" l="1"/>
  <c r="J63" i="2"/>
  <c r="J60" i="1" a="1"/>
  <c r="J60" i="1" s="1"/>
  <c r="I37" i="1"/>
  <c r="J60" i="2"/>
  <c r="J61" i="2"/>
  <c r="J59" i="2"/>
  <c r="J58" i="2"/>
  <c r="J55" i="2"/>
  <c r="J57" i="2"/>
  <c r="J56" i="2"/>
  <c r="B132" i="3"/>
  <c r="B140" i="3"/>
  <c r="B148" i="3"/>
  <c r="B147" i="3"/>
  <c r="B125" i="3"/>
  <c r="B133" i="3"/>
  <c r="B141" i="3"/>
  <c r="B139" i="3"/>
  <c r="B126" i="3"/>
  <c r="B134" i="3"/>
  <c r="B142" i="3"/>
  <c r="B127" i="3"/>
  <c r="B135" i="3"/>
  <c r="B143" i="3"/>
  <c r="B137" i="3"/>
  <c r="B131" i="3"/>
  <c r="B128" i="3"/>
  <c r="B136" i="3"/>
  <c r="B144" i="3"/>
  <c r="B129" i="3"/>
  <c r="B145" i="3"/>
  <c r="B130" i="3"/>
  <c r="B138" i="3"/>
  <c r="B146" i="3"/>
  <c r="J54" i="2"/>
  <c r="J53" i="2"/>
  <c r="J51" i="2"/>
  <c r="J52" i="2"/>
  <c r="J50" i="2"/>
  <c r="J49" i="2"/>
  <c r="J48" i="2"/>
  <c r="L8" i="3" a="1"/>
  <c r="L8" i="3" s="1"/>
  <c r="I7" i="3" a="1"/>
  <c r="I7" i="3" s="1"/>
  <c r="U6" i="3" a="1"/>
  <c r="U6" i="3" s="1"/>
  <c r="H8" i="3" a="1"/>
  <c r="H8" i="3" s="1"/>
  <c r="Y7" i="3" a="1"/>
  <c r="Y7" i="3" s="1"/>
  <c r="AB10" i="3" a="1"/>
  <c r="AB10" i="3" s="1"/>
  <c r="H29" i="3" a="1"/>
  <c r="H29" i="3" s="1"/>
  <c r="G29" i="3" a="1"/>
  <c r="G29" i="3" s="1"/>
  <c r="F29" i="3" a="1"/>
  <c r="F29" i="3" s="1"/>
  <c r="AB28" i="3" a="1"/>
  <c r="AB28" i="3" s="1"/>
  <c r="W26" i="3" a="1"/>
  <c r="W26" i="3" s="1"/>
  <c r="AB23" i="3" a="1"/>
  <c r="AB23" i="3" s="1"/>
  <c r="J21" i="3" a="1"/>
  <c r="J21" i="3" s="1"/>
  <c r="O18" i="3" a="1"/>
  <c r="O18" i="3" s="1"/>
  <c r="O27" i="3" a="1"/>
  <c r="O27" i="3" s="1"/>
  <c r="T24" i="3" a="1"/>
  <c r="T24" i="3" s="1"/>
  <c r="Y21" i="3" a="1"/>
  <c r="Y21" i="3" s="1"/>
  <c r="G19" i="3" a="1"/>
  <c r="G19" i="3" s="1"/>
  <c r="M28" i="3" a="1"/>
  <c r="M28" i="3" s="1"/>
  <c r="R25" i="3" a="1"/>
  <c r="R25" i="3" s="1"/>
  <c r="W22" i="3" a="1"/>
  <c r="W22" i="3" s="1"/>
  <c r="AB19" i="3" a="1"/>
  <c r="AB19" i="3" s="1"/>
  <c r="J17" i="3" a="1"/>
  <c r="J17" i="3" s="1"/>
  <c r="AB25" i="3" a="1"/>
  <c r="AB25" i="3" s="1"/>
  <c r="J23" i="3" a="1"/>
  <c r="J23" i="3" s="1"/>
  <c r="O20" i="3" a="1"/>
  <c r="O20" i="3" s="1"/>
  <c r="T17" i="3" a="1"/>
  <c r="T17" i="3" s="1"/>
  <c r="AA14" i="3" a="1"/>
  <c r="AA14" i="3" s="1"/>
  <c r="AA25" i="3" a="1"/>
  <c r="AA25" i="3" s="1"/>
  <c r="I23" i="3" a="1"/>
  <c r="I23" i="3" s="1"/>
  <c r="N20" i="3" a="1"/>
  <c r="N20" i="3" s="1"/>
  <c r="S17" i="3" a="1"/>
  <c r="S17" i="3" s="1"/>
  <c r="P28" i="3" a="1"/>
  <c r="P28" i="3" s="1"/>
  <c r="U25" i="3" a="1"/>
  <c r="U25" i="3" s="1"/>
  <c r="Z22" i="3" a="1"/>
  <c r="Z22" i="3" s="1"/>
  <c r="H20" i="3" a="1"/>
  <c r="H20" i="3" s="1"/>
  <c r="M17" i="3" a="1"/>
  <c r="M17" i="3" s="1"/>
  <c r="S26" i="3" a="1"/>
  <c r="S26" i="3" s="1"/>
  <c r="X23" i="3" a="1"/>
  <c r="X23" i="3" s="1"/>
  <c r="F21" i="3" a="1"/>
  <c r="F21" i="3" s="1"/>
  <c r="K18" i="3" a="1"/>
  <c r="K18" i="3" s="1"/>
  <c r="P15" i="3" a="1"/>
  <c r="P15" i="3" s="1"/>
  <c r="Y25" i="3" a="1"/>
  <c r="Y25" i="3" s="1"/>
  <c r="G23" i="3" a="1"/>
  <c r="G23" i="3" s="1"/>
  <c r="L20" i="3" a="1"/>
  <c r="L20" i="3" s="1"/>
  <c r="H16" i="3" a="1"/>
  <c r="H16" i="3" s="1"/>
  <c r="U12" i="3" a="1"/>
  <c r="U12" i="3" s="1"/>
  <c r="Q16" i="3" a="1"/>
  <c r="Q16" i="3" s="1"/>
  <c r="X14" i="3" a="1"/>
  <c r="X14" i="3" s="1"/>
  <c r="F12" i="3" a="1"/>
  <c r="F12" i="3" s="1"/>
  <c r="T15" i="3" a="1"/>
  <c r="T15" i="3" s="1"/>
  <c r="S12" i="3" a="1"/>
  <c r="S12" i="3" s="1"/>
  <c r="P10" i="3" a="1"/>
  <c r="P10" i="3" s="1"/>
  <c r="W14" i="3" a="1"/>
  <c r="W14" i="3" s="1"/>
  <c r="AB11" i="3" a="1"/>
  <c r="AB11" i="3" s="1"/>
  <c r="S16" i="3" a="1"/>
  <c r="S16" i="3" s="1"/>
  <c r="H13" i="3" a="1"/>
  <c r="H13" i="3" s="1"/>
  <c r="L17" i="3" a="1"/>
  <c r="L17" i="3" s="1"/>
  <c r="L13" i="3" a="1"/>
  <c r="L13" i="3" s="1"/>
  <c r="Q6" i="3" a="1"/>
  <c r="Q6" i="3" s="1"/>
  <c r="P8" i="3" a="1"/>
  <c r="P8" i="3" s="1"/>
  <c r="W8" i="3" a="1"/>
  <c r="W8" i="3" s="1"/>
  <c r="S8" i="3" a="1"/>
  <c r="S8" i="3" s="1"/>
  <c r="R6" i="3" a="1"/>
  <c r="R6" i="3" s="1"/>
  <c r="O7" i="3" a="1"/>
  <c r="O7" i="3" s="1"/>
  <c r="K10" i="3" a="1"/>
  <c r="K10" i="3" s="1"/>
  <c r="AA9" i="3" a="1"/>
  <c r="AA9" i="3" s="1"/>
  <c r="M10" i="3" a="1"/>
  <c r="M10" i="3" s="1"/>
  <c r="Z8" i="3" a="1"/>
  <c r="Z8" i="3" s="1"/>
  <c r="P9" i="3" a="1"/>
  <c r="P9" i="3" s="1"/>
  <c r="Q9" i="3" a="1"/>
  <c r="Q9" i="3" s="1"/>
  <c r="E14" i="3" a="1"/>
  <c r="E14" i="3" s="1"/>
  <c r="E24" i="3" a="1"/>
  <c r="E24" i="3" s="1"/>
  <c r="E18" i="3" a="1"/>
  <c r="E18" i="3" s="1"/>
  <c r="E11" i="3" a="1"/>
  <c r="E11" i="3" s="1"/>
  <c r="G8" i="3" a="1"/>
  <c r="G8" i="3" s="1"/>
  <c r="U8" i="3" a="1"/>
  <c r="U8" i="3" s="1"/>
  <c r="I8" i="3" a="1"/>
  <c r="I8" i="3" s="1"/>
  <c r="P12" i="3" a="1"/>
  <c r="P12" i="3" s="1"/>
  <c r="AA28" i="3" a="1"/>
  <c r="AA28" i="3" s="1"/>
  <c r="Z28" i="3" a="1"/>
  <c r="Z28" i="3" s="1"/>
  <c r="Y28" i="3" a="1"/>
  <c r="Y28" i="3" s="1"/>
  <c r="X28" i="3" a="1"/>
  <c r="X28" i="3" s="1"/>
  <c r="L26" i="3" a="1"/>
  <c r="L26" i="3" s="1"/>
  <c r="Q23" i="3" a="1"/>
  <c r="Q23" i="3" s="1"/>
  <c r="V20" i="3" a="1"/>
  <c r="V20" i="3" s="1"/>
  <c r="AA17" i="3" a="1"/>
  <c r="AA17" i="3" s="1"/>
  <c r="J27" i="3" a="1"/>
  <c r="J27" i="3" s="1"/>
  <c r="O24" i="3" a="1"/>
  <c r="O24" i="3" s="1"/>
  <c r="T21" i="3" a="1"/>
  <c r="T21" i="3" s="1"/>
  <c r="Y18" i="3" a="1"/>
  <c r="Y18" i="3" s="1"/>
  <c r="Y27" i="3" a="1"/>
  <c r="Y27" i="3" s="1"/>
  <c r="G25" i="3" a="1"/>
  <c r="G25" i="3" s="1"/>
  <c r="L22" i="3" a="1"/>
  <c r="L22" i="3" s="1"/>
  <c r="Q19" i="3" a="1"/>
  <c r="Q19" i="3" s="1"/>
  <c r="L28" i="3" a="1"/>
  <c r="L28" i="3" s="1"/>
  <c r="Q25" i="3" a="1"/>
  <c r="Q25" i="3" s="1"/>
  <c r="V22" i="3" a="1"/>
  <c r="V22" i="3" s="1"/>
  <c r="AA19" i="3" a="1"/>
  <c r="AA19" i="3" s="1"/>
  <c r="I17" i="3" a="1"/>
  <c r="I17" i="3" s="1"/>
  <c r="Q28" i="3" a="1"/>
  <c r="Q28" i="3" s="1"/>
  <c r="V25" i="3" a="1"/>
  <c r="V25" i="3" s="1"/>
  <c r="AA22" i="3" a="1"/>
  <c r="AA22" i="3" s="1"/>
  <c r="I20" i="3" a="1"/>
  <c r="I20" i="3" s="1"/>
  <c r="N17" i="3" a="1"/>
  <c r="N17" i="3" s="1"/>
  <c r="K28" i="3" a="1"/>
  <c r="K28" i="3" s="1"/>
  <c r="P25" i="3" a="1"/>
  <c r="P25" i="3" s="1"/>
  <c r="U22" i="3" a="1"/>
  <c r="U22" i="3" s="1"/>
  <c r="Z19" i="3" a="1"/>
  <c r="Z19" i="3" s="1"/>
  <c r="H17" i="3" a="1"/>
  <c r="H17" i="3" s="1"/>
  <c r="H26" i="3" a="1"/>
  <c r="H26" i="3" s="1"/>
  <c r="M23" i="3" a="1"/>
  <c r="M23" i="3" s="1"/>
  <c r="R20" i="3" a="1"/>
  <c r="R20" i="3" s="1"/>
  <c r="W17" i="3" a="1"/>
  <c r="W17" i="3" s="1"/>
  <c r="O28" i="3" a="1"/>
  <c r="O28" i="3" s="1"/>
  <c r="T25" i="3" a="1"/>
  <c r="T25" i="3" s="1"/>
  <c r="Y22" i="3" a="1"/>
  <c r="Y22" i="3" s="1"/>
  <c r="G20" i="3" a="1"/>
  <c r="G20" i="3" s="1"/>
  <c r="X15" i="3" a="1"/>
  <c r="X15" i="3" s="1"/>
  <c r="L12" i="3" a="1"/>
  <c r="L12" i="3" s="1"/>
  <c r="V15" i="3" a="1"/>
  <c r="V15" i="3" s="1"/>
  <c r="O14" i="3" a="1"/>
  <c r="O14" i="3" s="1"/>
  <c r="T11" i="3" a="1"/>
  <c r="T11" i="3" s="1"/>
  <c r="K15" i="3" a="1"/>
  <c r="K15" i="3" s="1"/>
  <c r="X11" i="3" a="1"/>
  <c r="X11" i="3" s="1"/>
  <c r="AB17" i="3" a="1"/>
  <c r="AB17" i="3" s="1"/>
  <c r="N14" i="3" a="1"/>
  <c r="N14" i="3" s="1"/>
  <c r="S11" i="3" a="1"/>
  <c r="S11" i="3" s="1"/>
  <c r="Y15" i="3" a="1"/>
  <c r="Y15" i="3" s="1"/>
  <c r="V12" i="3" a="1"/>
  <c r="V12" i="3" s="1"/>
  <c r="R16" i="3" a="1"/>
  <c r="R16" i="3" s="1"/>
  <c r="Z12" i="3" a="1"/>
  <c r="Z12" i="3" s="1"/>
  <c r="T7" i="3" a="1"/>
  <c r="T7" i="3" s="1"/>
  <c r="L9" i="3" a="1"/>
  <c r="L9" i="3" s="1"/>
  <c r="M9" i="3" a="1"/>
  <c r="M9" i="3" s="1"/>
  <c r="E23" i="3" a="1"/>
  <c r="E23" i="3" s="1"/>
  <c r="H7" i="3" a="1"/>
  <c r="H7" i="3" s="1"/>
  <c r="U7" i="3" a="1"/>
  <c r="U7" i="3" s="1"/>
  <c r="U10" i="3" a="1"/>
  <c r="U10" i="3" s="1"/>
  <c r="W10" i="3" a="1"/>
  <c r="W10" i="3" s="1"/>
  <c r="I12" i="3" a="1"/>
  <c r="I12" i="3" s="1"/>
  <c r="F10" i="3" a="1"/>
  <c r="F10" i="3" s="1"/>
  <c r="Y10" i="3" a="1"/>
  <c r="Y10" i="3" s="1"/>
  <c r="W9" i="3" a="1"/>
  <c r="W9" i="3" s="1"/>
  <c r="E7" i="3" a="1"/>
  <c r="E7" i="3" s="1"/>
  <c r="P7" i="3" a="1"/>
  <c r="P7" i="3" s="1"/>
  <c r="J9" i="3" a="1"/>
  <c r="J9" i="3" s="1"/>
  <c r="E21" i="3" a="1"/>
  <c r="E21" i="3" s="1"/>
  <c r="O8" i="3" a="1"/>
  <c r="O8" i="3" s="1"/>
  <c r="E28" i="3" a="1"/>
  <c r="E28" i="3" s="1"/>
  <c r="W28" i="3" a="1"/>
  <c r="W28" i="3" s="1"/>
  <c r="V28" i="3" a="1"/>
  <c r="V28" i="3" s="1"/>
  <c r="U28" i="3" a="1"/>
  <c r="U28" i="3" s="1"/>
  <c r="T28" i="3" a="1"/>
  <c r="T28" i="3" s="1"/>
  <c r="G26" i="3" a="1"/>
  <c r="G26" i="3" s="1"/>
  <c r="L23" i="3" a="1"/>
  <c r="L23" i="3" s="1"/>
  <c r="Q20" i="3" a="1"/>
  <c r="Q20" i="3" s="1"/>
  <c r="V17" i="3" a="1"/>
  <c r="V17" i="3" s="1"/>
  <c r="V26" i="3" a="1"/>
  <c r="V26" i="3" s="1"/>
  <c r="AA23" i="3" a="1"/>
  <c r="AA23" i="3" s="1"/>
  <c r="I21" i="3" a="1"/>
  <c r="I21" i="3" s="1"/>
  <c r="N18" i="3" a="1"/>
  <c r="N18" i="3" s="1"/>
  <c r="T27" i="3" a="1"/>
  <c r="T27" i="3" s="1"/>
  <c r="Y24" i="3" a="1"/>
  <c r="Y24" i="3" s="1"/>
  <c r="G22" i="3" a="1"/>
  <c r="G22" i="3" s="1"/>
  <c r="L19" i="3" a="1"/>
  <c r="L19" i="3" s="1"/>
  <c r="G28" i="3" a="1"/>
  <c r="G28" i="3" s="1"/>
  <c r="L25" i="3" a="1"/>
  <c r="L25" i="3" s="1"/>
  <c r="Q22" i="3" a="1"/>
  <c r="Q22" i="3" s="1"/>
  <c r="V19" i="3" a="1"/>
  <c r="V19" i="3" s="1"/>
  <c r="AA16" i="3" a="1"/>
  <c r="AA16" i="3" s="1"/>
  <c r="F28" i="3" a="1"/>
  <c r="F28" i="3" s="1"/>
  <c r="K25" i="3" a="1"/>
  <c r="K25" i="3" s="1"/>
  <c r="P22" i="3" a="1"/>
  <c r="P22" i="3" s="1"/>
  <c r="U19" i="3" a="1"/>
  <c r="U19" i="3" s="1"/>
  <c r="Z16" i="3" a="1"/>
  <c r="Z16" i="3" s="1"/>
  <c r="W27" i="3" a="1"/>
  <c r="W27" i="3" s="1"/>
  <c r="AB24" i="3" a="1"/>
  <c r="AB24" i="3" s="1"/>
  <c r="J22" i="3" a="1"/>
  <c r="J22" i="3" s="1"/>
  <c r="O19" i="3" a="1"/>
  <c r="O19" i="3" s="1"/>
  <c r="T16" i="3" a="1"/>
  <c r="T16" i="3" s="1"/>
  <c r="Z25" i="3" a="1"/>
  <c r="Z25" i="3" s="1"/>
  <c r="H23" i="3" a="1"/>
  <c r="H23" i="3" s="1"/>
  <c r="M20" i="3" a="1"/>
  <c r="M20" i="3" s="1"/>
  <c r="R17" i="3" a="1"/>
  <c r="R17" i="3" s="1"/>
  <c r="AA27" i="3" a="1"/>
  <c r="AA27" i="3" s="1"/>
  <c r="I25" i="3" a="1"/>
  <c r="I25" i="3" s="1"/>
  <c r="N22" i="3" a="1"/>
  <c r="N22" i="3" s="1"/>
  <c r="S19" i="3" a="1"/>
  <c r="S19" i="3" s="1"/>
  <c r="Y14" i="3" a="1"/>
  <c r="Y14" i="3" s="1"/>
  <c r="G12" i="3" a="1"/>
  <c r="G12" i="3" s="1"/>
  <c r="N15" i="3" a="1"/>
  <c r="N15" i="3" s="1"/>
  <c r="F14" i="3" a="1"/>
  <c r="F14" i="3" s="1"/>
  <c r="K11" i="3" a="1"/>
  <c r="K11" i="3" s="1"/>
  <c r="S14" i="3" a="1"/>
  <c r="S14" i="3" s="1"/>
  <c r="O11" i="3" a="1"/>
  <c r="O11" i="3" s="1"/>
  <c r="W16" i="3" a="1"/>
  <c r="W16" i="3" s="1"/>
  <c r="I14" i="3" a="1"/>
  <c r="I14" i="3" s="1"/>
  <c r="N11" i="3" a="1"/>
  <c r="N11" i="3" s="1"/>
  <c r="I15" i="3" a="1"/>
  <c r="I15" i="3" s="1"/>
  <c r="M12" i="3" a="1"/>
  <c r="M12" i="3" s="1"/>
  <c r="O15" i="3" a="1"/>
  <c r="O15" i="3" s="1"/>
  <c r="Q12" i="3" a="1"/>
  <c r="Q12" i="3" s="1"/>
  <c r="V8" i="3" a="1"/>
  <c r="V8" i="3" s="1"/>
  <c r="S10" i="3" a="1"/>
  <c r="S10" i="3" s="1"/>
  <c r="S9" i="3" a="1"/>
  <c r="S9" i="3" s="1"/>
  <c r="G7" i="3" a="1"/>
  <c r="G7" i="3" s="1"/>
  <c r="AA7" i="3" a="1"/>
  <c r="AA7" i="3" s="1"/>
  <c r="AB7" i="3" a="1"/>
  <c r="AB7" i="3" s="1"/>
  <c r="R13" i="3" a="1"/>
  <c r="R13" i="3" s="1"/>
  <c r="Y12" i="3" a="1"/>
  <c r="Y12" i="3" s="1"/>
  <c r="AA12" i="3" a="1"/>
  <c r="AA12" i="3" s="1"/>
  <c r="Y13" i="3" a="1"/>
  <c r="Y13" i="3" s="1"/>
  <c r="K12" i="3" a="1"/>
  <c r="K12" i="3" s="1"/>
  <c r="G10" i="3" a="1"/>
  <c r="G10" i="3" s="1"/>
  <c r="E22" i="3" a="1"/>
  <c r="E22" i="3" s="1"/>
  <c r="O23" i="3" a="1"/>
  <c r="O23" i="3" s="1"/>
  <c r="G18" i="3" a="1"/>
  <c r="G18" i="3" s="1"/>
  <c r="F24" i="3" a="1"/>
  <c r="F24" i="3" s="1"/>
  <c r="R23" i="3" a="1"/>
  <c r="R23" i="3" s="1"/>
  <c r="F15" i="3" a="1"/>
  <c r="F15" i="3" s="1"/>
  <c r="T6" i="3" a="1"/>
  <c r="T6" i="3" s="1"/>
  <c r="G6" i="3" a="1"/>
  <c r="G6" i="3" s="1"/>
  <c r="O10" i="3" a="1"/>
  <c r="O10" i="3" s="1"/>
  <c r="J6" i="3" a="1"/>
  <c r="J6" i="3" s="1"/>
  <c r="AB8" i="3" a="1"/>
  <c r="AB8" i="3" s="1"/>
  <c r="AB29" i="3" a="1"/>
  <c r="AB29" i="3" s="1"/>
  <c r="AA29" i="3" a="1"/>
  <c r="AA29" i="3" s="1"/>
  <c r="Z29" i="3" a="1"/>
  <c r="Z29" i="3" s="1"/>
  <c r="Y29" i="3" a="1"/>
  <c r="Y29" i="3" s="1"/>
  <c r="N28" i="3" a="1"/>
  <c r="N28" i="3" s="1"/>
  <c r="S25" i="3" a="1"/>
  <c r="S25" i="3" s="1"/>
  <c r="X22" i="3" a="1"/>
  <c r="X22" i="3" s="1"/>
  <c r="F20" i="3" a="1"/>
  <c r="F20" i="3" s="1"/>
  <c r="K17" i="3" a="1"/>
  <c r="K17" i="3" s="1"/>
  <c r="Q26" i="3" a="1"/>
  <c r="Q26" i="3" s="1"/>
  <c r="V23" i="3" a="1"/>
  <c r="V23" i="3" s="1"/>
  <c r="AA20" i="3" a="1"/>
  <c r="AA20" i="3" s="1"/>
  <c r="I18" i="3" a="1"/>
  <c r="I18" i="3" s="1"/>
  <c r="I27" i="3" a="1"/>
  <c r="I27" i="3" s="1"/>
  <c r="N24" i="3" a="1"/>
  <c r="N24" i="3" s="1"/>
  <c r="S21" i="3" a="1"/>
  <c r="S21" i="3" s="1"/>
  <c r="X18" i="3" a="1"/>
  <c r="X18" i="3" s="1"/>
  <c r="S27" i="3" a="1"/>
  <c r="S27" i="3" s="1"/>
  <c r="X24" i="3" a="1"/>
  <c r="X24" i="3" s="1"/>
  <c r="F22" i="3" a="1"/>
  <c r="F22" i="3" s="1"/>
  <c r="K19" i="3" a="1"/>
  <c r="K19" i="3" s="1"/>
  <c r="P16" i="3" a="1"/>
  <c r="P16" i="3" s="1"/>
  <c r="X27" i="3" a="1"/>
  <c r="X27" i="3" s="1"/>
  <c r="F25" i="3" a="1"/>
  <c r="F25" i="3" s="1"/>
  <c r="K22" i="3" a="1"/>
  <c r="K22" i="3" s="1"/>
  <c r="P19" i="3" a="1"/>
  <c r="P19" i="3" s="1"/>
  <c r="U16" i="3" a="1"/>
  <c r="U16" i="3" s="1"/>
  <c r="R27" i="3" a="1"/>
  <c r="R27" i="3" s="1"/>
  <c r="W24" i="3" a="1"/>
  <c r="W24" i="3" s="1"/>
  <c r="AB21" i="3" a="1"/>
  <c r="AB21" i="3" s="1"/>
  <c r="J19" i="3" a="1"/>
  <c r="J19" i="3" s="1"/>
  <c r="J28" i="3" a="1"/>
  <c r="J28" i="3" s="1"/>
  <c r="O25" i="3" a="1"/>
  <c r="O25" i="3" s="1"/>
  <c r="T22" i="3" a="1"/>
  <c r="T22" i="3" s="1"/>
  <c r="Y19" i="3" a="1"/>
  <c r="Y19" i="3" s="1"/>
  <c r="G17" i="3" a="1"/>
  <c r="G17" i="3" s="1"/>
  <c r="V27" i="3" a="1"/>
  <c r="V27" i="3" s="1"/>
  <c r="AA24" i="3" a="1"/>
  <c r="AA24" i="3" s="1"/>
  <c r="I22" i="3" a="1"/>
  <c r="I22" i="3" s="1"/>
  <c r="N19" i="3" a="1"/>
  <c r="N19" i="3" s="1"/>
  <c r="P14" i="3" a="1"/>
  <c r="P14" i="3" s="1"/>
  <c r="U11" i="3" a="1"/>
  <c r="U11" i="3" s="1"/>
  <c r="X16" i="3" a="1"/>
  <c r="X16" i="3" s="1"/>
  <c r="X13" i="3" a="1"/>
  <c r="X13" i="3" s="1"/>
  <c r="F11" i="3" a="1"/>
  <c r="F11" i="3" s="1"/>
  <c r="J14" i="3" a="1"/>
  <c r="J14" i="3" s="1"/>
  <c r="J11" i="3" a="1"/>
  <c r="J11" i="3" s="1"/>
  <c r="M16" i="3" a="1"/>
  <c r="M16" i="3" s="1"/>
  <c r="W13" i="3" a="1"/>
  <c r="W13" i="3" s="1"/>
  <c r="V16" i="3" a="1"/>
  <c r="V16" i="3" s="1"/>
  <c r="V14" i="3" a="1"/>
  <c r="V14" i="3" s="1"/>
  <c r="AA11" i="3" a="1"/>
  <c r="AA11" i="3" s="1"/>
  <c r="Z14" i="3" a="1"/>
  <c r="Z14" i="3" s="1"/>
  <c r="H12" i="3" a="1"/>
  <c r="H12" i="3" s="1"/>
  <c r="Y9" i="3" a="1"/>
  <c r="Y9" i="3" s="1"/>
  <c r="W11" i="3" a="1"/>
  <c r="W11" i="3" s="1"/>
  <c r="Z9" i="3" a="1"/>
  <c r="Z9" i="3" s="1"/>
  <c r="Z7" i="3" a="1"/>
  <c r="Z7" i="3" s="1"/>
  <c r="Q8" i="3" a="1"/>
  <c r="Q8" i="3" s="1"/>
  <c r="K8" i="3" a="1"/>
  <c r="K8" i="3" s="1"/>
  <c r="M14" i="3" a="1"/>
  <c r="M14" i="3" s="1"/>
  <c r="T13" i="3" a="1"/>
  <c r="T13" i="3" s="1"/>
  <c r="T14" i="3" a="1"/>
  <c r="T14" i="3" s="1"/>
  <c r="AA6" i="3" a="1"/>
  <c r="AA6" i="3" s="1"/>
  <c r="I6" i="3" a="1"/>
  <c r="I6" i="3" s="1"/>
  <c r="R11" i="3" a="1"/>
  <c r="R11" i="3" s="1"/>
  <c r="E26" i="3" a="1"/>
  <c r="E26" i="3" s="1"/>
  <c r="I9" i="3" a="1"/>
  <c r="I9" i="3" s="1"/>
  <c r="I13" i="3" a="1"/>
  <c r="I13" i="3" s="1"/>
  <c r="R7" i="3" a="1"/>
  <c r="R7" i="3" s="1"/>
  <c r="S7" i="3" a="1"/>
  <c r="S7" i="3" s="1"/>
  <c r="I29" i="3" a="1"/>
  <c r="I29" i="3" s="1"/>
  <c r="T18" i="3" a="1"/>
  <c r="T18" i="3" s="1"/>
  <c r="R19" i="3" a="1"/>
  <c r="R19" i="3" s="1"/>
  <c r="J20" i="3" a="1"/>
  <c r="J20" i="3" s="1"/>
  <c r="T20" i="3" a="1"/>
  <c r="T20" i="3" s="1"/>
  <c r="T23" i="3" a="1"/>
  <c r="T23" i="3" s="1"/>
  <c r="N23" i="3" a="1"/>
  <c r="N23" i="3" s="1"/>
  <c r="P18" i="3" a="1"/>
  <c r="P18" i="3" s="1"/>
  <c r="Z18" i="3" a="1"/>
  <c r="Z18" i="3" s="1"/>
  <c r="M6" i="3" a="1"/>
  <c r="M6" i="3" s="1"/>
  <c r="E13" i="3" a="1"/>
  <c r="E13" i="3" s="1"/>
  <c r="P11" i="3" a="1"/>
  <c r="P11" i="3" s="1"/>
  <c r="P6" i="3" a="1"/>
  <c r="P6" i="3" s="1"/>
  <c r="K9" i="3" a="1"/>
  <c r="K9" i="3" s="1"/>
  <c r="X29" i="3" a="1"/>
  <c r="X29" i="3" s="1"/>
  <c r="W29" i="3" a="1"/>
  <c r="W29" i="3" s="1"/>
  <c r="V29" i="3" a="1"/>
  <c r="V29" i="3" s="1"/>
  <c r="U29" i="3" a="1"/>
  <c r="U29" i="3" s="1"/>
  <c r="I28" i="3" a="1"/>
  <c r="I28" i="3" s="1"/>
  <c r="N25" i="3" a="1"/>
  <c r="N25" i="3" s="1"/>
  <c r="S22" i="3" a="1"/>
  <c r="S22" i="3" s="1"/>
  <c r="X19" i="3" a="1"/>
  <c r="X19" i="3" s="1"/>
  <c r="F17" i="3" a="1"/>
  <c r="F17" i="3" s="1"/>
  <c r="F26" i="3" a="1"/>
  <c r="F26" i="3" s="1"/>
  <c r="K23" i="3" a="1"/>
  <c r="K23" i="3" s="1"/>
  <c r="P20" i="3" a="1"/>
  <c r="P20" i="3" s="1"/>
  <c r="U17" i="3" a="1"/>
  <c r="U17" i="3" s="1"/>
  <c r="AA26" i="3" a="1"/>
  <c r="AA26" i="3" s="1"/>
  <c r="I24" i="3" a="1"/>
  <c r="I24" i="3" s="1"/>
  <c r="N21" i="3" a="1"/>
  <c r="N21" i="3" s="1"/>
  <c r="S18" i="3" a="1"/>
  <c r="S18" i="3" s="1"/>
  <c r="N27" i="3" a="1"/>
  <c r="N27" i="3" s="1"/>
  <c r="S24" i="3" a="1"/>
  <c r="S24" i="3" s="1"/>
  <c r="X21" i="3" a="1"/>
  <c r="X21" i="3" s="1"/>
  <c r="F19" i="3" a="1"/>
  <c r="F19" i="3" s="1"/>
  <c r="K16" i="3" a="1"/>
  <c r="K16" i="3" s="1"/>
  <c r="M27" i="3" a="1"/>
  <c r="M27" i="3" s="1"/>
  <c r="R24" i="3" a="1"/>
  <c r="R24" i="3" s="1"/>
  <c r="W21" i="3" a="1"/>
  <c r="W21" i="3" s="1"/>
  <c r="AB18" i="3" a="1"/>
  <c r="AB18" i="3" s="1"/>
  <c r="J16" i="3" a="1"/>
  <c r="J16" i="3" s="1"/>
  <c r="G27" i="3" a="1"/>
  <c r="G27" i="3" s="1"/>
  <c r="L24" i="3" a="1"/>
  <c r="L24" i="3" s="1"/>
  <c r="Q21" i="3" a="1"/>
  <c r="Q21" i="3" s="1"/>
  <c r="V18" i="3" a="1"/>
  <c r="V18" i="3" s="1"/>
  <c r="AB27" i="3" a="1"/>
  <c r="AB27" i="3" s="1"/>
  <c r="J25" i="3" a="1"/>
  <c r="J25" i="3" s="1"/>
  <c r="O22" i="3" a="1"/>
  <c r="O22" i="3" s="1"/>
  <c r="T19" i="3" a="1"/>
  <c r="T19" i="3" s="1"/>
  <c r="Y16" i="3" a="1"/>
  <c r="Y16" i="3" s="1"/>
  <c r="K27" i="3" a="1"/>
  <c r="K27" i="3" s="1"/>
  <c r="P24" i="3" a="1"/>
  <c r="P24" i="3" s="1"/>
  <c r="U21" i="3" a="1"/>
  <c r="U21" i="3" s="1"/>
  <c r="Z11" i="3" a="1"/>
  <c r="Z11" i="3" s="1"/>
  <c r="G14" i="3" a="1"/>
  <c r="G14" i="3" s="1"/>
  <c r="L11" i="3" a="1"/>
  <c r="L11" i="3" s="1"/>
  <c r="O16" i="3" a="1"/>
  <c r="O16" i="3" s="1"/>
  <c r="O13" i="3" a="1"/>
  <c r="O13" i="3" s="1"/>
  <c r="E25" i="3" a="1"/>
  <c r="E25" i="3" s="1"/>
  <c r="AB13" i="3" a="1"/>
  <c r="AB13" i="3" s="1"/>
  <c r="T10" i="3" a="1"/>
  <c r="T10" i="3" s="1"/>
  <c r="AA15" i="3" a="1"/>
  <c r="AA15" i="3" s="1"/>
  <c r="N13" i="3" a="1"/>
  <c r="N13" i="3" s="1"/>
  <c r="L16" i="3" a="1"/>
  <c r="L16" i="3" s="1"/>
  <c r="Q14" i="3" a="1"/>
  <c r="Q14" i="3" s="1"/>
  <c r="V11" i="3" a="1"/>
  <c r="V11" i="3" s="1"/>
  <c r="U14" i="3" a="1"/>
  <c r="U14" i="3" s="1"/>
  <c r="Q11" i="3" a="1"/>
  <c r="Q11" i="3" s="1"/>
  <c r="R12" i="3" a="1"/>
  <c r="R12" i="3" s="1"/>
  <c r="E27" i="3" a="1"/>
  <c r="E27" i="3" s="1"/>
  <c r="I10" i="3" a="1"/>
  <c r="I10" i="3" s="1"/>
  <c r="F9" i="3" a="1"/>
  <c r="F9" i="3" s="1"/>
  <c r="F6" i="3" a="1"/>
  <c r="F6" i="3" s="1"/>
  <c r="X8" i="3" a="1"/>
  <c r="X8" i="3" s="1"/>
  <c r="R8" i="3" a="1"/>
  <c r="R8" i="3" s="1"/>
  <c r="W7" i="3" a="1"/>
  <c r="W7" i="3" s="1"/>
  <c r="F8" i="3" a="1"/>
  <c r="F8" i="3" s="1"/>
  <c r="AB6" i="3" a="1"/>
  <c r="AB6" i="3" s="1"/>
  <c r="E8" i="3" a="1"/>
  <c r="E8" i="3" s="1"/>
  <c r="E12" i="3" a="1"/>
  <c r="E12" i="3" s="1"/>
  <c r="L29" i="3" a="1"/>
  <c r="L29" i="3" s="1"/>
  <c r="J24" i="3" a="1"/>
  <c r="J24" i="3" s="1"/>
  <c r="Z27" i="3" a="1"/>
  <c r="Z27" i="3" s="1"/>
  <c r="W25" i="3" a="1"/>
  <c r="W25" i="3" s="1"/>
  <c r="O17" i="3" a="1"/>
  <c r="O17" i="3" s="1"/>
  <c r="O26" i="3" a="1"/>
  <c r="O26" i="3" s="1"/>
  <c r="L15" i="3" a="1"/>
  <c r="L15" i="3" s="1"/>
  <c r="X26" i="3" a="1"/>
  <c r="X26" i="3" s="1"/>
  <c r="U15" i="3" a="1"/>
  <c r="U15" i="3" s="1"/>
  <c r="G13" i="3" a="1"/>
  <c r="G13" i="3" s="1"/>
  <c r="N6" i="3" a="1"/>
  <c r="N6" i="3" s="1"/>
  <c r="V7" i="3" a="1"/>
  <c r="V7" i="3" s="1"/>
  <c r="E19" i="3" a="1"/>
  <c r="E19" i="3" s="1"/>
  <c r="W6" i="3" a="1"/>
  <c r="W6" i="3" s="1"/>
  <c r="R9" i="3" a="1"/>
  <c r="R9" i="3" s="1"/>
  <c r="T29" i="3" a="1"/>
  <c r="T29" i="3" s="1"/>
  <c r="S29" i="3" a="1"/>
  <c r="S29" i="3" s="1"/>
  <c r="R29" i="3" a="1"/>
  <c r="R29" i="3" s="1"/>
  <c r="Q29" i="3" a="1"/>
  <c r="Q29" i="3" s="1"/>
  <c r="U27" i="3" a="1"/>
  <c r="U27" i="3" s="1"/>
  <c r="Z24" i="3" a="1"/>
  <c r="Z24" i="3" s="1"/>
  <c r="H22" i="3" a="1"/>
  <c r="H22" i="3" s="1"/>
  <c r="M19" i="3" a="1"/>
  <c r="M19" i="3" s="1"/>
  <c r="S28" i="3" a="1"/>
  <c r="S28" i="3" s="1"/>
  <c r="X25" i="3" a="1"/>
  <c r="X25" i="3" s="1"/>
  <c r="F23" i="3" a="1"/>
  <c r="F23" i="3" s="1"/>
  <c r="K20" i="3" a="1"/>
  <c r="K20" i="3" s="1"/>
  <c r="P17" i="3" a="1"/>
  <c r="P17" i="3" s="1"/>
  <c r="P26" i="3" a="1"/>
  <c r="P26" i="3" s="1"/>
  <c r="U23" i="3" a="1"/>
  <c r="U23" i="3" s="1"/>
  <c r="Z20" i="3" a="1"/>
  <c r="Z20" i="3" s="1"/>
  <c r="H18" i="3" a="1"/>
  <c r="H18" i="3" s="1"/>
  <c r="Z26" i="3" a="1"/>
  <c r="Z26" i="3" s="1"/>
  <c r="H24" i="3" a="1"/>
  <c r="H24" i="3" s="1"/>
  <c r="M21" i="3" a="1"/>
  <c r="M21" i="3" s="1"/>
  <c r="R18" i="3" a="1"/>
  <c r="R18" i="3" s="1"/>
  <c r="W15" i="3" a="1"/>
  <c r="W15" i="3" s="1"/>
  <c r="H27" i="3" a="1"/>
  <c r="H27" i="3" s="1"/>
  <c r="M24" i="3" a="1"/>
  <c r="M24" i="3" s="1"/>
  <c r="R21" i="3" a="1"/>
  <c r="R21" i="3" s="1"/>
  <c r="W18" i="3" a="1"/>
  <c r="W18" i="3" s="1"/>
  <c r="AB15" i="3" a="1"/>
  <c r="AB15" i="3" s="1"/>
  <c r="Y26" i="3" a="1"/>
  <c r="Y26" i="3" s="1"/>
  <c r="G24" i="3" a="1"/>
  <c r="G24" i="3" s="1"/>
  <c r="L21" i="3" a="1"/>
  <c r="L21" i="3" s="1"/>
  <c r="Q18" i="3" a="1"/>
  <c r="Q18" i="3" s="1"/>
  <c r="Q27" i="3" a="1"/>
  <c r="Q27" i="3" s="1"/>
  <c r="V24" i="3" a="1"/>
  <c r="V24" i="3" s="1"/>
  <c r="AA21" i="3" a="1"/>
  <c r="AA21" i="3" s="1"/>
  <c r="I19" i="3" a="1"/>
  <c r="I19" i="3" s="1"/>
  <c r="N16" i="3" a="1"/>
  <c r="N16" i="3" s="1"/>
  <c r="F27" i="3" a="1"/>
  <c r="F27" i="3" s="1"/>
  <c r="K24" i="3" a="1"/>
  <c r="K24" i="3" s="1"/>
  <c r="P21" i="3" a="1"/>
  <c r="P21" i="3" s="1"/>
  <c r="R10" i="3" a="1"/>
  <c r="R10" i="3" s="1"/>
  <c r="U13" i="3" a="1"/>
  <c r="U13" i="3" s="1"/>
  <c r="Z10" i="3" a="1"/>
  <c r="Z10" i="3" s="1"/>
  <c r="G16" i="3" a="1"/>
  <c r="G16" i="3" s="1"/>
  <c r="F13" i="3" a="1"/>
  <c r="F13" i="3" s="1"/>
  <c r="E9" i="3" a="1"/>
  <c r="E9" i="3" s="1"/>
  <c r="S13" i="3" a="1"/>
  <c r="S13" i="3" s="1"/>
  <c r="L10" i="3" a="1"/>
  <c r="L10" i="3" s="1"/>
  <c r="S15" i="3" a="1"/>
  <c r="S15" i="3" s="1"/>
  <c r="AB12" i="3" a="1"/>
  <c r="AB12" i="3" s="1"/>
  <c r="Z15" i="3" a="1"/>
  <c r="Z15" i="3" s="1"/>
  <c r="H14" i="3" a="1"/>
  <c r="H14" i="3" s="1"/>
  <c r="M11" i="3" a="1"/>
  <c r="M11" i="3" s="1"/>
  <c r="L14" i="3" a="1"/>
  <c r="L14" i="3" s="1"/>
  <c r="H11" i="3" a="1"/>
  <c r="H11" i="3" s="1"/>
  <c r="J7" i="3" a="1"/>
  <c r="J7" i="3" s="1"/>
  <c r="X6" i="3" a="1"/>
  <c r="X6" i="3" s="1"/>
  <c r="I11" i="3" a="1"/>
  <c r="I11" i="3" s="1"/>
  <c r="H10" i="3" a="1"/>
  <c r="H10" i="3" s="1"/>
  <c r="L6" i="3" a="1"/>
  <c r="L6" i="3" s="1"/>
  <c r="G9" i="3" a="1"/>
  <c r="G9" i="3" s="1"/>
  <c r="Y8" i="3" a="1"/>
  <c r="Y8" i="3" s="1"/>
  <c r="O9" i="3" a="1"/>
  <c r="O9" i="3" s="1"/>
  <c r="H6" i="3" a="1"/>
  <c r="H6" i="3" s="1"/>
  <c r="O6" i="3" a="1"/>
  <c r="O6" i="3" s="1"/>
  <c r="AA13" i="3" a="1"/>
  <c r="AA13" i="3" s="1"/>
  <c r="Q10" i="3" a="1"/>
  <c r="Q10" i="3" s="1"/>
  <c r="AB26" i="3" a="1"/>
  <c r="AB26" i="3" s="1"/>
  <c r="H25" i="3" a="1"/>
  <c r="H25" i="3" s="1"/>
  <c r="R28" i="3" a="1"/>
  <c r="R28" i="3" s="1"/>
  <c r="J26" i="3" a="1"/>
  <c r="J26" i="3" s="1"/>
  <c r="H15" i="3" a="1"/>
  <c r="H15" i="3" s="1"/>
  <c r="I26" i="3" a="1"/>
  <c r="I26" i="3" s="1"/>
  <c r="X17" i="3" a="1"/>
  <c r="X17" i="3" s="1"/>
  <c r="M26" i="3" a="1"/>
  <c r="M26" i="3" s="1"/>
  <c r="U18" i="3" a="1"/>
  <c r="U18" i="3" s="1"/>
  <c r="Z6" i="3" a="1"/>
  <c r="Z6" i="3" s="1"/>
  <c r="M8" i="3" a="1"/>
  <c r="M8" i="3" s="1"/>
  <c r="V6" i="3" a="1"/>
  <c r="V6" i="3" s="1"/>
  <c r="F7" i="3" a="1"/>
  <c r="F7" i="3" s="1"/>
  <c r="X9" i="3" a="1"/>
  <c r="X9" i="3" s="1"/>
  <c r="P29" i="3" a="1"/>
  <c r="P29" i="3" s="1"/>
  <c r="O29" i="3" a="1"/>
  <c r="O29" i="3" s="1"/>
  <c r="N29" i="3" a="1"/>
  <c r="N29" i="3" s="1"/>
  <c r="M29" i="3" a="1"/>
  <c r="M29" i="3" s="1"/>
  <c r="P27" i="3" a="1"/>
  <c r="P27" i="3" s="1"/>
  <c r="U24" i="3" a="1"/>
  <c r="U24" i="3" s="1"/>
  <c r="Z21" i="3" a="1"/>
  <c r="Z21" i="3" s="1"/>
  <c r="H19" i="3" a="1"/>
  <c r="H19" i="3" s="1"/>
  <c r="H28" i="3" a="1"/>
  <c r="H28" i="3" s="1"/>
  <c r="M25" i="3" a="1"/>
  <c r="M25" i="3" s="1"/>
  <c r="R22" i="3" a="1"/>
  <c r="R22" i="3" s="1"/>
  <c r="W19" i="3" a="1"/>
  <c r="W19" i="3" s="1"/>
  <c r="AB16" i="3" a="1"/>
  <c r="AB16" i="3" s="1"/>
  <c r="K26" i="3" a="1"/>
  <c r="K26" i="3" s="1"/>
  <c r="P23" i="3" a="1"/>
  <c r="P23" i="3" s="1"/>
  <c r="U20" i="3" a="1"/>
  <c r="U20" i="3" s="1"/>
  <c r="Z17" i="3" a="1"/>
  <c r="Z17" i="3" s="1"/>
  <c r="U26" i="3" a="1"/>
  <c r="U26" i="3" s="1"/>
  <c r="Z23" i="3" a="1"/>
  <c r="Z23" i="3" s="1"/>
  <c r="H21" i="3" a="1"/>
  <c r="H21" i="3" s="1"/>
  <c r="M18" i="3" a="1"/>
  <c r="M18" i="3" s="1"/>
  <c r="R15" i="3" a="1"/>
  <c r="R15" i="3" s="1"/>
  <c r="T26" i="3" a="1"/>
  <c r="T26" i="3" s="1"/>
  <c r="Y23" i="3" a="1"/>
  <c r="Y23" i="3" s="1"/>
  <c r="G21" i="3" a="1"/>
  <c r="G21" i="3" s="1"/>
  <c r="L18" i="3" a="1"/>
  <c r="L18" i="3" s="1"/>
  <c r="Q15" i="3" a="1"/>
  <c r="Q15" i="3" s="1"/>
  <c r="N26" i="3" a="1"/>
  <c r="N26" i="3" s="1"/>
  <c r="S23" i="3" a="1"/>
  <c r="S23" i="3" s="1"/>
  <c r="X20" i="3" a="1"/>
  <c r="X20" i="3" s="1"/>
  <c r="F18" i="3" a="1"/>
  <c r="F18" i="3" s="1"/>
  <c r="L27" i="3" a="1"/>
  <c r="L27" i="3" s="1"/>
  <c r="Q24" i="3" a="1"/>
  <c r="Q24" i="3" s="1"/>
  <c r="V21" i="3" a="1"/>
  <c r="V21" i="3" s="1"/>
  <c r="AA18" i="3" a="1"/>
  <c r="AA18" i="3" s="1"/>
  <c r="I16" i="3" a="1"/>
  <c r="I16" i="3" s="1"/>
  <c r="R26" i="3" a="1"/>
  <c r="R26" i="3" s="1"/>
  <c r="W23" i="3" a="1"/>
  <c r="W23" i="3" s="1"/>
  <c r="AB20" i="3" a="1"/>
  <c r="AB20" i="3" s="1"/>
  <c r="J10" i="3" a="1"/>
  <c r="J10" i="3" s="1"/>
  <c r="P13" i="3" a="1"/>
  <c r="P13" i="3" s="1"/>
  <c r="E29" i="3" a="1"/>
  <c r="E29" i="3" s="1"/>
  <c r="M15" i="3" a="1"/>
  <c r="M15" i="3" s="1"/>
  <c r="T12" i="3" a="1"/>
  <c r="T12" i="3" s="1"/>
  <c r="J18" i="3" a="1"/>
  <c r="J18" i="3" s="1"/>
  <c r="J13" i="3" a="1"/>
  <c r="J13" i="3" s="1"/>
  <c r="J12" i="3" a="1"/>
  <c r="J12" i="3" s="1"/>
  <c r="J15" i="3" a="1"/>
  <c r="J15" i="3" s="1"/>
  <c r="W12" i="3" a="1"/>
  <c r="W12" i="3" s="1"/>
  <c r="R14" i="3" a="1"/>
  <c r="R14" i="3" s="1"/>
  <c r="V13" i="3" a="1"/>
  <c r="V13" i="3" s="1"/>
  <c r="AA10" i="3" a="1"/>
  <c r="AA10" i="3" s="1"/>
  <c r="Z13" i="3" a="1"/>
  <c r="Z13" i="3" s="1"/>
  <c r="V10" i="3" a="1"/>
  <c r="V10" i="3" s="1"/>
  <c r="K6" i="3" a="1"/>
  <c r="K6" i="3" s="1"/>
  <c r="N7" i="3" a="1"/>
  <c r="N7" i="3" s="1"/>
  <c r="Y11" i="3" a="1"/>
  <c r="Y11" i="3" s="1"/>
  <c r="G11" i="3" a="1"/>
  <c r="G11" i="3" s="1"/>
  <c r="S6" i="3" a="1"/>
  <c r="S6" i="3" s="1"/>
  <c r="N9" i="3" a="1"/>
  <c r="N9" i="3" s="1"/>
  <c r="H9" i="3" a="1"/>
  <c r="H9" i="3" s="1"/>
  <c r="V9" i="3" a="1"/>
  <c r="V9" i="3" s="1"/>
  <c r="K7" i="3" a="1"/>
  <c r="K7" i="3" s="1"/>
  <c r="Q7" i="3" a="1"/>
  <c r="Q7" i="3" s="1"/>
  <c r="N8" i="3" a="1"/>
  <c r="N8" i="3" s="1"/>
  <c r="G15" i="3" a="1"/>
  <c r="G15" i="3" s="1"/>
  <c r="E16" i="3" a="1"/>
  <c r="E16" i="3" s="1"/>
  <c r="K13" i="3" a="1"/>
  <c r="K13" i="3" s="1"/>
  <c r="E15" i="3" a="1"/>
  <c r="E15" i="3" s="1"/>
  <c r="L7" i="3" a="1"/>
  <c r="L7" i="3" s="1"/>
  <c r="K29" i="3" a="1"/>
  <c r="K29" i="3" s="1"/>
  <c r="J29" i="3" a="1"/>
  <c r="J29" i="3" s="1"/>
  <c r="O21" i="3" a="1"/>
  <c r="O21" i="3" s="1"/>
  <c r="M22" i="3" a="1"/>
  <c r="M22" i="3" s="1"/>
  <c r="AB22" i="3" a="1"/>
  <c r="AB22" i="3" s="1"/>
  <c r="Y17" i="3" a="1"/>
  <c r="Y17" i="3" s="1"/>
  <c r="Y20" i="3" a="1"/>
  <c r="Y20" i="3" s="1"/>
  <c r="S20" i="3" a="1"/>
  <c r="S20" i="3" s="1"/>
  <c r="K21" i="3" a="1"/>
  <c r="K21" i="3" s="1"/>
  <c r="W20" i="3" a="1"/>
  <c r="W20" i="3" s="1"/>
  <c r="M13" i="3" a="1"/>
  <c r="M13" i="3" s="1"/>
  <c r="Y6" i="3" a="1"/>
  <c r="Y6" i="3" s="1"/>
  <c r="E20" i="3" a="1"/>
  <c r="E20" i="3" s="1"/>
  <c r="O12" i="3" a="1"/>
  <c r="O12" i="3" s="1"/>
  <c r="E17" i="3" a="1"/>
  <c r="E17" i="3" s="1"/>
  <c r="T9" i="3" a="1"/>
  <c r="T9" i="3" s="1"/>
  <c r="E6" i="3" a="1"/>
  <c r="E6" i="3" s="1"/>
  <c r="F16" i="3" a="1"/>
  <c r="F16" i="3" s="1"/>
  <c r="Q13" i="3" a="1"/>
  <c r="Q13" i="3" s="1"/>
  <c r="U9" i="3" a="1"/>
  <c r="U9" i="3" s="1"/>
  <c r="X12" i="3" a="1"/>
  <c r="X12" i="3" s="1"/>
  <c r="N10" i="3" a="1"/>
  <c r="N10" i="3" s="1"/>
  <c r="AB9" i="3" a="1"/>
  <c r="AB9" i="3" s="1"/>
  <c r="X10" i="3" a="1"/>
  <c r="X10" i="3" s="1"/>
  <c r="M7" i="3" a="1"/>
  <c r="M7" i="3" s="1"/>
  <c r="X7" i="3" a="1"/>
  <c r="X7" i="3" s="1"/>
  <c r="E10" i="3" a="1"/>
  <c r="E10" i="3" s="1"/>
  <c r="AB14" i="3" a="1"/>
  <c r="AB14" i="3" s="1"/>
  <c r="J8" i="3" a="1"/>
  <c r="J8" i="3" s="1"/>
  <c r="T8" i="3" a="1"/>
  <c r="T8" i="3" s="1"/>
  <c r="Q17" i="3" a="1"/>
  <c r="Q17" i="3" s="1"/>
  <c r="N12" i="3" a="1"/>
  <c r="N12" i="3" s="1"/>
  <c r="K14" i="3" a="1"/>
  <c r="K14" i="3" s="1"/>
  <c r="AA8" i="3" a="1"/>
  <c r="AA8" i="3" s="1"/>
  <c r="J23" i="2"/>
  <c r="J36" i="2"/>
  <c r="J28" i="2"/>
  <c r="J37" i="2"/>
  <c r="J42" i="2"/>
  <c r="J45" i="2"/>
  <c r="J39" i="2"/>
  <c r="J43" i="2"/>
  <c r="J44" i="2"/>
  <c r="J41" i="2"/>
  <c r="J24" i="2"/>
  <c r="J31" i="2"/>
  <c r="J21" i="2"/>
  <c r="J17" i="2"/>
  <c r="J16" i="2"/>
  <c r="J35" i="2"/>
  <c r="J10" i="2"/>
  <c r="J38" i="2"/>
  <c r="J11" i="2"/>
  <c r="J40" i="2"/>
  <c r="J32" i="2"/>
  <c r="J9" i="2"/>
  <c r="J8" i="2"/>
  <c r="J20" i="2"/>
  <c r="J33" i="2"/>
  <c r="J13" i="2"/>
  <c r="J29" i="2"/>
  <c r="J26" i="2"/>
  <c r="J30" i="2"/>
  <c r="J12" i="2"/>
  <c r="J22" i="2"/>
  <c r="J15" i="2"/>
  <c r="J14" i="2"/>
  <c r="J34" i="2"/>
  <c r="J6" i="2"/>
  <c r="J7" i="2"/>
  <c r="J25" i="2"/>
  <c r="J27" i="2"/>
  <c r="J18" i="2"/>
  <c r="J19" i="2"/>
  <c r="I38" i="1" l="1"/>
  <c r="B149" i="3"/>
  <c r="AD22" i="3"/>
  <c r="U51" i="3" s="1"/>
  <c r="AD11" i="3"/>
  <c r="AF11" i="3" s="1"/>
  <c r="AD21" i="3"/>
  <c r="AF21" i="3" s="1"/>
  <c r="AD12" i="3"/>
  <c r="L41" i="3" s="1"/>
  <c r="AD6" i="3"/>
  <c r="Z35" i="3" s="1"/>
  <c r="AD29" i="3"/>
  <c r="F58" i="3" s="1"/>
  <c r="AD19" i="3"/>
  <c r="AF19" i="3" s="1"/>
  <c r="AD10" i="3"/>
  <c r="L39" i="3" s="1"/>
  <c r="AD27" i="3"/>
  <c r="K56" i="3" s="1"/>
  <c r="AD23" i="3"/>
  <c r="O52" i="3" s="1"/>
  <c r="AD8" i="3"/>
  <c r="AF8" i="3" s="1"/>
  <c r="AD9" i="3"/>
  <c r="G38" i="3" s="1"/>
  <c r="AD18" i="3"/>
  <c r="AF18" i="3" s="1"/>
  <c r="AD7" i="3"/>
  <c r="AF7" i="3" s="1"/>
  <c r="AD15" i="3"/>
  <c r="AF15" i="3" s="1"/>
  <c r="AD16" i="3"/>
  <c r="R45" i="3" s="1"/>
  <c r="AD17" i="3"/>
  <c r="Z46" i="3" s="1"/>
  <c r="AD26" i="3"/>
  <c r="AF26" i="3" s="1"/>
  <c r="AD20" i="3"/>
  <c r="E49" i="3" s="1"/>
  <c r="AD28" i="3"/>
  <c r="Q57" i="3" s="1"/>
  <c r="AD24" i="3"/>
  <c r="I53" i="3" s="1"/>
  <c r="AD25" i="3"/>
  <c r="V54" i="3" s="1"/>
  <c r="AD14" i="3"/>
  <c r="Z43" i="3" s="1"/>
  <c r="AD13" i="3"/>
  <c r="AF13" i="3" s="1"/>
  <c r="I39" i="1" l="1"/>
  <c r="U50" i="3"/>
  <c r="I40" i="3"/>
  <c r="I44" i="3"/>
  <c r="S40" i="3"/>
  <c r="K50" i="3"/>
  <c r="Z44" i="3"/>
  <c r="T40" i="3"/>
  <c r="M42" i="3"/>
  <c r="W45" i="3"/>
  <c r="N44" i="3"/>
  <c r="T48" i="3"/>
  <c r="F48" i="3"/>
  <c r="P44" i="3"/>
  <c r="M48" i="3"/>
  <c r="H48" i="3"/>
  <c r="P51" i="3"/>
  <c r="O48" i="3"/>
  <c r="K48" i="3"/>
  <c r="S48" i="3"/>
  <c r="W48" i="3"/>
  <c r="M36" i="3"/>
  <c r="H55" i="3"/>
  <c r="F51" i="3"/>
  <c r="W39" i="3"/>
  <c r="J57" i="3"/>
  <c r="L57" i="3"/>
  <c r="AA36" i="3"/>
  <c r="Z51" i="3"/>
  <c r="AB36" i="3"/>
  <c r="R36" i="3"/>
  <c r="U56" i="3"/>
  <c r="J56" i="3"/>
  <c r="Y55" i="3"/>
  <c r="S44" i="3"/>
  <c r="V58" i="3"/>
  <c r="L58" i="3"/>
  <c r="P48" i="3"/>
  <c r="Q55" i="3"/>
  <c r="AA48" i="3"/>
  <c r="Q48" i="3"/>
  <c r="M56" i="3"/>
  <c r="V48" i="3"/>
  <c r="M57" i="3"/>
  <c r="V44" i="3"/>
  <c r="I58" i="3"/>
  <c r="Z48" i="3"/>
  <c r="R48" i="3"/>
  <c r="F43" i="3"/>
  <c r="G48" i="3"/>
  <c r="AB56" i="3"/>
  <c r="V56" i="3"/>
  <c r="K57" i="3"/>
  <c r="W40" i="3"/>
  <c r="AA40" i="3"/>
  <c r="K39" i="3"/>
  <c r="H40" i="3"/>
  <c r="O40" i="3"/>
  <c r="F37" i="3"/>
  <c r="K35" i="3"/>
  <c r="L55" i="3"/>
  <c r="K40" i="3"/>
  <c r="M39" i="3"/>
  <c r="U44" i="3"/>
  <c r="X37" i="3"/>
  <c r="N36" i="3"/>
  <c r="Z42" i="3"/>
  <c r="L49" i="3"/>
  <c r="I48" i="3"/>
  <c r="O37" i="3"/>
  <c r="X40" i="3"/>
  <c r="U40" i="3"/>
  <c r="Z39" i="3"/>
  <c r="W56" i="3"/>
  <c r="N40" i="3"/>
  <c r="AB40" i="3"/>
  <c r="F40" i="3"/>
  <c r="P40" i="3"/>
  <c r="G44" i="3"/>
  <c r="I42" i="3"/>
  <c r="R37" i="3"/>
  <c r="G40" i="3"/>
  <c r="E40" i="3"/>
  <c r="G49" i="3"/>
  <c r="AA38" i="3"/>
  <c r="Z40" i="3"/>
  <c r="S38" i="3"/>
  <c r="U55" i="3"/>
  <c r="G50" i="3"/>
  <c r="F36" i="3"/>
  <c r="E44" i="3"/>
  <c r="N48" i="3"/>
  <c r="X48" i="3"/>
  <c r="K55" i="3"/>
  <c r="R40" i="3"/>
  <c r="V57" i="3"/>
  <c r="R50" i="3"/>
  <c r="Z45" i="3"/>
  <c r="V49" i="3"/>
  <c r="Q37" i="3"/>
  <c r="L40" i="3"/>
  <c r="I55" i="3"/>
  <c r="T37" i="3"/>
  <c r="J40" i="3"/>
  <c r="H45" i="3"/>
  <c r="V40" i="3"/>
  <c r="L44" i="3"/>
  <c r="J47" i="3"/>
  <c r="X51" i="3"/>
  <c r="E47" i="3"/>
  <c r="K47" i="3"/>
  <c r="H42" i="3"/>
  <c r="S42" i="3"/>
  <c r="L36" i="3"/>
  <c r="Z50" i="3"/>
  <c r="Q51" i="3"/>
  <c r="P36" i="3"/>
  <c r="G53" i="3"/>
  <c r="O49" i="3"/>
  <c r="M55" i="3"/>
  <c r="E42" i="3"/>
  <c r="L45" i="3"/>
  <c r="R42" i="3"/>
  <c r="V55" i="3"/>
  <c r="P57" i="3"/>
  <c r="L51" i="3"/>
  <c r="V42" i="3"/>
  <c r="Z36" i="3"/>
  <c r="E45" i="3"/>
  <c r="U36" i="3"/>
  <c r="J37" i="3"/>
  <c r="N50" i="3"/>
  <c r="W50" i="3"/>
  <c r="N45" i="3"/>
  <c r="Y56" i="3"/>
  <c r="Y50" i="3"/>
  <c r="I49" i="3"/>
  <c r="L48" i="3"/>
  <c r="G39" i="3"/>
  <c r="H44" i="3"/>
  <c r="H57" i="3"/>
  <c r="I54" i="3"/>
  <c r="O39" i="3"/>
  <c r="F53" i="3"/>
  <c r="Y40" i="3"/>
  <c r="O45" i="3"/>
  <c r="F54" i="3"/>
  <c r="P47" i="3"/>
  <c r="T51" i="3"/>
  <c r="N53" i="3"/>
  <c r="AB49" i="3"/>
  <c r="AB45" i="3"/>
  <c r="G54" i="3"/>
  <c r="P37" i="3"/>
  <c r="N41" i="3"/>
  <c r="U47" i="3"/>
  <c r="M45" i="3"/>
  <c r="V45" i="3"/>
  <c r="F50" i="3"/>
  <c r="U39" i="3"/>
  <c r="Y42" i="3"/>
  <c r="M37" i="3"/>
  <c r="H51" i="3"/>
  <c r="F45" i="3"/>
  <c r="V51" i="3"/>
  <c r="Q36" i="3"/>
  <c r="X42" i="3"/>
  <c r="S57" i="3"/>
  <c r="W37" i="3"/>
  <c r="F56" i="3"/>
  <c r="Q43" i="3"/>
  <c r="O47" i="3"/>
  <c r="AB43" i="3"/>
  <c r="J48" i="3"/>
  <c r="W41" i="3"/>
  <c r="J42" i="3"/>
  <c r="H47" i="3"/>
  <c r="Q47" i="3"/>
  <c r="E51" i="3"/>
  <c r="X49" i="3"/>
  <c r="U46" i="3"/>
  <c r="U49" i="3"/>
  <c r="Q42" i="3"/>
  <c r="L37" i="3"/>
  <c r="K37" i="3"/>
  <c r="N37" i="3"/>
  <c r="Q50" i="3"/>
  <c r="I51" i="3"/>
  <c r="R46" i="3"/>
  <c r="T41" i="3"/>
  <c r="G46" i="3"/>
  <c r="K45" i="3"/>
  <c r="T45" i="3"/>
  <c r="AA57" i="3"/>
  <c r="X47" i="3"/>
  <c r="M51" i="3"/>
  <c r="E37" i="3"/>
  <c r="X54" i="3"/>
  <c r="N51" i="3"/>
  <c r="S49" i="3"/>
  <c r="E56" i="3"/>
  <c r="O50" i="3"/>
  <c r="J44" i="3"/>
  <c r="J50" i="3"/>
  <c r="AA42" i="3"/>
  <c r="O51" i="3"/>
  <c r="R44" i="3"/>
  <c r="T50" i="3"/>
  <c r="Z49" i="3"/>
  <c r="AB57" i="3"/>
  <c r="AF22" i="3"/>
  <c r="Y49" i="3"/>
  <c r="J51" i="3"/>
  <c r="V41" i="3"/>
  <c r="G42" i="3"/>
  <c r="W51" i="3"/>
  <c r="AB51" i="3"/>
  <c r="AA51" i="3"/>
  <c r="J55" i="3"/>
  <c r="O42" i="3"/>
  <c r="AB37" i="3"/>
  <c r="S51" i="3"/>
  <c r="R51" i="3"/>
  <c r="V36" i="3"/>
  <c r="G36" i="3"/>
  <c r="M50" i="3"/>
  <c r="R47" i="3"/>
  <c r="K51" i="3"/>
  <c r="X45" i="3"/>
  <c r="S55" i="3"/>
  <c r="E54" i="3"/>
  <c r="E53" i="3"/>
  <c r="F57" i="3"/>
  <c r="Z41" i="3"/>
  <c r="F35" i="3"/>
  <c r="L47" i="3"/>
  <c r="G51" i="3"/>
  <c r="Y51" i="3"/>
  <c r="Z57" i="3"/>
  <c r="E36" i="3"/>
  <c r="P50" i="3"/>
  <c r="U37" i="3"/>
  <c r="X57" i="3"/>
  <c r="J45" i="3"/>
  <c r="I50" i="3"/>
  <c r="AB58" i="3"/>
  <c r="H37" i="3"/>
  <c r="X36" i="3"/>
  <c r="N57" i="3"/>
  <c r="AA37" i="3"/>
  <c r="M40" i="3"/>
  <c r="AA55" i="3"/>
  <c r="U35" i="3"/>
  <c r="AF12" i="3"/>
  <c r="O41" i="3"/>
  <c r="U41" i="3"/>
  <c r="P41" i="3"/>
  <c r="H41" i="3"/>
  <c r="E41" i="3"/>
  <c r="J41" i="3"/>
  <c r="M41" i="3"/>
  <c r="Q41" i="3"/>
  <c r="G41" i="3"/>
  <c r="R41" i="3"/>
  <c r="Y41" i="3"/>
  <c r="AA41" i="3"/>
  <c r="W46" i="3"/>
  <c r="G52" i="3"/>
  <c r="T46" i="3"/>
  <c r="AF14" i="3"/>
  <c r="G43" i="3"/>
  <c r="W43" i="3"/>
  <c r="N43" i="3"/>
  <c r="H43" i="3"/>
  <c r="Y43" i="3"/>
  <c r="S43" i="3"/>
  <c r="V43" i="3"/>
  <c r="T43" i="3"/>
  <c r="U43" i="3"/>
  <c r="AA43" i="3"/>
  <c r="R43" i="3"/>
  <c r="K43" i="3"/>
  <c r="E43" i="3"/>
  <c r="O43" i="3"/>
  <c r="V52" i="3"/>
  <c r="AF20" i="3"/>
  <c r="T49" i="3"/>
  <c r="R49" i="3"/>
  <c r="K49" i="3"/>
  <c r="N49" i="3"/>
  <c r="J49" i="3"/>
  <c r="Q49" i="3"/>
  <c r="W49" i="3"/>
  <c r="F49" i="3"/>
  <c r="AA49" i="3"/>
  <c r="I46" i="3"/>
  <c r="P46" i="3"/>
  <c r="J43" i="3"/>
  <c r="W54" i="3"/>
  <c r="P49" i="3"/>
  <c r="N46" i="3"/>
  <c r="O54" i="3"/>
  <c r="M43" i="3"/>
  <c r="AA52" i="3"/>
  <c r="AB46" i="3"/>
  <c r="I56" i="3"/>
  <c r="U54" i="3"/>
  <c r="M49" i="3"/>
  <c r="Z58" i="3"/>
  <c r="Q54" i="3"/>
  <c r="L43" i="3"/>
  <c r="J52" i="3"/>
  <c r="R38" i="3"/>
  <c r="R35" i="3"/>
  <c r="N38" i="3"/>
  <c r="AF29" i="3"/>
  <c r="AA58" i="3"/>
  <c r="X58" i="3"/>
  <c r="O58" i="3"/>
  <c r="J58" i="3"/>
  <c r="K58" i="3"/>
  <c r="U58" i="3"/>
  <c r="S58" i="3"/>
  <c r="T58" i="3"/>
  <c r="G58" i="3"/>
  <c r="P58" i="3"/>
  <c r="M58" i="3"/>
  <c r="K41" i="3"/>
  <c r="R54" i="3"/>
  <c r="I38" i="3"/>
  <c r="S52" i="3"/>
  <c r="L52" i="3"/>
  <c r="AF10" i="3"/>
  <c r="F39" i="3"/>
  <c r="T39" i="3"/>
  <c r="AA39" i="3"/>
  <c r="Q39" i="3"/>
  <c r="V39" i="3"/>
  <c r="I39" i="3"/>
  <c r="Y39" i="3"/>
  <c r="J39" i="3"/>
  <c r="E39" i="3"/>
  <c r="P39" i="3"/>
  <c r="AB39" i="3"/>
  <c r="S39" i="3"/>
  <c r="R39" i="3"/>
  <c r="X39" i="3"/>
  <c r="H39" i="3"/>
  <c r="H49" i="3"/>
  <c r="E58" i="3"/>
  <c r="U53" i="3"/>
  <c r="F41" i="3"/>
  <c r="N39" i="3"/>
  <c r="G56" i="3"/>
  <c r="Q52" i="3"/>
  <c r="S41" i="3"/>
  <c r="H58" i="3"/>
  <c r="U52" i="3"/>
  <c r="AF17" i="3"/>
  <c r="O46" i="3"/>
  <c r="J46" i="3"/>
  <c r="X46" i="3"/>
  <c r="AA46" i="3"/>
  <c r="Y46" i="3"/>
  <c r="V46" i="3"/>
  <c r="M46" i="3"/>
  <c r="F46" i="3"/>
  <c r="L46" i="3"/>
  <c r="S46" i="3"/>
  <c r="G35" i="3"/>
  <c r="AF25" i="3"/>
  <c r="T54" i="3"/>
  <c r="Z54" i="3"/>
  <c r="L54" i="3"/>
  <c r="P54" i="3"/>
  <c r="H54" i="3"/>
  <c r="AA54" i="3"/>
  <c r="AF24" i="3"/>
  <c r="T53" i="3"/>
  <c r="X53" i="3"/>
  <c r="Z53" i="3"/>
  <c r="W53" i="3"/>
  <c r="L53" i="3"/>
  <c r="O53" i="3"/>
  <c r="P53" i="3"/>
  <c r="Y53" i="3"/>
  <c r="M53" i="3"/>
  <c r="H53" i="3"/>
  <c r="J53" i="3"/>
  <c r="Q53" i="3"/>
  <c r="R53" i="3"/>
  <c r="AB52" i="3"/>
  <c r="M38" i="3"/>
  <c r="M52" i="3"/>
  <c r="H38" i="3"/>
  <c r="S53" i="3"/>
  <c r="M54" i="3"/>
  <c r="K53" i="3"/>
  <c r="W58" i="3"/>
  <c r="P43" i="3"/>
  <c r="X41" i="3"/>
  <c r="X43" i="3"/>
  <c r="S54" i="3"/>
  <c r="AB35" i="3"/>
  <c r="Y54" i="3"/>
  <c r="AB53" i="3"/>
  <c r="AB41" i="3"/>
  <c r="V53" i="3"/>
  <c r="H52" i="3"/>
  <c r="N35" i="3"/>
  <c r="H35" i="3"/>
  <c r="Y58" i="3"/>
  <c r="AA35" i="3"/>
  <c r="W52" i="3"/>
  <c r="X38" i="3"/>
  <c r="R58" i="3"/>
  <c r="H46" i="3"/>
  <c r="E46" i="3"/>
  <c r="X35" i="3"/>
  <c r="K54" i="3"/>
  <c r="Q58" i="3"/>
  <c r="I41" i="3"/>
  <c r="X52" i="3"/>
  <c r="AA53" i="3"/>
  <c r="T52" i="3"/>
  <c r="N54" i="3"/>
  <c r="Q46" i="3"/>
  <c r="N58" i="3"/>
  <c r="E38" i="3"/>
  <c r="E52" i="3"/>
  <c r="AF27" i="3"/>
  <c r="Q56" i="3"/>
  <c r="X56" i="3"/>
  <c r="N56" i="3"/>
  <c r="AA56" i="3"/>
  <c r="L56" i="3"/>
  <c r="O56" i="3"/>
  <c r="R56" i="3"/>
  <c r="P56" i="3"/>
  <c r="T56" i="3"/>
  <c r="H56" i="3"/>
  <c r="S56" i="3"/>
  <c r="I43" i="3"/>
  <c r="K46" i="3"/>
  <c r="AB54" i="3"/>
  <c r="J54" i="3"/>
  <c r="W38" i="3"/>
  <c r="Z56" i="3"/>
  <c r="AF9" i="3"/>
  <c r="V38" i="3"/>
  <c r="Z38" i="3"/>
  <c r="AB38" i="3"/>
  <c r="K38" i="3"/>
  <c r="Y38" i="3"/>
  <c r="U38" i="3"/>
  <c r="T38" i="3"/>
  <c r="L38" i="3"/>
  <c r="Q38" i="3"/>
  <c r="O38" i="3"/>
  <c r="P38" i="3"/>
  <c r="AF23" i="3"/>
  <c r="K52" i="3"/>
  <c r="F52" i="3"/>
  <c r="I52" i="3"/>
  <c r="Y52" i="3"/>
  <c r="R52" i="3"/>
  <c r="N52" i="3"/>
  <c r="Z52" i="3"/>
  <c r="E35" i="3"/>
  <c r="O35" i="3"/>
  <c r="T35" i="3"/>
  <c r="J38" i="3"/>
  <c r="Q35" i="3"/>
  <c r="P52" i="3"/>
  <c r="F38" i="3"/>
  <c r="AF6" i="3"/>
  <c r="J35" i="3"/>
  <c r="P35" i="3"/>
  <c r="M35" i="3"/>
  <c r="I35" i="3"/>
  <c r="W35" i="3"/>
  <c r="V35" i="3"/>
  <c r="Y35" i="3"/>
  <c r="S35" i="3"/>
  <c r="L35" i="3"/>
  <c r="R55" i="3"/>
  <c r="W55" i="3"/>
  <c r="Q44" i="3"/>
  <c r="P42" i="3"/>
  <c r="AF16" i="3"/>
  <c r="G45" i="3"/>
  <c r="N55" i="3"/>
  <c r="Y57" i="3"/>
  <c r="Y45" i="3"/>
  <c r="AB47" i="3"/>
  <c r="AA45" i="3"/>
  <c r="AB55" i="3"/>
  <c r="W36" i="3"/>
  <c r="Y37" i="3"/>
  <c r="N47" i="3"/>
  <c r="S50" i="3"/>
  <c r="I47" i="3"/>
  <c r="E50" i="3"/>
  <c r="G37" i="3"/>
  <c r="M47" i="3"/>
  <c r="AA44" i="3"/>
  <c r="AB44" i="3"/>
  <c r="I57" i="3"/>
  <c r="S47" i="3"/>
  <c r="L50" i="3"/>
  <c r="G55" i="3"/>
  <c r="Z55" i="3"/>
  <c r="T44" i="3"/>
  <c r="O44" i="3"/>
  <c r="T55" i="3"/>
  <c r="H50" i="3"/>
  <c r="V47" i="3"/>
  <c r="W47" i="3"/>
  <c r="M44" i="3"/>
  <c r="W42" i="3"/>
  <c r="V37" i="3"/>
  <c r="K44" i="3"/>
  <c r="F47" i="3"/>
  <c r="O36" i="3"/>
  <c r="G47" i="3"/>
  <c r="I45" i="3"/>
  <c r="AF28" i="3"/>
  <c r="T57" i="3"/>
  <c r="T42" i="3"/>
  <c r="F55" i="3"/>
  <c r="Y36" i="3"/>
  <c r="N42" i="3"/>
  <c r="Y47" i="3"/>
  <c r="Z47" i="3"/>
  <c r="Z37" i="3"/>
  <c r="K36" i="3"/>
  <c r="Q40" i="3"/>
  <c r="U42" i="3"/>
  <c r="J36" i="3"/>
  <c r="AB48" i="3"/>
  <c r="AA47" i="3"/>
  <c r="O57" i="3"/>
  <c r="AB50" i="3"/>
  <c r="H36" i="3"/>
  <c r="X44" i="3"/>
  <c r="F42" i="3"/>
  <c r="G57" i="3"/>
  <c r="Y44" i="3"/>
  <c r="P55" i="3"/>
  <c r="E57" i="3"/>
  <c r="U57" i="3"/>
  <c r="I36" i="3"/>
  <c r="E55" i="3"/>
  <c r="U45" i="3"/>
  <c r="O55" i="3"/>
  <c r="K42" i="3"/>
  <c r="L42" i="3"/>
  <c r="T47" i="3"/>
  <c r="S45" i="3"/>
  <c r="R57" i="3"/>
  <c r="I37" i="3"/>
  <c r="AB42" i="3"/>
  <c r="S37" i="3"/>
  <c r="E48" i="3"/>
  <c r="V50" i="3"/>
  <c r="X50" i="3"/>
  <c r="W57" i="3"/>
  <c r="F44" i="3"/>
  <c r="P45" i="3"/>
  <c r="S36" i="3"/>
  <c r="T36" i="3"/>
  <c r="X55" i="3"/>
  <c r="Q45" i="3"/>
  <c r="AA50" i="3"/>
  <c r="W44" i="3"/>
  <c r="U48" i="3"/>
  <c r="Y48" i="3"/>
  <c r="I40" i="1" l="1"/>
  <c r="E65" i="3" a="1"/>
  <c r="H111" i="3" s="1"/>
  <c r="H142" i="3" s="1"/>
  <c r="I41" i="1" l="1"/>
  <c r="F106" i="3"/>
  <c r="F137" i="3" s="1"/>
  <c r="R113" i="3"/>
  <c r="R144" i="3" s="1"/>
  <c r="R100" i="3"/>
  <c r="R131" i="3" s="1"/>
  <c r="AA106" i="3"/>
  <c r="AA137" i="3" s="1"/>
  <c r="P115" i="3"/>
  <c r="P146" i="3" s="1"/>
  <c r="O105" i="3"/>
  <c r="O136" i="3" s="1"/>
  <c r="M94" i="3"/>
  <c r="M125" i="3" s="1"/>
  <c r="N101" i="3"/>
  <c r="N132" i="3" s="1"/>
  <c r="U113" i="3"/>
  <c r="U144" i="3" s="1"/>
  <c r="V109" i="3"/>
  <c r="V140" i="3" s="1"/>
  <c r="N97" i="3"/>
  <c r="N128" i="3" s="1"/>
  <c r="P104" i="3"/>
  <c r="P135" i="3" s="1"/>
  <c r="Z114" i="3"/>
  <c r="Z145" i="3" s="1"/>
  <c r="F97" i="3"/>
  <c r="F128" i="3" s="1"/>
  <c r="V112" i="3"/>
  <c r="V143" i="3" s="1"/>
  <c r="Y102" i="3"/>
  <c r="Y133" i="3" s="1"/>
  <c r="P101" i="3"/>
  <c r="P132" i="3" s="1"/>
  <c r="H100" i="3"/>
  <c r="H131" i="3" s="1"/>
  <c r="R94" i="3"/>
  <c r="R125" i="3" s="1"/>
  <c r="R115" i="3"/>
  <c r="R146" i="3" s="1"/>
  <c r="Q108" i="3"/>
  <c r="Q139" i="3" s="1"/>
  <c r="X94" i="3"/>
  <c r="X125" i="3" s="1"/>
  <c r="S94" i="3"/>
  <c r="S125" i="3" s="1"/>
  <c r="X103" i="3"/>
  <c r="X134" i="3" s="1"/>
  <c r="I102" i="3"/>
  <c r="I133" i="3" s="1"/>
  <c r="Q113" i="3"/>
  <c r="Q144" i="3" s="1"/>
  <c r="O112" i="3"/>
  <c r="O143" i="3" s="1"/>
  <c r="W114" i="3"/>
  <c r="W145" i="3" s="1"/>
  <c r="R102" i="3"/>
  <c r="R133" i="3" s="1"/>
  <c r="I106" i="3"/>
  <c r="I137" i="3" s="1"/>
  <c r="S117" i="3"/>
  <c r="S148" i="3" s="1"/>
  <c r="E100" i="3"/>
  <c r="E131" i="3" s="1"/>
  <c r="AB109" i="3"/>
  <c r="AB140" i="3" s="1"/>
  <c r="Y96" i="3"/>
  <c r="Y127" i="3" s="1"/>
  <c r="M103" i="3"/>
  <c r="M134" i="3" s="1"/>
  <c r="AB113" i="3"/>
  <c r="AB144" i="3" s="1"/>
  <c r="T105" i="3"/>
  <c r="T136" i="3" s="1"/>
  <c r="V97" i="3"/>
  <c r="V128" i="3" s="1"/>
  <c r="Q103" i="3"/>
  <c r="Q134" i="3" s="1"/>
  <c r="AA108" i="3"/>
  <c r="AA139" i="3" s="1"/>
  <c r="H108" i="3"/>
  <c r="H139" i="3" s="1"/>
  <c r="N94" i="3"/>
  <c r="N125" i="3" s="1"/>
  <c r="H109" i="3"/>
  <c r="H140" i="3" s="1"/>
  <c r="E102" i="3"/>
  <c r="E133" i="3" s="1"/>
  <c r="M105" i="3"/>
  <c r="M136" i="3" s="1"/>
  <c r="E111" i="3"/>
  <c r="E142" i="3" s="1"/>
  <c r="AB114" i="3"/>
  <c r="AB145" i="3" s="1"/>
  <c r="O114" i="3"/>
  <c r="O145" i="3" s="1"/>
  <c r="Z96" i="3"/>
  <c r="Z127" i="3" s="1"/>
  <c r="AA100" i="3"/>
  <c r="AA131" i="3" s="1"/>
  <c r="Q111" i="3"/>
  <c r="Q142" i="3" s="1"/>
  <c r="P100" i="3"/>
  <c r="P131" i="3" s="1"/>
  <c r="K117" i="3"/>
  <c r="K148" i="3" s="1"/>
  <c r="X112" i="3"/>
  <c r="X143" i="3" s="1"/>
  <c r="K105" i="3"/>
  <c r="K136" i="3" s="1"/>
  <c r="P102" i="3"/>
  <c r="P133" i="3" s="1"/>
  <c r="I115" i="3"/>
  <c r="I146" i="3" s="1"/>
  <c r="X105" i="3"/>
  <c r="X136" i="3" s="1"/>
  <c r="N117" i="3"/>
  <c r="N148" i="3" s="1"/>
  <c r="Y104" i="3"/>
  <c r="Y135" i="3" s="1"/>
  <c r="Y103" i="3"/>
  <c r="Y134" i="3" s="1"/>
  <c r="X114" i="3"/>
  <c r="X145" i="3" s="1"/>
  <c r="Q97" i="3"/>
  <c r="Q128" i="3" s="1"/>
  <c r="E109" i="3"/>
  <c r="E140" i="3" s="1"/>
  <c r="R97" i="3"/>
  <c r="R128" i="3" s="1"/>
  <c r="X97" i="3"/>
  <c r="X128" i="3" s="1"/>
  <c r="N114" i="3"/>
  <c r="N145" i="3" s="1"/>
  <c r="H98" i="3"/>
  <c r="H129" i="3" s="1"/>
  <c r="T114" i="3"/>
  <c r="T145" i="3" s="1"/>
  <c r="Y113" i="3"/>
  <c r="Y144" i="3" s="1"/>
  <c r="S111" i="3"/>
  <c r="S142" i="3" s="1"/>
  <c r="Q98" i="3"/>
  <c r="Q129" i="3" s="1"/>
  <c r="W112" i="3"/>
  <c r="W143" i="3" s="1"/>
  <c r="J108" i="3"/>
  <c r="J139" i="3" s="1"/>
  <c r="Y116" i="3"/>
  <c r="Y147" i="3" s="1"/>
  <c r="Z97" i="3"/>
  <c r="Z128" i="3" s="1"/>
  <c r="F98" i="3"/>
  <c r="F129" i="3" s="1"/>
  <c r="U107" i="3"/>
  <c r="U138" i="3" s="1"/>
  <c r="I100" i="3"/>
  <c r="I131" i="3" s="1"/>
  <c r="AB112" i="3"/>
  <c r="AB143" i="3" s="1"/>
  <c r="Q104" i="3"/>
  <c r="Q135" i="3" s="1"/>
  <c r="R111" i="3"/>
  <c r="R142" i="3" s="1"/>
  <c r="U112" i="3"/>
  <c r="U143" i="3" s="1"/>
  <c r="AA115" i="3"/>
  <c r="AA146" i="3" s="1"/>
  <c r="T108" i="3"/>
  <c r="T139" i="3" s="1"/>
  <c r="V94" i="3"/>
  <c r="V125" i="3" s="1"/>
  <c r="T111" i="3"/>
  <c r="T142" i="3" s="1"/>
  <c r="F114" i="3"/>
  <c r="F145" i="3" s="1"/>
  <c r="U94" i="3"/>
  <c r="U125" i="3" s="1"/>
  <c r="T113" i="3"/>
  <c r="T144" i="3" s="1"/>
  <c r="S100" i="3"/>
  <c r="S131" i="3" s="1"/>
  <c r="O94" i="3"/>
  <c r="O125" i="3" s="1"/>
  <c r="F108" i="3"/>
  <c r="F139" i="3" s="1"/>
  <c r="O95" i="3"/>
  <c r="O126" i="3" s="1"/>
  <c r="N98" i="3"/>
  <c r="N129" i="3" s="1"/>
  <c r="Y117" i="3"/>
  <c r="Y148" i="3" s="1"/>
  <c r="R108" i="3"/>
  <c r="R139" i="3" s="1"/>
  <c r="O115" i="3"/>
  <c r="O146" i="3" s="1"/>
  <c r="W116" i="3"/>
  <c r="W147" i="3" s="1"/>
  <c r="O116" i="3"/>
  <c r="O147" i="3" s="1"/>
  <c r="L105" i="3"/>
  <c r="L136" i="3" s="1"/>
  <c r="Y100" i="3"/>
  <c r="Y131" i="3" s="1"/>
  <c r="H112" i="3"/>
  <c r="H143" i="3" s="1"/>
  <c r="Z115" i="3"/>
  <c r="Z146" i="3" s="1"/>
  <c r="N113" i="3"/>
  <c r="N144" i="3" s="1"/>
  <c r="J111" i="3"/>
  <c r="J142" i="3" s="1"/>
  <c r="P113" i="3"/>
  <c r="P144" i="3" s="1"/>
  <c r="N106" i="3"/>
  <c r="N137" i="3" s="1"/>
  <c r="E114" i="3"/>
  <c r="E145" i="3" s="1"/>
  <c r="N102" i="3"/>
  <c r="N133" i="3" s="1"/>
  <c r="P111" i="3"/>
  <c r="P142" i="3" s="1"/>
  <c r="M100" i="3"/>
  <c r="M131" i="3" s="1"/>
  <c r="AA117" i="3"/>
  <c r="AA148" i="3" s="1"/>
  <c r="E97" i="3"/>
  <c r="E128" i="3" s="1"/>
  <c r="AB106" i="3"/>
  <c r="AB137" i="3" s="1"/>
  <c r="Y105" i="3"/>
  <c r="Y136" i="3" s="1"/>
  <c r="J95" i="3"/>
  <c r="J126" i="3" s="1"/>
  <c r="H94" i="3"/>
  <c r="H125" i="3" s="1"/>
  <c r="J105" i="3"/>
  <c r="J136" i="3" s="1"/>
  <c r="Q112" i="3"/>
  <c r="Q143" i="3" s="1"/>
  <c r="J94" i="3"/>
  <c r="J125" i="3" s="1"/>
  <c r="AB103" i="3"/>
  <c r="AB134" i="3" s="1"/>
  <c r="S96" i="3"/>
  <c r="S127" i="3" s="1"/>
  <c r="N105" i="3"/>
  <c r="N136" i="3" s="1"/>
  <c r="W94" i="3"/>
  <c r="W125" i="3" s="1"/>
  <c r="I96" i="3"/>
  <c r="I127" i="3" s="1"/>
  <c r="O113" i="3"/>
  <c r="O144" i="3" s="1"/>
  <c r="U111" i="3"/>
  <c r="U142" i="3" s="1"/>
  <c r="H105" i="3"/>
  <c r="H136" i="3" s="1"/>
  <c r="P114" i="3"/>
  <c r="P145" i="3" s="1"/>
  <c r="I105" i="3"/>
  <c r="I136" i="3" s="1"/>
  <c r="M112" i="3"/>
  <c r="M143" i="3" s="1"/>
  <c r="W97" i="3"/>
  <c r="W128" i="3" s="1"/>
  <c r="V106" i="3"/>
  <c r="V137" i="3" s="1"/>
  <c r="W103" i="3"/>
  <c r="W134" i="3" s="1"/>
  <c r="U116" i="3"/>
  <c r="U147" i="3" s="1"/>
  <c r="V102" i="3"/>
  <c r="V133" i="3" s="1"/>
  <c r="Z112" i="3"/>
  <c r="Z143" i="3" s="1"/>
  <c r="S102" i="3"/>
  <c r="S133" i="3" s="1"/>
  <c r="P98" i="3"/>
  <c r="P129" i="3" s="1"/>
  <c r="S112" i="3"/>
  <c r="S143" i="3" s="1"/>
  <c r="K97" i="3"/>
  <c r="K128" i="3" s="1"/>
  <c r="J100" i="3"/>
  <c r="J131" i="3" s="1"/>
  <c r="T117" i="3"/>
  <c r="T148" i="3" s="1"/>
  <c r="L112" i="3"/>
  <c r="L143" i="3" s="1"/>
  <c r="H115" i="3"/>
  <c r="H146" i="3" s="1"/>
  <c r="G114" i="3"/>
  <c r="G145" i="3" s="1"/>
  <c r="S104" i="3"/>
  <c r="S135" i="3" s="1"/>
  <c r="X117" i="3"/>
  <c r="X148" i="3" s="1"/>
  <c r="L94" i="3"/>
  <c r="L125" i="3" s="1"/>
  <c r="W102" i="3"/>
  <c r="W133" i="3" s="1"/>
  <c r="G117" i="3"/>
  <c r="G148" i="3" s="1"/>
  <c r="N115" i="3"/>
  <c r="N146" i="3" s="1"/>
  <c r="S109" i="3"/>
  <c r="S140" i="3" s="1"/>
  <c r="AB111" i="3"/>
  <c r="AB142" i="3" s="1"/>
  <c r="R116" i="3"/>
  <c r="R147" i="3" s="1"/>
  <c r="Q115" i="3"/>
  <c r="Q146" i="3" s="1"/>
  <c r="S105" i="3"/>
  <c r="S136" i="3" s="1"/>
  <c r="L101" i="3"/>
  <c r="L132" i="3" s="1"/>
  <c r="Q105" i="3"/>
  <c r="Q136" i="3" s="1"/>
  <c r="W101" i="3"/>
  <c r="W132" i="3" s="1"/>
  <c r="S95" i="3"/>
  <c r="S126" i="3" s="1"/>
  <c r="AA113" i="3"/>
  <c r="AA144" i="3" s="1"/>
  <c r="X102" i="3"/>
  <c r="X133" i="3" s="1"/>
  <c r="Y94" i="3"/>
  <c r="Y125" i="3" s="1"/>
  <c r="U117" i="3"/>
  <c r="U148" i="3" s="1"/>
  <c r="G94" i="3"/>
  <c r="G125" i="3" s="1"/>
  <c r="R98" i="3"/>
  <c r="R129" i="3" s="1"/>
  <c r="K112" i="3"/>
  <c r="K143" i="3" s="1"/>
  <c r="I94" i="3"/>
  <c r="I125" i="3" s="1"/>
  <c r="X100" i="3"/>
  <c r="X131" i="3" s="1"/>
  <c r="Q100" i="3"/>
  <c r="Q131" i="3" s="1"/>
  <c r="J98" i="3"/>
  <c r="J129" i="3" s="1"/>
  <c r="E98" i="3"/>
  <c r="E129" i="3" s="1"/>
  <c r="E116" i="3"/>
  <c r="E147" i="3" s="1"/>
  <c r="AA98" i="3"/>
  <c r="AA129" i="3" s="1"/>
  <c r="Z113" i="3"/>
  <c r="Z144" i="3" s="1"/>
  <c r="F101" i="3"/>
  <c r="F132" i="3" s="1"/>
  <c r="J102" i="3"/>
  <c r="J133" i="3" s="1"/>
  <c r="Y106" i="3"/>
  <c r="Y137" i="3" s="1"/>
  <c r="T112" i="3"/>
  <c r="T143" i="3" s="1"/>
  <c r="G96" i="3"/>
  <c r="G127" i="3" s="1"/>
  <c r="G111" i="3"/>
  <c r="G142" i="3" s="1"/>
  <c r="T98" i="3"/>
  <c r="T129" i="3" s="1"/>
  <c r="X115" i="3"/>
  <c r="X146" i="3" s="1"/>
  <c r="L102" i="3"/>
  <c r="L133" i="3" s="1"/>
  <c r="S106" i="3"/>
  <c r="S137" i="3" s="1"/>
  <c r="O100" i="3"/>
  <c r="O131" i="3" s="1"/>
  <c r="M108" i="3"/>
  <c r="M139" i="3" s="1"/>
  <c r="V105" i="3"/>
  <c r="V136" i="3" s="1"/>
  <c r="K113" i="3"/>
  <c r="K144" i="3" s="1"/>
  <c r="AA109" i="3"/>
  <c r="AA140" i="3" s="1"/>
  <c r="M102" i="3"/>
  <c r="M133" i="3" s="1"/>
  <c r="M97" i="3"/>
  <c r="M128" i="3" s="1"/>
  <c r="AB97" i="3"/>
  <c r="AB128" i="3" s="1"/>
  <c r="G106" i="3"/>
  <c r="G137" i="3" s="1"/>
  <c r="R114" i="3"/>
  <c r="R145" i="3" s="1"/>
  <c r="K101" i="3"/>
  <c r="K132" i="3" s="1"/>
  <c r="N108" i="3"/>
  <c r="N139" i="3" s="1"/>
  <c r="J112" i="3"/>
  <c r="J143" i="3" s="1"/>
  <c r="O102" i="3"/>
  <c r="O133" i="3" s="1"/>
  <c r="E117" i="3"/>
  <c r="E148" i="3" s="1"/>
  <c r="S113" i="3"/>
  <c r="S144" i="3" s="1"/>
  <c r="T94" i="3"/>
  <c r="T125" i="3" s="1"/>
  <c r="W105" i="3"/>
  <c r="W136" i="3" s="1"/>
  <c r="K100" i="3"/>
  <c r="K131" i="3" s="1"/>
  <c r="R112" i="3"/>
  <c r="R143" i="3" s="1"/>
  <c r="T97" i="3"/>
  <c r="T128" i="3" s="1"/>
  <c r="T103" i="3"/>
  <c r="T134" i="3" s="1"/>
  <c r="E107" i="3"/>
  <c r="E138" i="3" s="1"/>
  <c r="Y98" i="3"/>
  <c r="Y129" i="3" s="1"/>
  <c r="AA104" i="3"/>
  <c r="AA135" i="3" s="1"/>
  <c r="AA102" i="3"/>
  <c r="AA133" i="3" s="1"/>
  <c r="I98" i="3"/>
  <c r="I129" i="3" s="1"/>
  <c r="S115" i="3"/>
  <c r="S146" i="3" s="1"/>
  <c r="I116" i="3"/>
  <c r="I147" i="3" s="1"/>
  <c r="AB100" i="3"/>
  <c r="AB131" i="3" s="1"/>
  <c r="O97" i="3"/>
  <c r="O128" i="3" s="1"/>
  <c r="T115" i="3"/>
  <c r="T146" i="3" s="1"/>
  <c r="Y97" i="3"/>
  <c r="Y128" i="3" s="1"/>
  <c r="U97" i="3"/>
  <c r="U128" i="3" s="1"/>
  <c r="G104" i="3"/>
  <c r="G135" i="3" s="1"/>
  <c r="K95" i="3"/>
  <c r="K126" i="3" s="1"/>
  <c r="Y107" i="3"/>
  <c r="Y138" i="3" s="1"/>
  <c r="G100" i="3"/>
  <c r="G131" i="3" s="1"/>
  <c r="O117" i="3"/>
  <c r="O148" i="3" s="1"/>
  <c r="Y112" i="3"/>
  <c r="Y143" i="3" s="1"/>
  <c r="AA112" i="3"/>
  <c r="AA143" i="3" s="1"/>
  <c r="X111" i="3"/>
  <c r="X142" i="3" s="1"/>
  <c r="J117" i="3"/>
  <c r="J148" i="3" s="1"/>
  <c r="H97" i="3"/>
  <c r="H128" i="3" s="1"/>
  <c r="P97" i="3"/>
  <c r="P128" i="3" s="1"/>
  <c r="T101" i="3"/>
  <c r="T132" i="3" s="1"/>
  <c r="M106" i="3"/>
  <c r="M137" i="3" s="1"/>
  <c r="AB101" i="3"/>
  <c r="AB132" i="3" s="1"/>
  <c r="AB105" i="3"/>
  <c r="AB136" i="3" s="1"/>
  <c r="AB94" i="3"/>
  <c r="AB125" i="3" s="1"/>
  <c r="K108" i="3"/>
  <c r="K139" i="3" s="1"/>
  <c r="G115" i="3"/>
  <c r="G146" i="3" s="1"/>
  <c r="E65" i="3"/>
  <c r="E94" i="3" s="1"/>
  <c r="E125" i="3" s="1"/>
  <c r="I112" i="3"/>
  <c r="I143" i="3" s="1"/>
  <c r="W98" i="3"/>
  <c r="W129" i="3" s="1"/>
  <c r="G110" i="3"/>
  <c r="G141" i="3" s="1"/>
  <c r="S101" i="3"/>
  <c r="S132" i="3" s="1"/>
  <c r="Q110" i="3"/>
  <c r="Q141" i="3" s="1"/>
  <c r="F99" i="3"/>
  <c r="F130" i="3" s="1"/>
  <c r="H116" i="3"/>
  <c r="H147" i="3" s="1"/>
  <c r="E108" i="3"/>
  <c r="E139" i="3" s="1"/>
  <c r="N103" i="3"/>
  <c r="N134" i="3" s="1"/>
  <c r="J110" i="3"/>
  <c r="J141" i="3" s="1"/>
  <c r="AB110" i="3"/>
  <c r="AB141" i="3" s="1"/>
  <c r="P109" i="3"/>
  <c r="P140" i="3" s="1"/>
  <c r="R104" i="3"/>
  <c r="R135" i="3" s="1"/>
  <c r="Q109" i="3"/>
  <c r="Q140" i="3" s="1"/>
  <c r="X95" i="3"/>
  <c r="X126" i="3" s="1"/>
  <c r="E104" i="3"/>
  <c r="E135" i="3" s="1"/>
  <c r="U109" i="3"/>
  <c r="U140" i="3" s="1"/>
  <c r="J99" i="3"/>
  <c r="J130" i="3" s="1"/>
  <c r="AB95" i="3"/>
  <c r="AB126" i="3" s="1"/>
  <c r="F110" i="3"/>
  <c r="F141" i="3" s="1"/>
  <c r="K109" i="3"/>
  <c r="K140" i="3" s="1"/>
  <c r="I108" i="3"/>
  <c r="I139" i="3" s="1"/>
  <c r="R106" i="3"/>
  <c r="R137" i="3" s="1"/>
  <c r="Z105" i="3"/>
  <c r="Z136" i="3" s="1"/>
  <c r="AA97" i="3"/>
  <c r="AA128" i="3" s="1"/>
  <c r="U95" i="3"/>
  <c r="U126" i="3" s="1"/>
  <c r="M107" i="3"/>
  <c r="M138" i="3" s="1"/>
  <c r="R103" i="3"/>
  <c r="R134" i="3" s="1"/>
  <c r="X108" i="3"/>
  <c r="X139" i="3" s="1"/>
  <c r="V114" i="3"/>
  <c r="V145" i="3" s="1"/>
  <c r="AB115" i="3"/>
  <c r="AB146" i="3" s="1"/>
  <c r="P116" i="3"/>
  <c r="P147" i="3" s="1"/>
  <c r="O96" i="3"/>
  <c r="O127" i="3" s="1"/>
  <c r="M98" i="3"/>
  <c r="M129" i="3" s="1"/>
  <c r="P106" i="3"/>
  <c r="P137" i="3" s="1"/>
  <c r="W110" i="3"/>
  <c r="W141" i="3" s="1"/>
  <c r="Q114" i="3"/>
  <c r="Q145" i="3" s="1"/>
  <c r="M115" i="3"/>
  <c r="M146" i="3" s="1"/>
  <c r="O109" i="3"/>
  <c r="O140" i="3" s="1"/>
  <c r="R109" i="3"/>
  <c r="R140" i="3" s="1"/>
  <c r="Y101" i="3"/>
  <c r="Y132" i="3" s="1"/>
  <c r="H106" i="3"/>
  <c r="H137" i="3" s="1"/>
  <c r="R101" i="3"/>
  <c r="R132" i="3" s="1"/>
  <c r="V110" i="3"/>
  <c r="V141" i="3" s="1"/>
  <c r="X99" i="3"/>
  <c r="X130" i="3" s="1"/>
  <c r="V113" i="3"/>
  <c r="V144" i="3" s="1"/>
  <c r="F102" i="3"/>
  <c r="F133" i="3" s="1"/>
  <c r="J96" i="3"/>
  <c r="J127" i="3" s="1"/>
  <c r="L100" i="3"/>
  <c r="L131" i="3" s="1"/>
  <c r="J101" i="3"/>
  <c r="J132" i="3" s="1"/>
  <c r="R107" i="3"/>
  <c r="R138" i="3" s="1"/>
  <c r="P99" i="3"/>
  <c r="P130" i="3" s="1"/>
  <c r="L116" i="3"/>
  <c r="L147" i="3" s="1"/>
  <c r="L117" i="3"/>
  <c r="L148" i="3" s="1"/>
  <c r="Z110" i="3"/>
  <c r="Z141" i="3" s="1"/>
  <c r="N112" i="3"/>
  <c r="N143" i="3" s="1"/>
  <c r="F115" i="3"/>
  <c r="F146" i="3" s="1"/>
  <c r="N116" i="3"/>
  <c r="N147" i="3" s="1"/>
  <c r="N100" i="3"/>
  <c r="N131" i="3" s="1"/>
  <c r="G105" i="3"/>
  <c r="G136" i="3" s="1"/>
  <c r="W99" i="3"/>
  <c r="W130" i="3" s="1"/>
  <c r="N96" i="3"/>
  <c r="N127" i="3" s="1"/>
  <c r="I101" i="3"/>
  <c r="I132" i="3" s="1"/>
  <c r="S97" i="3"/>
  <c r="S128" i="3" s="1"/>
  <c r="L106" i="3"/>
  <c r="L137" i="3" s="1"/>
  <c r="X107" i="3"/>
  <c r="X138" i="3" s="1"/>
  <c r="AA96" i="3"/>
  <c r="AA127" i="3" s="1"/>
  <c r="H104" i="3"/>
  <c r="H135" i="3" s="1"/>
  <c r="M96" i="3"/>
  <c r="M127" i="3" s="1"/>
  <c r="V116" i="3"/>
  <c r="V147" i="3" s="1"/>
  <c r="L103" i="3"/>
  <c r="L134" i="3" s="1"/>
  <c r="X96" i="3"/>
  <c r="X127" i="3" s="1"/>
  <c r="Z102" i="3"/>
  <c r="Z133" i="3" s="1"/>
  <c r="G112" i="3"/>
  <c r="G143" i="3" s="1"/>
  <c r="K99" i="3"/>
  <c r="K130" i="3" s="1"/>
  <c r="AA99" i="3"/>
  <c r="AA130" i="3" s="1"/>
  <c r="E95" i="3"/>
  <c r="E126" i="3" s="1"/>
  <c r="V107" i="3"/>
  <c r="V138" i="3" s="1"/>
  <c r="L110" i="3"/>
  <c r="L141" i="3" s="1"/>
  <c r="N110" i="3"/>
  <c r="N141" i="3" s="1"/>
  <c r="M116" i="3"/>
  <c r="M147" i="3" s="1"/>
  <c r="Z108" i="3"/>
  <c r="Z139" i="3" s="1"/>
  <c r="L96" i="3"/>
  <c r="L127" i="3" s="1"/>
  <c r="W107" i="3"/>
  <c r="W138" i="3" s="1"/>
  <c r="T110" i="3"/>
  <c r="T141" i="3" s="1"/>
  <c r="Q95" i="3"/>
  <c r="Q126" i="3" s="1"/>
  <c r="L107" i="3"/>
  <c r="L138" i="3" s="1"/>
  <c r="S99" i="3"/>
  <c r="S130" i="3" s="1"/>
  <c r="K115" i="3"/>
  <c r="K146" i="3" s="1"/>
  <c r="T104" i="3"/>
  <c r="T135" i="3" s="1"/>
  <c r="N109" i="3"/>
  <c r="N140" i="3" s="1"/>
  <c r="R99" i="3"/>
  <c r="R130" i="3" s="1"/>
  <c r="I110" i="3"/>
  <c r="I141" i="3" s="1"/>
  <c r="P107" i="3"/>
  <c r="P138" i="3" s="1"/>
  <c r="N104" i="3"/>
  <c r="N135" i="3" s="1"/>
  <c r="W104" i="3"/>
  <c r="W135" i="3" s="1"/>
  <c r="AB104" i="3"/>
  <c r="AB135" i="3" s="1"/>
  <c r="N107" i="3"/>
  <c r="N138" i="3" s="1"/>
  <c r="O106" i="3"/>
  <c r="O137" i="3" s="1"/>
  <c r="V100" i="3"/>
  <c r="V131" i="3" s="1"/>
  <c r="AA101" i="3"/>
  <c r="AA132" i="3" s="1"/>
  <c r="X116" i="3"/>
  <c r="X147" i="3" s="1"/>
  <c r="Z94" i="3"/>
  <c r="Z125" i="3" s="1"/>
  <c r="V117" i="3"/>
  <c r="V148" i="3" s="1"/>
  <c r="J104" i="3"/>
  <c r="J135" i="3" s="1"/>
  <c r="F112" i="3"/>
  <c r="F143" i="3" s="1"/>
  <c r="S107" i="3"/>
  <c r="S138" i="3" s="1"/>
  <c r="G109" i="3"/>
  <c r="G140" i="3" s="1"/>
  <c r="T109" i="3"/>
  <c r="T140" i="3" s="1"/>
  <c r="H99" i="3"/>
  <c r="H130" i="3" s="1"/>
  <c r="V95" i="3"/>
  <c r="V126" i="3" s="1"/>
  <c r="G101" i="3"/>
  <c r="G132" i="3" s="1"/>
  <c r="Q116" i="3"/>
  <c r="Q147" i="3" s="1"/>
  <c r="V101" i="3"/>
  <c r="V132" i="3" s="1"/>
  <c r="M101" i="3"/>
  <c r="M132" i="3" s="1"/>
  <c r="F94" i="3"/>
  <c r="F125" i="3" s="1"/>
  <c r="K114" i="3"/>
  <c r="K145" i="3" s="1"/>
  <c r="E101" i="3"/>
  <c r="E132" i="3" s="1"/>
  <c r="E103" i="3"/>
  <c r="E134" i="3" s="1"/>
  <c r="I99" i="3"/>
  <c r="I130" i="3" s="1"/>
  <c r="U115" i="3"/>
  <c r="U146" i="3" s="1"/>
  <c r="S108" i="3"/>
  <c r="S139" i="3" s="1"/>
  <c r="Q106" i="3"/>
  <c r="Q137" i="3" s="1"/>
  <c r="T107" i="3"/>
  <c r="T138" i="3" s="1"/>
  <c r="V108" i="3"/>
  <c r="V139" i="3" s="1"/>
  <c r="E112" i="3"/>
  <c r="E143" i="3" s="1"/>
  <c r="Z95" i="3"/>
  <c r="Z126" i="3" s="1"/>
  <c r="Q96" i="3"/>
  <c r="Q127" i="3" s="1"/>
  <c r="G97" i="3"/>
  <c r="G128" i="3" s="1"/>
  <c r="I103" i="3"/>
  <c r="I134" i="3" s="1"/>
  <c r="U96" i="3"/>
  <c r="U127" i="3" s="1"/>
  <c r="S110" i="3"/>
  <c r="S141" i="3" s="1"/>
  <c r="M109" i="3"/>
  <c r="M140" i="3" s="1"/>
  <c r="F104" i="3"/>
  <c r="F135" i="3" s="1"/>
  <c r="G103" i="3"/>
  <c r="G134" i="3" s="1"/>
  <c r="Y99" i="3"/>
  <c r="Y130" i="3" s="1"/>
  <c r="R110" i="3"/>
  <c r="R141" i="3" s="1"/>
  <c r="AA116" i="3"/>
  <c r="AA147" i="3" s="1"/>
  <c r="Z116" i="3"/>
  <c r="Z147" i="3" s="1"/>
  <c r="Y108" i="3"/>
  <c r="Y139" i="3" s="1"/>
  <c r="J109" i="3"/>
  <c r="J140" i="3" s="1"/>
  <c r="F107" i="3"/>
  <c r="F138" i="3" s="1"/>
  <c r="AA107" i="3"/>
  <c r="AA138" i="3" s="1"/>
  <c r="G98" i="3"/>
  <c r="G129" i="3" s="1"/>
  <c r="R95" i="3"/>
  <c r="R126" i="3" s="1"/>
  <c r="U98" i="3"/>
  <c r="U129" i="3" s="1"/>
  <c r="H103" i="3"/>
  <c r="H134" i="3" s="1"/>
  <c r="K110" i="3"/>
  <c r="K141" i="3" s="1"/>
  <c r="L108" i="3"/>
  <c r="L139" i="3" s="1"/>
  <c r="K116" i="3"/>
  <c r="K147" i="3" s="1"/>
  <c r="F113" i="3"/>
  <c r="F144" i="3" s="1"/>
  <c r="J114" i="3"/>
  <c r="J145" i="3" s="1"/>
  <c r="O108" i="3"/>
  <c r="O139" i="3" s="1"/>
  <c r="P110" i="3"/>
  <c r="P141" i="3" s="1"/>
  <c r="Z99" i="3"/>
  <c r="Z130" i="3" s="1"/>
  <c r="X110" i="3"/>
  <c r="X141" i="3" s="1"/>
  <c r="Z101" i="3"/>
  <c r="Z132" i="3" s="1"/>
  <c r="J106" i="3"/>
  <c r="J137" i="3" s="1"/>
  <c r="X101" i="3"/>
  <c r="X132" i="3" s="1"/>
  <c r="Y110" i="3"/>
  <c r="Y141" i="3" s="1"/>
  <c r="O99" i="3"/>
  <c r="O130" i="3" s="1"/>
  <c r="H114" i="3"/>
  <c r="H145" i="3" s="1"/>
  <c r="U103" i="3"/>
  <c r="U134" i="3" s="1"/>
  <c r="X106" i="3"/>
  <c r="X137" i="3" s="1"/>
  <c r="AA95" i="3"/>
  <c r="AA126" i="3" s="1"/>
  <c r="T99" i="3"/>
  <c r="T130" i="3" s="1"/>
  <c r="U114" i="3"/>
  <c r="U145" i="3" s="1"/>
  <c r="Y114" i="3"/>
  <c r="Y145" i="3" s="1"/>
  <c r="Y109" i="3"/>
  <c r="Y140" i="3" s="1"/>
  <c r="T96" i="3"/>
  <c r="T127" i="3" s="1"/>
  <c r="AA114" i="3"/>
  <c r="AA145" i="3" s="1"/>
  <c r="E96" i="3"/>
  <c r="E127" i="3" s="1"/>
  <c r="H110" i="3"/>
  <c r="H141" i="3" s="1"/>
  <c r="L104" i="3"/>
  <c r="L135" i="3" s="1"/>
  <c r="S103" i="3"/>
  <c r="S134" i="3" s="1"/>
  <c r="F117" i="3"/>
  <c r="F148" i="3" s="1"/>
  <c r="R105" i="3"/>
  <c r="R136" i="3" s="1"/>
  <c r="X113" i="3"/>
  <c r="X144" i="3" s="1"/>
  <c r="J103" i="3"/>
  <c r="J134" i="3" s="1"/>
  <c r="G113" i="3"/>
  <c r="G144" i="3" s="1"/>
  <c r="O104" i="3"/>
  <c r="O135" i="3" s="1"/>
  <c r="M95" i="3"/>
  <c r="M126" i="3" s="1"/>
  <c r="AB96" i="3"/>
  <c r="AB127" i="3" s="1"/>
  <c r="K98" i="3"/>
  <c r="K129" i="3" s="1"/>
  <c r="Y115" i="3"/>
  <c r="Y146" i="3" s="1"/>
  <c r="O110" i="3"/>
  <c r="O141" i="3" s="1"/>
  <c r="V103" i="3"/>
  <c r="V134" i="3" s="1"/>
  <c r="S114" i="3"/>
  <c r="S145" i="3" s="1"/>
  <c r="L98" i="3"/>
  <c r="L129" i="3" s="1"/>
  <c r="E113" i="3"/>
  <c r="E144" i="3" s="1"/>
  <c r="F116" i="3"/>
  <c r="F147" i="3" s="1"/>
  <c r="M110" i="3"/>
  <c r="M141" i="3" s="1"/>
  <c r="N99" i="3"/>
  <c r="N130" i="3" s="1"/>
  <c r="Z109" i="3"/>
  <c r="Z140" i="3" s="1"/>
  <c r="R96" i="3"/>
  <c r="R127" i="3" s="1"/>
  <c r="AB108" i="3"/>
  <c r="AB139" i="3" s="1"/>
  <c r="F95" i="3"/>
  <c r="F126" i="3" s="1"/>
  <c r="J107" i="3"/>
  <c r="J138" i="3" s="1"/>
  <c r="H101" i="3"/>
  <c r="H132" i="3" s="1"/>
  <c r="G99" i="3"/>
  <c r="G130" i="3" s="1"/>
  <c r="H96" i="3"/>
  <c r="H127" i="3" s="1"/>
  <c r="Z103" i="3"/>
  <c r="Z134" i="3" s="1"/>
  <c r="Q102" i="3"/>
  <c r="Q133" i="3" s="1"/>
  <c r="P95" i="3"/>
  <c r="P126" i="3" s="1"/>
  <c r="Q101" i="3"/>
  <c r="Q132" i="3" s="1"/>
  <c r="O101" i="3"/>
  <c r="O132" i="3" s="1"/>
  <c r="K107" i="3"/>
  <c r="K138" i="3" s="1"/>
  <c r="Z104" i="3"/>
  <c r="Z135" i="3" s="1"/>
  <c r="U106" i="3"/>
  <c r="U137" i="3" s="1"/>
  <c r="K104" i="3"/>
  <c r="K135" i="3" s="1"/>
  <c r="W100" i="3"/>
  <c r="W131" i="3" s="1"/>
  <c r="Z107" i="3"/>
  <c r="Z138" i="3" s="1"/>
  <c r="O98" i="3"/>
  <c r="O129" i="3" s="1"/>
  <c r="U99" i="3"/>
  <c r="U130" i="3" s="1"/>
  <c r="U108" i="3"/>
  <c r="U139" i="3" s="1"/>
  <c r="S116" i="3"/>
  <c r="S147" i="3" s="1"/>
  <c r="E115" i="3"/>
  <c r="E146" i="3" s="1"/>
  <c r="E106" i="3"/>
  <c r="E137" i="3" s="1"/>
  <c r="W96" i="3"/>
  <c r="W127" i="3" s="1"/>
  <c r="J115" i="3"/>
  <c r="J146" i="3" s="1"/>
  <c r="G95" i="3"/>
  <c r="G126" i="3" s="1"/>
  <c r="P96" i="3"/>
  <c r="P127" i="3" s="1"/>
  <c r="M114" i="3"/>
  <c r="M145" i="3" s="1"/>
  <c r="K94" i="3"/>
  <c r="K125" i="3" s="1"/>
  <c r="M99" i="3"/>
  <c r="M130" i="3" s="1"/>
  <c r="L114" i="3"/>
  <c r="L145" i="3" s="1"/>
  <c r="W109" i="3"/>
  <c r="W140" i="3" s="1"/>
  <c r="L99" i="3"/>
  <c r="L130" i="3" s="1"/>
  <c r="I109" i="3"/>
  <c r="I140" i="3" s="1"/>
  <c r="Z100" i="3"/>
  <c r="Z131" i="3" s="1"/>
  <c r="F96" i="3"/>
  <c r="F127" i="3" s="1"/>
  <c r="AB102" i="3"/>
  <c r="AB133" i="3" s="1"/>
  <c r="V99" i="3"/>
  <c r="V130" i="3" s="1"/>
  <c r="K96" i="3"/>
  <c r="K127" i="3" s="1"/>
  <c r="I114" i="3"/>
  <c r="I145" i="3" s="1"/>
  <c r="E99" i="3"/>
  <c r="E130" i="3" s="1"/>
  <c r="I117" i="3"/>
  <c r="I148" i="3" s="1"/>
  <c r="P103" i="3"/>
  <c r="P134" i="3" s="1"/>
  <c r="AB116" i="3"/>
  <c r="AB147" i="3" s="1"/>
  <c r="N95" i="3"/>
  <c r="N126" i="3" s="1"/>
  <c r="T100" i="3"/>
  <c r="T131" i="3" s="1"/>
  <c r="AB117" i="3"/>
  <c r="AB148" i="3" s="1"/>
  <c r="J116" i="3"/>
  <c r="J147" i="3" s="1"/>
  <c r="I113" i="3"/>
  <c r="I144" i="3" s="1"/>
  <c r="V115" i="3"/>
  <c r="V146" i="3" s="1"/>
  <c r="Q107" i="3"/>
  <c r="Q138" i="3" s="1"/>
  <c r="K106" i="3"/>
  <c r="K137" i="3" s="1"/>
  <c r="W115" i="3"/>
  <c r="W146" i="3" s="1"/>
  <c r="L95" i="3"/>
  <c r="L126" i="3" s="1"/>
  <c r="V104" i="3"/>
  <c r="V135" i="3" s="1"/>
  <c r="AB99" i="3"/>
  <c r="AB130" i="3" s="1"/>
  <c r="O107" i="3"/>
  <c r="O138" i="3" s="1"/>
  <c r="E110" i="3"/>
  <c r="E141" i="3" s="1"/>
  <c r="Z98" i="3"/>
  <c r="Z129" i="3" s="1"/>
  <c r="O111" i="3"/>
  <c r="O142" i="3" s="1"/>
  <c r="AA110" i="3"/>
  <c r="AA141" i="3" s="1"/>
  <c r="F109" i="3"/>
  <c r="F140" i="3" s="1"/>
  <c r="H107" i="3"/>
  <c r="H138" i="3" s="1"/>
  <c r="G108" i="3"/>
  <c r="G139" i="3" s="1"/>
  <c r="X104" i="3"/>
  <c r="X135" i="3" s="1"/>
  <c r="U105" i="3"/>
  <c r="U136" i="3" s="1"/>
  <c r="G107" i="3"/>
  <c r="G138" i="3" s="1"/>
  <c r="M104" i="3"/>
  <c r="M135" i="3" s="1"/>
  <c r="U110" i="3"/>
  <c r="U141" i="3" s="1"/>
  <c r="I107" i="3"/>
  <c r="I138" i="3" s="1"/>
  <c r="G102" i="3"/>
  <c r="G133" i="3" s="1"/>
  <c r="L111" i="3"/>
  <c r="L142" i="3" s="1"/>
  <c r="M111" i="3"/>
  <c r="M142" i="3" s="1"/>
  <c r="I111" i="3"/>
  <c r="I142" i="3" s="1"/>
  <c r="V96" i="3"/>
  <c r="V127" i="3" s="1"/>
  <c r="T95" i="3"/>
  <c r="T126" i="3" s="1"/>
  <c r="H117" i="3"/>
  <c r="H148" i="3" s="1"/>
  <c r="G116" i="3"/>
  <c r="G147" i="3" s="1"/>
  <c r="W108" i="3"/>
  <c r="W139" i="3" s="1"/>
  <c r="X98" i="3"/>
  <c r="X129" i="3" s="1"/>
  <c r="L97" i="3"/>
  <c r="L128" i="3" s="1"/>
  <c r="K103" i="3"/>
  <c r="K134" i="3" s="1"/>
  <c r="R117" i="3"/>
  <c r="R148" i="3" s="1"/>
  <c r="L109" i="3"/>
  <c r="L140" i="3" s="1"/>
  <c r="Q94" i="3"/>
  <c r="Q125" i="3" s="1"/>
  <c r="K111" i="3"/>
  <c r="K142" i="3" s="1"/>
  <c r="F111" i="3"/>
  <c r="F142" i="3" s="1"/>
  <c r="W95" i="3"/>
  <c r="W126" i="3" s="1"/>
  <c r="S98" i="3"/>
  <c r="S129" i="3" s="1"/>
  <c r="T102" i="3"/>
  <c r="T133" i="3" s="1"/>
  <c r="F100" i="3"/>
  <c r="F131" i="3" s="1"/>
  <c r="X109" i="3"/>
  <c r="X140" i="3" s="1"/>
  <c r="H102" i="3"/>
  <c r="H133" i="3" s="1"/>
  <c r="M117" i="3"/>
  <c r="M148" i="3" s="1"/>
  <c r="W117" i="3"/>
  <c r="W148" i="3" s="1"/>
  <c r="L115" i="3"/>
  <c r="L146" i="3" s="1"/>
  <c r="U100" i="3"/>
  <c r="U131" i="3" s="1"/>
  <c r="I97" i="3"/>
  <c r="I128" i="3" s="1"/>
  <c r="E105" i="3"/>
  <c r="E136" i="3" s="1"/>
  <c r="Z111" i="3"/>
  <c r="Z142" i="3" s="1"/>
  <c r="Z106" i="3"/>
  <c r="Z137" i="3" s="1"/>
  <c r="W106" i="3"/>
  <c r="W137" i="3" s="1"/>
  <c r="F103" i="3"/>
  <c r="F134" i="3" s="1"/>
  <c r="Z117" i="3"/>
  <c r="Z148" i="3" s="1"/>
  <c r="W111" i="3"/>
  <c r="W142" i="3" s="1"/>
  <c r="W113" i="3"/>
  <c r="W144" i="3" s="1"/>
  <c r="F105" i="3"/>
  <c r="F136" i="3" s="1"/>
  <c r="AA94" i="3"/>
  <c r="AA125" i="3" s="1"/>
  <c r="AB98" i="3"/>
  <c r="AB129" i="3" s="1"/>
  <c r="U102" i="3"/>
  <c r="U133" i="3" s="1"/>
  <c r="V98" i="3"/>
  <c r="V129" i="3" s="1"/>
  <c r="M113" i="3"/>
  <c r="M144" i="3" s="1"/>
  <c r="J97" i="3"/>
  <c r="J128" i="3" s="1"/>
  <c r="Y95" i="3"/>
  <c r="Y126" i="3" s="1"/>
  <c r="O103" i="3"/>
  <c r="O134" i="3" s="1"/>
  <c r="P112" i="3"/>
  <c r="P143" i="3" s="1"/>
  <c r="U104" i="3"/>
  <c r="U135" i="3" s="1"/>
  <c r="P105" i="3"/>
  <c r="P136" i="3" s="1"/>
  <c r="AA105" i="3"/>
  <c r="AA136" i="3" s="1"/>
  <c r="Y111" i="3"/>
  <c r="Y142" i="3" s="1"/>
  <c r="U101" i="3"/>
  <c r="U132" i="3" s="1"/>
  <c r="J113" i="3"/>
  <c r="J144" i="3" s="1"/>
  <c r="AB107" i="3"/>
  <c r="AB138" i="3" s="1"/>
  <c r="P94" i="3"/>
  <c r="P125" i="3" s="1"/>
  <c r="T116" i="3"/>
  <c r="T147" i="3" s="1"/>
  <c r="I95" i="3"/>
  <c r="I126" i="3" s="1"/>
  <c r="AA103" i="3"/>
  <c r="AA134" i="3" s="1"/>
  <c r="H95" i="3"/>
  <c r="H126" i="3" s="1"/>
  <c r="P108" i="3"/>
  <c r="P139" i="3" s="1"/>
  <c r="P117" i="3"/>
  <c r="P148" i="3" s="1"/>
  <c r="K102" i="3"/>
  <c r="K133" i="3" s="1"/>
  <c r="N111" i="3"/>
  <c r="N142" i="3" s="1"/>
  <c r="Q117" i="3"/>
  <c r="Q148" i="3" s="1"/>
  <c r="I104" i="3"/>
  <c r="I135" i="3" s="1"/>
  <c r="AA111" i="3"/>
  <c r="AA142" i="3" s="1"/>
  <c r="V111" i="3"/>
  <c r="V142" i="3" s="1"/>
  <c r="Q99" i="3"/>
  <c r="Q130" i="3" s="1"/>
  <c r="H113" i="3"/>
  <c r="H144" i="3" s="1"/>
  <c r="T106" i="3"/>
  <c r="T137" i="3" s="1"/>
  <c r="L113" i="3"/>
  <c r="L144" i="3" s="1"/>
  <c r="I42" i="1" l="1"/>
  <c r="I43" i="1" l="1"/>
  <c r="I44" i="1" l="1"/>
  <c r="I45" i="1" l="1"/>
  <c r="I46" i="1" l="1"/>
  <c r="I47" i="1" l="1"/>
  <c r="I48" i="1" l="1"/>
  <c r="I49" i="1" l="1"/>
  <c r="I50" i="1" l="1"/>
  <c r="I51" i="1" l="1"/>
  <c r="I52" i="1" l="1"/>
  <c r="I53" i="1" l="1"/>
  <c r="I54" i="1" l="1"/>
  <c r="I55" i="1" l="1"/>
  <c r="I5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<sst xmlns="http://schemas.openxmlformats.org/spreadsheetml/2006/main" count="451" uniqueCount="64">
  <si>
    <t>Cavaliers</t>
  </si>
  <si>
    <t>Sooners</t>
  </si>
  <si>
    <t>Blue Devils</t>
  </si>
  <si>
    <t>Cougars</t>
  </si>
  <si>
    <t>Owls</t>
  </si>
  <si>
    <t>Ducks</t>
  </si>
  <si>
    <t>Mustangs</t>
  </si>
  <si>
    <t>Razorbacks</t>
  </si>
  <si>
    <t>Aggies</t>
  </si>
  <si>
    <t>Rebels</t>
  </si>
  <si>
    <t>Wolverines</t>
  </si>
  <si>
    <t>Bears</t>
  </si>
  <si>
    <t>Bruins</t>
  </si>
  <si>
    <t>Longhorns</t>
  </si>
  <si>
    <t>Tar Heels</t>
  </si>
  <si>
    <t>Crimson Tide</t>
  </si>
  <si>
    <t>Tigers</t>
  </si>
  <si>
    <t>Hurricanes</t>
  </si>
  <si>
    <t>Irish</t>
  </si>
  <si>
    <t>Dawgs</t>
  </si>
  <si>
    <t>Gators</t>
  </si>
  <si>
    <t>Frogs</t>
  </si>
  <si>
    <t>Red Raiders</t>
  </si>
  <si>
    <t>Trojans</t>
  </si>
  <si>
    <t>Teams</t>
  </si>
  <si>
    <t>Winner</t>
  </si>
  <si>
    <t>Loser</t>
  </si>
  <si>
    <t>Score</t>
  </si>
  <si>
    <t>Score2</t>
  </si>
  <si>
    <t>Check</t>
  </si>
  <si>
    <t>Concat</t>
  </si>
  <si>
    <t>Score Diff</t>
  </si>
  <si>
    <t>Total</t>
  </si>
  <si>
    <t>Undefeated</t>
  </si>
  <si>
    <t>Team Count</t>
  </si>
  <si>
    <t>Normalize</t>
  </si>
  <si>
    <t>Adjust</t>
  </si>
  <si>
    <t>Add Together Normalized and Adjusted To get stochastic Matrix</t>
  </si>
  <si>
    <t>Adjust for Undefeated (Dangling nodes)</t>
  </si>
  <si>
    <t>H + auT</t>
  </si>
  <si>
    <t>alpha</t>
  </si>
  <si>
    <t>G = a(H + auT) + (1-a)evT</t>
  </si>
  <si>
    <t>(0&lt;alpha&lt;1)</t>
  </si>
  <si>
    <t>v</t>
  </si>
  <si>
    <t>probability distribution vector (v&gt;0)</t>
  </si>
  <si>
    <t xml:space="preserve">Create Matrix G with weighting and personalization Vector </t>
  </si>
  <si>
    <t>pers.Vector</t>
  </si>
  <si>
    <t>Rank (PageRank)</t>
  </si>
  <si>
    <t>Score Differential</t>
  </si>
  <si>
    <t>Rank</t>
  </si>
  <si>
    <t>Games Input</t>
  </si>
  <si>
    <t>Date</t>
  </si>
  <si>
    <t>BruinsOwls</t>
  </si>
  <si>
    <t>ok</t>
  </si>
  <si>
    <t>DawgsCrimson Tide</t>
  </si>
  <si>
    <t>ResultVector</t>
  </si>
  <si>
    <t>Strength</t>
  </si>
  <si>
    <t>Current Team</t>
  </si>
  <si>
    <t>Historical Dates</t>
  </si>
  <si>
    <t>[…]</t>
  </si>
  <si>
    <t xml:space="preserve"> </t>
  </si>
  <si>
    <t>TEAM</t>
  </si>
  <si>
    <t>RANK</t>
  </si>
  <si>
    <t>Current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</si>
</sst>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3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3" fontId="0" fillId="0" borderId="0" xfId="0" applyNumberFormat="1"/>
    <xf numFmtId="10" fontId="2" fillId="0" borderId="0" xfId="2" applyNumberFormat="1" applyFont="1"/>
    <xf numFmtId="10" fontId="2" fillId="0" borderId="5" xfId="2" applyNumberFormat="1" applyFont="1" applyBorder="1"/>
    <xf numFmtId="0" fontId="0" fillId="3" borderId="0" xfId="0" applyFill="1"/>
    <xf numFmtId="0" fontId="3" fillId="0" borderId="3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 applyBorder="1"/>
    <xf numFmtId="0" fontId="0" fillId="0" borderId="2" xfId="0" applyBorder="1"/>
    <xf numFmtId="0" fontId="0" fillId="2" borderId="0" xfId="0" applyFont="1" applyFill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14" fontId="2" fillId="0" borderId="11" xfId="0" applyNumberFormat="1" applyFont="1" applyBorder="1"/>
    <xf numFmtId="0" fontId="2" fillId="3" borderId="9" xfId="0" applyFont="1" applyFill="1" applyBorder="1"/>
    <xf numFmtId="14" fontId="2" fillId="3" borderId="10" xfId="0" applyNumberFormat="1" applyFont="1" applyFill="1" applyBorder="1"/>
    <xf numFmtId="9" fontId="0" fillId="0" borderId="0" xfId="2" applyFont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2" borderId="2" xfId="0" applyFont="1" applyFill="1" applyBorder="1"/>
    <xf numFmtId="0" fontId="0" fillId="0" borderId="2" xfId="0" applyFont="1" applyBorder="1"/>
    <xf numFmtId="14" fontId="2" fillId="0" borderId="0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">
    <dxf>
      <font>
        <i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eetMetadata" Target="metadata.xml" Id="rId8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2" /><Relationship Type="http://schemas.openxmlformats.org/officeDocument/2006/relationships/chartsheet" Target="chart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3.xml" Id="rId4" /><Relationship Type="http://schemas.openxmlformats.org/officeDocument/2006/relationships/calcChain" Target="calcChain.xml" Id="rId9" /><Relationship Type="http://schemas.openxmlformats.org/officeDocument/2006/relationships/customXml" Target="../vstoDataStore/item1.xml" Id="R004c7207dad2475c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Output!$I$61</c:f>
              <c:strCache>
                <c:ptCount val="1"/>
                <c:pt idx="0">
                  <c:v>Aggies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Output!$J$61:$AE$61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E-425C-8EDC-4574CDF07CC0}"/>
            </c:ext>
          </c:extLst>
        </c:ser>
        <c:ser>
          <c:idx val="1"/>
          <c:order val="1"/>
          <c:tx>
            <c:strRef>
              <c:f>Output!$I$62</c:f>
              <c:strCache>
                <c:ptCount val="1"/>
                <c:pt idx="0">
                  <c:v>Bears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Output!$J$62:$AE$62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EE-425C-8EDC-4574CDF07CC0}"/>
            </c:ext>
          </c:extLst>
        </c:ser>
        <c:ser>
          <c:idx val="2"/>
          <c:order val="2"/>
          <c:tx>
            <c:strRef>
              <c:f>Output!$I$63</c:f>
              <c:strCache>
                <c:ptCount val="1"/>
                <c:pt idx="0">
                  <c:v>Blue Devils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Output!$J$63:$AE$63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EE-425C-8EDC-4574CDF07CC0}"/>
            </c:ext>
          </c:extLst>
        </c:ser>
        <c:ser>
          <c:idx val="3"/>
          <c:order val="3"/>
          <c:tx>
            <c:strRef>
              <c:f>Output!$I$64</c:f>
              <c:strCache>
                <c:ptCount val="1"/>
                <c:pt idx="0">
                  <c:v>Bruins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Output!$J$64:$AE$64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EE-425C-8EDC-4574CDF07CC0}"/>
            </c:ext>
          </c:extLst>
        </c:ser>
        <c:ser>
          <c:idx val="4"/>
          <c:order val="4"/>
          <c:tx>
            <c:strRef>
              <c:f>Output!$I$65</c:f>
              <c:strCache>
                <c:ptCount val="1"/>
                <c:pt idx="0">
                  <c:v>Cavaliers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Output!$J$65:$AE$65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EE-425C-8EDC-4574CDF07CC0}"/>
            </c:ext>
          </c:extLst>
        </c:ser>
        <c:ser>
          <c:idx val="5"/>
          <c:order val="5"/>
          <c:tx>
            <c:strRef>
              <c:f>Output!$I$66</c:f>
              <c:strCache>
                <c:ptCount val="1"/>
                <c:pt idx="0">
                  <c:v>Cougars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Output!$J$66:$AE$66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EE-425C-8EDC-4574CDF07CC0}"/>
            </c:ext>
          </c:extLst>
        </c:ser>
        <c:ser>
          <c:idx val="6"/>
          <c:order val="6"/>
          <c:tx>
            <c:strRef>
              <c:f>Output!$I$67</c:f>
              <c:strCache>
                <c:ptCount val="1"/>
                <c:pt idx="0">
                  <c:v>Crimson Tide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Output!$J$67:$AE$67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EE-425C-8EDC-4574CDF07CC0}"/>
            </c:ext>
          </c:extLst>
        </c:ser>
        <c:ser>
          <c:idx val="7"/>
          <c:order val="7"/>
          <c:tx>
            <c:strRef>
              <c:f>Output!$I$68</c:f>
              <c:strCache>
                <c:ptCount val="1"/>
                <c:pt idx="0">
                  <c:v>Dawgs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Output!$J$68:$AE$68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EE-425C-8EDC-4574CDF07CC0}"/>
            </c:ext>
          </c:extLst>
        </c:ser>
        <c:ser>
          <c:idx val="8"/>
          <c:order val="8"/>
          <c:tx>
            <c:strRef>
              <c:f>Output!$I$69</c:f>
              <c:strCache>
                <c:ptCount val="1"/>
                <c:pt idx="0">
                  <c:v>Ducks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Output!$J$69:$AE$69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EE-425C-8EDC-4574CDF07CC0}"/>
            </c:ext>
          </c:extLst>
        </c:ser>
        <c:ser>
          <c:idx val="9"/>
          <c:order val="9"/>
          <c:tx>
            <c:strRef>
              <c:f>Output!$I$70</c:f>
              <c:strCache>
                <c:ptCount val="1"/>
                <c:pt idx="0">
                  <c:v>Frogs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Output!$J$70:$AE$70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EE-425C-8EDC-4574CDF07CC0}"/>
            </c:ext>
          </c:extLst>
        </c:ser>
        <c:ser>
          <c:idx val="10"/>
          <c:order val="10"/>
          <c:tx>
            <c:strRef>
              <c:f>Output!$I$71</c:f>
              <c:strCache>
                <c:ptCount val="1"/>
                <c:pt idx="0">
                  <c:v>Gators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Output!$J$71:$AE$71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EE-425C-8EDC-4574CDF07CC0}"/>
            </c:ext>
          </c:extLst>
        </c:ser>
        <c:ser>
          <c:idx val="11"/>
          <c:order val="11"/>
          <c:tx>
            <c:strRef>
              <c:f>Output!$I$72</c:f>
              <c:strCache>
                <c:ptCount val="1"/>
                <c:pt idx="0">
                  <c:v>Hurricanes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Output!$J$72:$AE$72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EEE-425C-8EDC-4574CDF07CC0}"/>
            </c:ext>
          </c:extLst>
        </c:ser>
        <c:ser>
          <c:idx val="12"/>
          <c:order val="12"/>
          <c:tx>
            <c:strRef>
              <c:f>Output!$I$73</c:f>
              <c:strCache>
                <c:ptCount val="1"/>
                <c:pt idx="0">
                  <c:v>Irish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Output!$J$73:$AE$73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EEE-425C-8EDC-4574CDF07CC0}"/>
            </c:ext>
          </c:extLst>
        </c:ser>
        <c:ser>
          <c:idx val="13"/>
          <c:order val="13"/>
          <c:tx>
            <c:strRef>
              <c:f>Output!$I$74</c:f>
              <c:strCache>
                <c:ptCount val="1"/>
                <c:pt idx="0">
                  <c:v>Longhorns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Output!$J$74:$AE$74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EEE-425C-8EDC-4574CDF07CC0}"/>
            </c:ext>
          </c:extLst>
        </c:ser>
        <c:ser>
          <c:idx val="14"/>
          <c:order val="14"/>
          <c:tx>
            <c:strRef>
              <c:f>Output!$I$75</c:f>
              <c:strCache>
                <c:ptCount val="1"/>
                <c:pt idx="0">
                  <c:v>Mustangs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Output!$J$75:$AE$75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EEE-425C-8EDC-4574CDF07CC0}"/>
            </c:ext>
          </c:extLst>
        </c:ser>
        <c:ser>
          <c:idx val="15"/>
          <c:order val="15"/>
          <c:tx>
            <c:strRef>
              <c:f>Output!$I$76</c:f>
              <c:strCache>
                <c:ptCount val="1"/>
                <c:pt idx="0">
                  <c:v>Owls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Output!$J$76:$AE$76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EEE-425C-8EDC-4574CDF07CC0}"/>
            </c:ext>
          </c:extLst>
        </c:ser>
        <c:ser>
          <c:idx val="16"/>
          <c:order val="16"/>
          <c:tx>
            <c:strRef>
              <c:f>Output!$I$77</c:f>
              <c:strCache>
                <c:ptCount val="1"/>
                <c:pt idx="0">
                  <c:v>Razorbacks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Output!$J$77:$AE$77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EEE-425C-8EDC-4574CDF07CC0}"/>
            </c:ext>
          </c:extLst>
        </c:ser>
        <c:ser>
          <c:idx val="17"/>
          <c:order val="17"/>
          <c:tx>
            <c:strRef>
              <c:f>Output!$I$78</c:f>
              <c:strCache>
                <c:ptCount val="1"/>
                <c:pt idx="0">
                  <c:v>Rebels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Output!$J$78:$AE$78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EEE-425C-8EDC-4574CDF07CC0}"/>
            </c:ext>
          </c:extLst>
        </c:ser>
        <c:ser>
          <c:idx val="18"/>
          <c:order val="18"/>
          <c:tx>
            <c:strRef>
              <c:f>Output!$I$79</c:f>
              <c:strCache>
                <c:ptCount val="1"/>
                <c:pt idx="0">
                  <c:v>Red Raiders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Output!$J$79:$AE$79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EEE-425C-8EDC-4574CDF07CC0}"/>
            </c:ext>
          </c:extLst>
        </c:ser>
        <c:ser>
          <c:idx val="19"/>
          <c:order val="19"/>
          <c:tx>
            <c:strRef>
              <c:f>Output!$I$80</c:f>
              <c:strCache>
                <c:ptCount val="1"/>
                <c:pt idx="0">
                  <c:v>Sooners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Output!$J$80:$AE$80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EEE-425C-8EDC-4574CDF07CC0}"/>
            </c:ext>
          </c:extLst>
        </c:ser>
        <c:ser>
          <c:idx val="20"/>
          <c:order val="20"/>
          <c:tx>
            <c:strRef>
              <c:f>Output!$I$81</c:f>
              <c:strCache>
                <c:ptCount val="1"/>
                <c:pt idx="0">
                  <c:v>Tar Heels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Output!$J$81:$AE$81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EEE-425C-8EDC-4574CDF07CC0}"/>
            </c:ext>
          </c:extLst>
        </c:ser>
        <c:ser>
          <c:idx val="21"/>
          <c:order val="21"/>
          <c:tx>
            <c:strRef>
              <c:f>Output!$I$82</c:f>
              <c:strCache>
                <c:ptCount val="1"/>
                <c:pt idx="0">
                  <c:v>Tigers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Output!$J$82:$AE$82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EEE-425C-8EDC-4574CDF07CC0}"/>
            </c:ext>
          </c:extLst>
        </c:ser>
        <c:ser>
          <c:idx val="22"/>
          <c:order val="22"/>
          <c:tx>
            <c:strRef>
              <c:f>Output!$I$83</c:f>
              <c:strCache>
                <c:ptCount val="1"/>
                <c:pt idx="0">
                  <c:v>Trojans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Output!$J$83:$AE$83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EEE-425C-8EDC-4574CDF07CC0}"/>
            </c:ext>
          </c:extLst>
        </c:ser>
        <c:ser>
          <c:idx val="23"/>
          <c:order val="23"/>
          <c:tx>
            <c:strRef>
              <c:f>Output!$I$84</c:f>
              <c:strCache>
                <c:ptCount val="1"/>
                <c:pt idx="0">
                  <c:v>Wolverines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Output!$J$60:$AE$60</c:f>
              <c:strCache>
                <c:ptCount val="22"/>
                <c:pt idx="0">
                  <c:v>2/15/2023</c:v>
                </c:pt>
                <c:pt idx="1">
                  <c:v>2/16/2023</c:v>
                </c:pt>
                <c:pt idx="2">
                  <c:v>2/17/2023</c:v>
                </c:pt>
                <c:pt idx="3">
                  <c:v>2/18/2023</c:v>
                </c:pt>
                <c:pt idx="4">
                  <c:v>2/19/2023</c:v>
                </c:pt>
                <c:pt idx="5">
                  <c:v>2/20/2023</c:v>
                </c:pt>
                <c:pt idx="6">
                  <c:v>2/21/2023</c:v>
                </c:pt>
                <c:pt idx="7">
                  <c:v>2/22/2023</c:v>
                </c:pt>
                <c:pt idx="8">
                  <c:v>2/23/2023</c:v>
                </c:pt>
                <c:pt idx="9">
                  <c:v>2/24/2023</c:v>
                </c:pt>
                <c:pt idx="10">
                  <c:v>2/25/2023</c:v>
                </c:pt>
                <c:pt idx="11">
                  <c:v>2/26/2023</c:v>
                </c:pt>
                <c:pt idx="12">
                  <c:v>2/27/2023</c:v>
                </c:pt>
                <c:pt idx="13">
                  <c:v>2/28/2023</c:v>
                </c:pt>
                <c:pt idx="14">
                  <c:v>3/1/2023</c:v>
                </c:pt>
                <c:pt idx="15">
                  <c:v>3/2/2023</c:v>
                </c:pt>
                <c:pt idx="16">
                  <c:v>3/3/2023</c:v>
                </c:pt>
                <c:pt idx="17">
                  <c:v>3/4/2023</c:v>
                </c:pt>
                <c:pt idx="18">
                  <c:v>3/5/2023</c:v>
                </c:pt>
                <c:pt idx="19">
                  <c:v>3/6/2023</c:v>
                </c:pt>
                <c:pt idx="20">
                  <c:v>3/7/2023</c:v>
                </c:pt>
                <c:pt idx="21">
                  <c:v>[…]</c:v>
                </c:pt>
              </c:strCache>
            </c:strRef>
          </c:cat>
          <c:val>
            <c:numRef>
              <c:f>Output!$J$84:$AE$84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EEE-425C-8EDC-4574CDF0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172112"/>
        <c:axId val="998172440"/>
      </c:lineChart>
      <c:catAx>
        <c:axId val="99817211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440"/>
        <c:crosses val="autoZero"/>
        <c:auto val="1"/>
        <c:lblAlgn val="ctr"/>
        <c:lblOffset val="100"/>
        <c:noMultiLvlLbl val="0"/>
      </c:catAx>
      <c:valAx>
        <c:axId val="99817244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Output!$F$5:$F$28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5-4545-A9FA-80719C62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331352"/>
        <c:axId val="645327744"/>
      </c:scatterChart>
      <c:valAx>
        <c:axId val="64533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27744"/>
        <c:crosses val="autoZero"/>
        <c:crossBetween val="midCat"/>
      </c:valAx>
      <c:valAx>
        <c:axId val="645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3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8070A-88F1-4B37-9FE3-4834629F3A44}">
  <sheetPr codeName="Chart1"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0435D-356A-34F6-37E7-3854DD6227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32</xdr:row>
      <xdr:rowOff>63500</xdr:rowOff>
    </xdr:from>
    <xdr:to>
      <xdr:col>6</xdr:col>
      <xdr:colOff>107950</xdr:colOff>
      <xdr:row>47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68532-B077-B7AE-17D5-5E36A2C77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22294-C8A9-423A-8D5D-68996EC74B6B}" name="Tbl_Teams" displayName="Tbl_Teams" ref="C4:F28" totalsRowShown="0">
  <autoFilter ref="C4:F28" xr:uid="{57022294-C8A9-423A-8D5D-68996EC74B6B}"/>
  <sortState xmlns:xlrd2="http://schemas.microsoft.com/office/spreadsheetml/2017/richdata2" ref="C5:F28">
    <sortCondition ref="C4:C28"/>
  </sortState>
  <tableColumns count="4">
    <tableColumn id="1" xr3:uid="{112F2FFC-6B4B-4910-B1C7-BED48811D47E}" name="Teams"/>
    <tableColumn id="2" xr3:uid="{D2980E82-D78B-40E8-B559-F9A8813243F7}" name="Rank (PageRank)"/>
    <tableColumn id="3" xr3:uid="{301980BF-0F9F-4F18-8F13-652EBF60BC23}" name="Strength"/>
    <tableColumn id="4" xr3:uid="{804694F8-5E9A-4B29-843A-A3CD7C876328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3A2541-93DA-4DE1-9E2E-AFFF1A04582E}" name="Games" displayName="Games" ref="E5:L63" totalsRowShown="0">
  <autoFilter ref="E5:L63" xr:uid="{873A2541-93DA-4DE1-9E2E-AFFF1A04582E}"/>
  <sortState xmlns:xlrd2="http://schemas.microsoft.com/office/spreadsheetml/2017/richdata2" ref="E6:L45">
    <sortCondition ref="G5:G45"/>
  </sortState>
  <tableColumns count="8">
    <tableColumn id="1" xr3:uid="{6FBF0CFA-4614-4EFD-B803-8DC58825DE91}" name="Winner"/>
    <tableColumn id="2" xr3:uid="{71475923-D553-416B-83EC-2A4A9481731D}" name="Score"/>
    <tableColumn id="3" xr3:uid="{1068E8AD-211B-4FDA-9A2A-8D39A30F8ADF}" name="Loser"/>
    <tableColumn id="4" xr3:uid="{6468CD69-AD3A-4814-81D1-079BB6BAFD9E}" name="Score2"/>
    <tableColumn id="5" xr3:uid="{1DB92232-4650-40C7-A727-F1311EDE963F}" name="Concat">
      <calculatedColumnFormula>_xlfn.CONCAT(Games[[#This Row],[Winner]],Games[[#This Row],[Loser]])</calculatedColumnFormula>
    </tableColumn>
    <tableColumn id="6" xr3:uid="{A4E7FFAE-2DE4-4057-8696-371AABF4F7E2}" name="Check" dataDxfId="0">
      <calculatedColumnFormula>IF(COUNTIF(Games[Concat],Games[[#This Row],[Concat]])&gt;1,"Error","ok")</calculatedColumnFormula>
    </tableColumn>
    <tableColumn id="7" xr3:uid="{693C85D2-296A-47A5-833A-B2AADA4BD1CE}" name="Score Diff">
      <calculatedColumnFormula>Games[[#This Row],[Score]]-Games[[#This Row],[Score2]]</calculatedColumnFormula>
    </tableColumn>
    <tableColumn id="8" xr3:uid="{6752470C-D4F0-4958-8FBA-188D928B6EE9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2CC2-0E89-4004-8421-A352A9F9B6D8}">
  <sheetPr codeName="Sheet1"/>
  <dimension ref="B1:AE90"/>
  <sheetViews>
    <sheetView showGridLines="0" tabSelected="1" workbookViewId="0">
      <selection activeCell="L13" sqref="L13"/>
    </sheetView>
  </sheetViews>
  <sheetFormatPr defaultRowHeight="15" x14ac:dyDescent="0.25"/>
  <cols>
    <col min="1" max="2" width="9.140625" customWidth="1"/>
    <col min="3" max="3" width="12.5703125" bestFit="1" customWidth="1"/>
    <col min="4" max="4" width="14.7109375" bestFit="1" customWidth="1"/>
    <col min="7" max="7" width="11.7109375" bestFit="1" customWidth="1"/>
    <col min="8" max="8" width="11.7109375" customWidth="1"/>
    <col min="10" max="23" width="9.85546875" bestFit="1" customWidth="1"/>
    <col min="24" max="24" width="8.85546875" bestFit="1" customWidth="1"/>
    <col min="25" max="27" width="8.7109375" bestFit="1" customWidth="1"/>
    <col min="28" max="30" width="9.28515625" bestFit="1" customWidth="1"/>
  </cols>
  <sheetData>
    <row r="1" spans="2:31" x14ac:dyDescent="0.25">
      <c r="B1" t="s">
        <v>60</v>
      </c>
      <c r="C1" s="31" t="s">
        <v>51</v>
      </c>
      <c r="D1" s="32">
        <v>44986</v>
      </c>
    </row>
    <row r="3" spans="2:31" x14ac:dyDescent="0.25">
      <c r="J3" s="35" t="s">
        <v>58</v>
      </c>
    </row>
    <row r="4" spans="2:31" x14ac:dyDescent="0.25">
      <c r="C4" t="s">
        <v>24</v>
      </c>
      <c r="D4" t="s">
        <v>47</v>
      </c>
      <c r="E4" t="s">
        <v>56</v>
      </c>
      <c r="F4" t="s">
        <v>27</v>
      </c>
      <c r="H4" s="9" t="s">
        <v>57</v>
      </c>
      <c r="I4" s="10" t="s">
        <v>49</v>
      </c>
      <c r="J4" s="30">
        <f t="array" ref="J4:AD4">TRANSPOSE(_xlfn._xlws.SORT(_xlfn.UNIQUE(Input_Games!L6:L63)))</f>
        <v>44972</v>
      </c>
      <c r="K4" s="30">
        <v>44973</v>
      </c>
      <c r="L4" s="30">
        <v>44974</v>
      </c>
      <c r="M4" s="30">
        <v>44975</v>
      </c>
      <c r="N4" s="30">
        <v>44976</v>
      </c>
      <c r="O4" s="30">
        <v>44977</v>
      </c>
      <c r="P4" s="30">
        <v>44978</v>
      </c>
      <c r="Q4" s="30">
        <v>44979</v>
      </c>
      <c r="R4" s="30">
        <v>44980</v>
      </c>
      <c r="S4" s="30">
        <v>44981</v>
      </c>
      <c r="T4" s="30">
        <v>44982</v>
      </c>
      <c r="U4" s="30">
        <v>44983</v>
      </c>
      <c r="V4" s="30">
        <v>44984</v>
      </c>
      <c r="W4" s="30">
        <v>44985</v>
      </c>
      <c r="X4" s="30">
        <v>44986</v>
      </c>
      <c r="Y4" s="30">
        <v>44987</v>
      </c>
      <c r="Z4" s="30">
        <v>44988</v>
      </c>
      <c r="AA4" s="30">
        <v>44989</v>
      </c>
      <c r="AB4" s="30">
        <v>44990</v>
      </c>
      <c r="AC4" s="30">
        <v>44991</v>
      </c>
      <c r="AD4" s="38">
        <v>44992</v>
      </c>
      <c r="AE4" t="s">
        <v>59</v>
      </c>
    </row>
    <row r="5" spans="2:31" x14ac:dyDescent="0.25">
      <c r="C5" t="s">
        <v>8</v>
      </c>
      <c r="D5">
        <f>INDEX(Rank,1,MATCH(Tbl_Teams[[#This Row],[Teams]],Matrix!$E$124:$AB$124,0))</f>
        <v>1</v>
      </c>
      <c r="E5">
        <f>INDEX(Strength,1,MATCH(Tbl_Teams[[#This Row],[Teams]],Matrix!$E$124:$AB$124,0))</f>
        <v>0</v>
      </c>
      <c r="F5" s="33">
        <f>INDEX(ResultVector,1,MATCH(Tbl_Teams[[#This Row],[Teams]],Matrix!$E$124:$AB$124,0))</f>
        <v>1</v>
      </c>
      <c r="H5" t="str">
        <f t="array" ref="H5:H28">TRANSPOSE(_xlfn.SORTBY(Matrix!$E$124:$AB$124,Rank,1))</f>
        <v>Aggies</v>
      </c>
      <c r="I5" s="34">
        <f t="array" ref="I5:I28">TRANSPOSE(_xlfn._xlws.SORT(Rank,1,1,TRUE))</f>
        <v>1</v>
      </c>
    </row>
    <row r="6" spans="2:31" x14ac:dyDescent="0.25">
      <c r="C6" t="s">
        <v>11</v>
      </c>
      <c r="D6">
        <f>INDEX(Rank,1,MATCH(Tbl_Teams[[#This Row],[Teams]],Matrix!$E$124:$AB$124,0))</f>
        <v>1</v>
      </c>
      <c r="E6">
        <f>INDEX(Strength,1,MATCH(Tbl_Teams[[#This Row],[Teams]],Matrix!$E$124:$AB$124,0))</f>
        <v>0</v>
      </c>
      <c r="F6" s="33">
        <f>INDEX(ResultVector,1,MATCH(Tbl_Teams[[#This Row],[Teams]],Matrix!$E$124:$AB$124,0))</f>
        <v>1</v>
      </c>
      <c r="H6" t="str">
        <v>Bears</v>
      </c>
      <c r="I6" s="34">
        <v>1</v>
      </c>
    </row>
    <row r="7" spans="2:31" x14ac:dyDescent="0.25">
      <c r="C7" t="s">
        <v>2</v>
      </c>
      <c r="D7">
        <f>INDEX(Rank,1,MATCH(Tbl_Teams[[#This Row],[Teams]],Matrix!$E$124:$AB$124,0))</f>
        <v>1</v>
      </c>
      <c r="E7">
        <f>INDEX(Strength,1,MATCH(Tbl_Teams[[#This Row],[Teams]],Matrix!$E$124:$AB$124,0))</f>
        <v>0</v>
      </c>
      <c r="F7" s="33">
        <f>INDEX(ResultVector,1,MATCH(Tbl_Teams[[#This Row],[Teams]],Matrix!$E$124:$AB$124,0))</f>
        <v>1</v>
      </c>
      <c r="H7" t="str">
        <v>Blue Devils</v>
      </c>
      <c r="I7" s="34">
        <v>1</v>
      </c>
    </row>
    <row r="8" spans="2:31" x14ac:dyDescent="0.25">
      <c r="C8" t="s">
        <v>12</v>
      </c>
      <c r="D8">
        <f>INDEX(Rank,1,MATCH(Tbl_Teams[[#This Row],[Teams]],Matrix!$E$124:$AB$124,0))</f>
        <v>1</v>
      </c>
      <c r="E8">
        <f>INDEX(Strength,1,MATCH(Tbl_Teams[[#This Row],[Teams]],Matrix!$E$124:$AB$124,0))</f>
        <v>0</v>
      </c>
      <c r="F8" s="33">
        <f>INDEX(ResultVector,1,MATCH(Tbl_Teams[[#This Row],[Teams]],Matrix!$E$124:$AB$124,0))</f>
        <v>1</v>
      </c>
      <c r="H8" t="str">
        <v>Bruins</v>
      </c>
      <c r="I8" s="34">
        <v>1</v>
      </c>
    </row>
    <row r="9" spans="2:31" x14ac:dyDescent="0.25">
      <c r="C9" t="s">
        <v>0</v>
      </c>
      <c r="D9">
        <f>INDEX(Rank,1,MATCH(Tbl_Teams[[#This Row],[Teams]],Matrix!$E$124:$AB$124,0))</f>
        <v>1</v>
      </c>
      <c r="E9">
        <f>INDEX(Strength,1,MATCH(Tbl_Teams[[#This Row],[Teams]],Matrix!$E$124:$AB$124,0))</f>
        <v>0</v>
      </c>
      <c r="F9" s="33">
        <f>INDEX(ResultVector,1,MATCH(Tbl_Teams[[#This Row],[Teams]],Matrix!$E$124:$AB$124,0))</f>
        <v>1</v>
      </c>
      <c r="H9" t="str">
        <v>Cavaliers</v>
      </c>
      <c r="I9" s="34">
        <v>1</v>
      </c>
    </row>
    <row r="10" spans="2:31" x14ac:dyDescent="0.25">
      <c r="C10" t="s">
        <v>3</v>
      </c>
      <c r="D10">
        <f>INDEX(Rank,1,MATCH(Tbl_Teams[[#This Row],[Teams]],Matrix!$E$124:$AB$124,0))</f>
        <v>1</v>
      </c>
      <c r="E10">
        <f>INDEX(Strength,1,MATCH(Tbl_Teams[[#This Row],[Teams]],Matrix!$E$124:$AB$124,0))</f>
        <v>0</v>
      </c>
      <c r="F10" s="33">
        <f>INDEX(ResultVector,1,MATCH(Tbl_Teams[[#This Row],[Teams]],Matrix!$E$124:$AB$124,0))</f>
        <v>1</v>
      </c>
      <c r="H10" t="str">
        <v>Cougars</v>
      </c>
      <c r="I10" s="34">
        <v>1</v>
      </c>
    </row>
    <row r="11" spans="2:31" x14ac:dyDescent="0.25">
      <c r="C11" t="s">
        <v>15</v>
      </c>
      <c r="D11">
        <f>INDEX(Rank,1,MATCH(Tbl_Teams[[#This Row],[Teams]],Matrix!$E$124:$AB$124,0))</f>
        <v>1</v>
      </c>
      <c r="E11">
        <f>INDEX(Strength,1,MATCH(Tbl_Teams[[#This Row],[Teams]],Matrix!$E$124:$AB$124,0))</f>
        <v>0</v>
      </c>
      <c r="F11" s="33">
        <f>INDEX(ResultVector,1,MATCH(Tbl_Teams[[#This Row],[Teams]],Matrix!$E$124:$AB$124,0))</f>
        <v>1</v>
      </c>
      <c r="H11" t="str">
        <v>Crimson Tide</v>
      </c>
      <c r="I11" s="34">
        <v>1</v>
      </c>
    </row>
    <row r="12" spans="2:31" x14ac:dyDescent="0.25">
      <c r="C12" t="s">
        <v>19</v>
      </c>
      <c r="D12">
        <f>INDEX(Rank,1,MATCH(Tbl_Teams[[#This Row],[Teams]],Matrix!$E$124:$AB$124,0))</f>
        <v>1</v>
      </c>
      <c r="E12">
        <f>INDEX(Strength,1,MATCH(Tbl_Teams[[#This Row],[Teams]],Matrix!$E$124:$AB$124,0))</f>
        <v>0</v>
      </c>
      <c r="F12" s="33">
        <f>INDEX(ResultVector,1,MATCH(Tbl_Teams[[#This Row],[Teams]],Matrix!$E$124:$AB$124,0))</f>
        <v>1</v>
      </c>
      <c r="H12" t="str">
        <v>Dawgs</v>
      </c>
      <c r="I12" s="34">
        <v>1</v>
      </c>
    </row>
    <row r="13" spans="2:31" x14ac:dyDescent="0.25">
      <c r="C13" t="s">
        <v>5</v>
      </c>
      <c r="D13">
        <f>INDEX(Rank,1,MATCH(Tbl_Teams[[#This Row],[Teams]],Matrix!$E$124:$AB$124,0))</f>
        <v>1</v>
      </c>
      <c r="E13">
        <f>INDEX(Strength,1,MATCH(Tbl_Teams[[#This Row],[Teams]],Matrix!$E$124:$AB$124,0))</f>
        <v>0</v>
      </c>
      <c r="F13" s="33">
        <f>INDEX(ResultVector,1,MATCH(Tbl_Teams[[#This Row],[Teams]],Matrix!$E$124:$AB$124,0))</f>
        <v>1</v>
      </c>
      <c r="H13" t="str">
        <v>Ducks</v>
      </c>
      <c r="I13" s="34">
        <v>1</v>
      </c>
    </row>
    <row r="14" spans="2:31" x14ac:dyDescent="0.25">
      <c r="C14" t="s">
        <v>21</v>
      </c>
      <c r="D14">
        <f>INDEX(Rank,1,MATCH(Tbl_Teams[[#This Row],[Teams]],Matrix!$E$124:$AB$124,0))</f>
        <v>1</v>
      </c>
      <c r="E14">
        <f>INDEX(Strength,1,MATCH(Tbl_Teams[[#This Row],[Teams]],Matrix!$E$124:$AB$124,0))</f>
        <v>0</v>
      </c>
      <c r="F14" s="33">
        <f>INDEX(ResultVector,1,MATCH(Tbl_Teams[[#This Row],[Teams]],Matrix!$E$124:$AB$124,0))</f>
        <v>1</v>
      </c>
      <c r="H14" t="str">
        <v>Frogs</v>
      </c>
      <c r="I14" s="34">
        <v>1</v>
      </c>
    </row>
    <row r="15" spans="2:31" x14ac:dyDescent="0.25">
      <c r="C15" t="s">
        <v>20</v>
      </c>
      <c r="D15">
        <f>INDEX(Rank,1,MATCH(Tbl_Teams[[#This Row],[Teams]],Matrix!$E$124:$AB$124,0))</f>
        <v>1</v>
      </c>
      <c r="E15">
        <f>INDEX(Strength,1,MATCH(Tbl_Teams[[#This Row],[Teams]],Matrix!$E$124:$AB$124,0))</f>
        <v>0</v>
      </c>
      <c r="F15" s="33">
        <f>INDEX(ResultVector,1,MATCH(Tbl_Teams[[#This Row],[Teams]],Matrix!$E$124:$AB$124,0))</f>
        <v>1</v>
      </c>
      <c r="H15" t="str">
        <v>Gators</v>
      </c>
      <c r="I15" s="34">
        <v>1</v>
      </c>
    </row>
    <row r="16" spans="2:31" x14ac:dyDescent="0.25">
      <c r="C16" t="s">
        <v>17</v>
      </c>
      <c r="D16">
        <f>INDEX(Rank,1,MATCH(Tbl_Teams[[#This Row],[Teams]],Matrix!$E$124:$AB$124,0))</f>
        <v>1</v>
      </c>
      <c r="E16">
        <f>INDEX(Strength,1,MATCH(Tbl_Teams[[#This Row],[Teams]],Matrix!$E$124:$AB$124,0))</f>
        <v>0</v>
      </c>
      <c r="F16" s="33">
        <f>INDEX(ResultVector,1,MATCH(Tbl_Teams[[#This Row],[Teams]],Matrix!$E$124:$AB$124,0))</f>
        <v>1</v>
      </c>
      <c r="H16" t="str">
        <v>Hurricanes</v>
      </c>
      <c r="I16" s="34">
        <v>1</v>
      </c>
    </row>
    <row r="17" spans="3:31" x14ac:dyDescent="0.25">
      <c r="C17" t="s">
        <v>18</v>
      </c>
      <c r="D17">
        <f>INDEX(Rank,1,MATCH(Tbl_Teams[[#This Row],[Teams]],Matrix!$E$124:$AB$124,0))</f>
        <v>1</v>
      </c>
      <c r="E17">
        <f>INDEX(Strength,1,MATCH(Tbl_Teams[[#This Row],[Teams]],Matrix!$E$124:$AB$124,0))</f>
        <v>0</v>
      </c>
      <c r="F17" s="33">
        <f>INDEX(ResultVector,1,MATCH(Tbl_Teams[[#This Row],[Teams]],Matrix!$E$124:$AB$124,0))</f>
        <v>1</v>
      </c>
      <c r="H17" t="str">
        <v>Irish</v>
      </c>
      <c r="I17" s="34">
        <v>1</v>
      </c>
    </row>
    <row r="18" spans="3:31" x14ac:dyDescent="0.25">
      <c r="C18" t="s">
        <v>13</v>
      </c>
      <c r="D18">
        <f>INDEX(Rank,1,MATCH(Tbl_Teams[[#This Row],[Teams]],Matrix!$E$124:$AB$124,0))</f>
        <v>1</v>
      </c>
      <c r="E18">
        <f>INDEX(Strength,1,MATCH(Tbl_Teams[[#This Row],[Teams]],Matrix!$E$124:$AB$124,0))</f>
        <v>0</v>
      </c>
      <c r="F18" s="33">
        <f>INDEX(ResultVector,1,MATCH(Tbl_Teams[[#This Row],[Teams]],Matrix!$E$124:$AB$124,0))</f>
        <v>1</v>
      </c>
      <c r="H18" t="str">
        <v>Longhorns</v>
      </c>
      <c r="I18" s="34">
        <v>1</v>
      </c>
    </row>
    <row r="19" spans="3:31" x14ac:dyDescent="0.25">
      <c r="C19" t="s">
        <v>6</v>
      </c>
      <c r="D19">
        <f>INDEX(Rank,1,MATCH(Tbl_Teams[[#This Row],[Teams]],Matrix!$E$124:$AB$124,0))</f>
        <v>1</v>
      </c>
      <c r="E19">
        <f>INDEX(Strength,1,MATCH(Tbl_Teams[[#This Row],[Teams]],Matrix!$E$124:$AB$124,0))</f>
        <v>0</v>
      </c>
      <c r="F19" s="33">
        <f>INDEX(ResultVector,1,MATCH(Tbl_Teams[[#This Row],[Teams]],Matrix!$E$124:$AB$124,0))</f>
        <v>1</v>
      </c>
      <c r="H19" t="str">
        <v>Mustangs</v>
      </c>
      <c r="I19" s="34">
        <v>1</v>
      </c>
    </row>
    <row r="20" spans="3:31" x14ac:dyDescent="0.25">
      <c r="C20" t="s">
        <v>4</v>
      </c>
      <c r="D20">
        <f>INDEX(Rank,1,MATCH(Tbl_Teams[[#This Row],[Teams]],Matrix!$E$124:$AB$124,0))</f>
        <v>1</v>
      </c>
      <c r="E20">
        <f>INDEX(Strength,1,MATCH(Tbl_Teams[[#This Row],[Teams]],Matrix!$E$124:$AB$124,0))</f>
        <v>0</v>
      </c>
      <c r="F20" s="33">
        <f>INDEX(ResultVector,1,MATCH(Tbl_Teams[[#This Row],[Teams]],Matrix!$E$124:$AB$124,0))</f>
        <v>1</v>
      </c>
      <c r="H20" t="str">
        <v>Owls</v>
      </c>
      <c r="I20" s="34">
        <v>1</v>
      </c>
    </row>
    <row r="21" spans="3:31" x14ac:dyDescent="0.25">
      <c r="C21" t="s">
        <v>7</v>
      </c>
      <c r="D21">
        <f>INDEX(Rank,1,MATCH(Tbl_Teams[[#This Row],[Teams]],Matrix!$E$124:$AB$124,0))</f>
        <v>1</v>
      </c>
      <c r="E21">
        <f>INDEX(Strength,1,MATCH(Tbl_Teams[[#This Row],[Teams]],Matrix!$E$124:$AB$124,0))</f>
        <v>0</v>
      </c>
      <c r="F21" s="33">
        <f>INDEX(ResultVector,1,MATCH(Tbl_Teams[[#This Row],[Teams]],Matrix!$E$124:$AB$124,0))</f>
        <v>1</v>
      </c>
      <c r="H21" t="str">
        <v>Razorbacks</v>
      </c>
      <c r="I21" s="34">
        <v>1</v>
      </c>
    </row>
    <row r="22" spans="3:31" x14ac:dyDescent="0.25">
      <c r="C22" t="s">
        <v>9</v>
      </c>
      <c r="D22">
        <f>INDEX(Rank,1,MATCH(Tbl_Teams[[#This Row],[Teams]],Matrix!$E$124:$AB$124,0))</f>
        <v>1</v>
      </c>
      <c r="E22">
        <f>INDEX(Strength,1,MATCH(Tbl_Teams[[#This Row],[Teams]],Matrix!$E$124:$AB$124,0))</f>
        <v>0</v>
      </c>
      <c r="F22" s="33">
        <f>INDEX(ResultVector,1,MATCH(Tbl_Teams[[#This Row],[Teams]],Matrix!$E$124:$AB$124,0))</f>
        <v>1</v>
      </c>
      <c r="H22" t="str">
        <v>Rebels</v>
      </c>
      <c r="I22" s="34">
        <v>1</v>
      </c>
    </row>
    <row r="23" spans="3:31" x14ac:dyDescent="0.25">
      <c r="C23" t="s">
        <v>22</v>
      </c>
      <c r="D23">
        <f>INDEX(Rank,1,MATCH(Tbl_Teams[[#This Row],[Teams]],Matrix!$E$124:$AB$124,0))</f>
        <v>1</v>
      </c>
      <c r="E23">
        <f>INDEX(Strength,1,MATCH(Tbl_Teams[[#This Row],[Teams]],Matrix!$E$124:$AB$124,0))</f>
        <v>0</v>
      </c>
      <c r="F23" s="33">
        <f>INDEX(ResultVector,1,MATCH(Tbl_Teams[[#This Row],[Teams]],Matrix!$E$124:$AB$124,0))</f>
        <v>1</v>
      </c>
      <c r="H23" t="str">
        <v>Red Raiders</v>
      </c>
      <c r="I23" s="34">
        <v>1</v>
      </c>
    </row>
    <row r="24" spans="3:31" x14ac:dyDescent="0.25">
      <c r="C24" t="s">
        <v>1</v>
      </c>
      <c r="D24">
        <f>INDEX(Rank,1,MATCH(Tbl_Teams[[#This Row],[Teams]],Matrix!$E$124:$AB$124,0))</f>
        <v>1</v>
      </c>
      <c r="E24">
        <f>INDEX(Strength,1,MATCH(Tbl_Teams[[#This Row],[Teams]],Matrix!$E$124:$AB$124,0))</f>
        <v>0</v>
      </c>
      <c r="F24" s="33">
        <f>INDEX(ResultVector,1,MATCH(Tbl_Teams[[#This Row],[Teams]],Matrix!$E$124:$AB$124,0))</f>
        <v>1</v>
      </c>
      <c r="H24" t="str">
        <v>Sooners</v>
      </c>
      <c r="I24" s="34">
        <v>1</v>
      </c>
    </row>
    <row r="25" spans="3:31" x14ac:dyDescent="0.25">
      <c r="C25" t="s">
        <v>14</v>
      </c>
      <c r="D25">
        <f>INDEX(Rank,1,MATCH(Tbl_Teams[[#This Row],[Teams]],Matrix!$E$124:$AB$124,0))</f>
        <v>1</v>
      </c>
      <c r="E25">
        <f>INDEX(Strength,1,MATCH(Tbl_Teams[[#This Row],[Teams]],Matrix!$E$124:$AB$124,0))</f>
        <v>0</v>
      </c>
      <c r="F25" s="33">
        <f>INDEX(ResultVector,1,MATCH(Tbl_Teams[[#This Row],[Teams]],Matrix!$E$124:$AB$124,0))</f>
        <v>1</v>
      </c>
      <c r="H25" t="str">
        <v>Tar Heels</v>
      </c>
      <c r="I25" s="34">
        <v>1</v>
      </c>
    </row>
    <row r="26" spans="3:31" x14ac:dyDescent="0.25">
      <c r="C26" t="s">
        <v>16</v>
      </c>
      <c r="D26">
        <f>INDEX(Rank,1,MATCH(Tbl_Teams[[#This Row],[Teams]],Matrix!$E$124:$AB$124,0))</f>
        <v>1</v>
      </c>
      <c r="E26">
        <f>INDEX(Strength,1,MATCH(Tbl_Teams[[#This Row],[Teams]],Matrix!$E$124:$AB$124,0))</f>
        <v>0</v>
      </c>
      <c r="F26" s="33">
        <f>INDEX(ResultVector,1,MATCH(Tbl_Teams[[#This Row],[Teams]],Matrix!$E$124:$AB$124,0))</f>
        <v>1</v>
      </c>
      <c r="H26" t="str">
        <v>Tigers</v>
      </c>
      <c r="I26" s="34">
        <v>1</v>
      </c>
    </row>
    <row r="27" spans="3:31" x14ac:dyDescent="0.25">
      <c r="C27" t="s">
        <v>23</v>
      </c>
      <c r="D27">
        <f>INDEX(Rank,1,MATCH(Tbl_Teams[[#This Row],[Teams]],Matrix!$E$124:$AB$124,0))</f>
        <v>1</v>
      </c>
      <c r="E27">
        <f>INDEX(Strength,1,MATCH(Tbl_Teams[[#This Row],[Teams]],Matrix!$E$124:$AB$124,0))</f>
        <v>0</v>
      </c>
      <c r="F27" s="33">
        <f>INDEX(ResultVector,1,MATCH(Tbl_Teams[[#This Row],[Teams]],Matrix!$E$124:$AB$124,0))</f>
        <v>1</v>
      </c>
      <c r="H27" t="str">
        <v>Trojans</v>
      </c>
      <c r="I27" s="34">
        <v>1</v>
      </c>
    </row>
    <row r="28" spans="3:31" x14ac:dyDescent="0.25">
      <c r="C28" t="s">
        <v>10</v>
      </c>
      <c r="D28">
        <f>INDEX(Rank,1,MATCH(Tbl_Teams[[#This Row],[Teams]],Matrix!$E$124:$AB$124,0))</f>
        <v>1</v>
      </c>
      <c r="E28">
        <f>INDEX(Strength,1,MATCH(Tbl_Teams[[#This Row],[Teams]],Matrix!$E$124:$AB$124,0))</f>
        <v>0</v>
      </c>
      <c r="F28" s="33">
        <f>INDEX(ResultVector,1,MATCH(Tbl_Teams[[#This Row],[Teams]],Matrix!$E$124:$AB$124,0))</f>
        <v>1</v>
      </c>
      <c r="H28" t="str">
        <v>Wolverines</v>
      </c>
      <c r="I28" s="34">
        <v>1</v>
      </c>
    </row>
    <row r="32" spans="3:31" x14ac:dyDescent="0.25">
      <c r="H32" t="s">
        <v>63</v>
      </c>
      <c r="I32" t="s">
        <v>49</v>
      </c>
      <c r="J32" s="30" cm="1">
        <f t="array" ref="J32:AE32">HistDates</f>
        <v>44972</v>
      </c>
      <c r="K32" s="30">
        <v>44973</v>
      </c>
      <c r="L32" s="30">
        <v>44974</v>
      </c>
      <c r="M32" s="30">
        <v>44975</v>
      </c>
      <c r="N32" s="30">
        <v>44976</v>
      </c>
      <c r="O32" s="30">
        <v>44977</v>
      </c>
      <c r="P32" s="30">
        <v>44978</v>
      </c>
      <c r="Q32" s="30">
        <v>44979</v>
      </c>
      <c r="R32" s="30">
        <v>44980</v>
      </c>
      <c r="S32" s="30">
        <v>44981</v>
      </c>
      <c r="T32" s="30">
        <v>44982</v>
      </c>
      <c r="U32" s="30">
        <v>44983</v>
      </c>
      <c r="V32" s="30">
        <v>44984</v>
      </c>
      <c r="W32" s="30">
        <v>44985</v>
      </c>
      <c r="X32" s="30">
        <v>44986</v>
      </c>
      <c r="Y32" s="30">
        <v>44987</v>
      </c>
      <c r="Z32" s="30">
        <v>44988</v>
      </c>
      <c r="AA32" s="30">
        <v>44989</v>
      </c>
      <c r="AB32" s="30">
        <v>44990</v>
      </c>
      <c r="AC32" s="30">
        <v>44991</v>
      </c>
      <c r="AD32" s="30">
        <v>44992</v>
      </c>
      <c r="AE32" s="30" t="str">
        <v>[…]</v>
      </c>
    </row>
    <row r="33" spans="8:9" x14ac:dyDescent="0.25">
      <c r="H33">
        <f t="array" ref="H33:H56">TRANSPOSE(_xlfn.SORTBY(ResultVector,Rank,1))</f>
        <v>1</v>
      </c>
      <c r="I33" s="34">
        <v>1</v>
      </c>
    </row>
    <row r="34" spans="8:9" x14ac:dyDescent="0.25">
      <c r="H34">
        <v>1</v>
      </c>
      <c r="I34" s="34">
        <f t="shared" ref="I34:I56" si="0">+I33+1</f>
        <v>2</v>
      </c>
    </row>
    <row r="35" spans="8:9" x14ac:dyDescent="0.25">
      <c r="H35">
        <v>1</v>
      </c>
      <c r="I35" s="34">
        <f t="shared" si="0"/>
        <v>3</v>
      </c>
    </row>
    <row r="36" spans="8:9" x14ac:dyDescent="0.25">
      <c r="H36">
        <v>1</v>
      </c>
      <c r="I36" s="34">
        <f t="shared" si="0"/>
        <v>4</v>
      </c>
    </row>
    <row r="37" spans="8:9" x14ac:dyDescent="0.25">
      <c r="H37">
        <v>1</v>
      </c>
      <c r="I37" s="34">
        <f t="shared" si="0"/>
        <v>5</v>
      </c>
    </row>
    <row r="38" spans="8:9" x14ac:dyDescent="0.25">
      <c r="H38">
        <v>1</v>
      </c>
      <c r="I38" s="34">
        <f t="shared" si="0"/>
        <v>6</v>
      </c>
    </row>
    <row r="39" spans="8:9" x14ac:dyDescent="0.25">
      <c r="H39">
        <v>1</v>
      </c>
      <c r="I39" s="34">
        <f t="shared" si="0"/>
        <v>7</v>
      </c>
    </row>
    <row r="40" spans="8:9" x14ac:dyDescent="0.25">
      <c r="H40">
        <v>1</v>
      </c>
      <c r="I40" s="34">
        <f t="shared" si="0"/>
        <v>8</v>
      </c>
    </row>
    <row r="41" spans="8:9" x14ac:dyDescent="0.25">
      <c r="H41">
        <v>1</v>
      </c>
      <c r="I41" s="34">
        <f t="shared" si="0"/>
        <v>9</v>
      </c>
    </row>
    <row r="42" spans="8:9" x14ac:dyDescent="0.25">
      <c r="H42">
        <v>1</v>
      </c>
      <c r="I42" s="34">
        <f t="shared" si="0"/>
        <v>10</v>
      </c>
    </row>
    <row r="43" spans="8:9" x14ac:dyDescent="0.25">
      <c r="H43">
        <v>1</v>
      </c>
      <c r="I43" s="34">
        <f t="shared" si="0"/>
        <v>11</v>
      </c>
    </row>
    <row r="44" spans="8:9" x14ac:dyDescent="0.25">
      <c r="H44">
        <v>1</v>
      </c>
      <c r="I44" s="34">
        <f t="shared" si="0"/>
        <v>12</v>
      </c>
    </row>
    <row r="45" spans="8:9" x14ac:dyDescent="0.25">
      <c r="H45">
        <v>1</v>
      </c>
      <c r="I45" s="34">
        <f t="shared" si="0"/>
        <v>13</v>
      </c>
    </row>
    <row r="46" spans="8:9" x14ac:dyDescent="0.25">
      <c r="H46">
        <v>1</v>
      </c>
      <c r="I46" s="34">
        <f t="shared" si="0"/>
        <v>14</v>
      </c>
    </row>
    <row r="47" spans="8:9" x14ac:dyDescent="0.25">
      <c r="H47">
        <v>1</v>
      </c>
      <c r="I47" s="34">
        <f t="shared" si="0"/>
        <v>15</v>
      </c>
    </row>
    <row r="48" spans="8:9" x14ac:dyDescent="0.25">
      <c r="H48">
        <v>1</v>
      </c>
      <c r="I48" s="34">
        <f t="shared" si="0"/>
        <v>16</v>
      </c>
    </row>
    <row r="49" spans="8:31" x14ac:dyDescent="0.25">
      <c r="H49">
        <v>1</v>
      </c>
      <c r="I49" s="34">
        <f t="shared" si="0"/>
        <v>17</v>
      </c>
    </row>
    <row r="50" spans="8:31" x14ac:dyDescent="0.25">
      <c r="H50">
        <v>1</v>
      </c>
      <c r="I50" s="34">
        <f t="shared" si="0"/>
        <v>18</v>
      </c>
    </row>
    <row r="51" spans="8:31" x14ac:dyDescent="0.25">
      <c r="H51">
        <v>1</v>
      </c>
      <c r="I51" s="34">
        <f t="shared" si="0"/>
        <v>19</v>
      </c>
    </row>
    <row r="52" spans="8:31" x14ac:dyDescent="0.25">
      <c r="H52">
        <v>1</v>
      </c>
      <c r="I52" s="34">
        <f t="shared" si="0"/>
        <v>20</v>
      </c>
    </row>
    <row r="53" spans="8:31" x14ac:dyDescent="0.25">
      <c r="H53">
        <v>1</v>
      </c>
      <c r="I53" s="34">
        <f t="shared" si="0"/>
        <v>21</v>
      </c>
    </row>
    <row r="54" spans="8:31" x14ac:dyDescent="0.25">
      <c r="H54">
        <v>1</v>
      </c>
      <c r="I54" s="34">
        <f t="shared" si="0"/>
        <v>22</v>
      </c>
    </row>
    <row r="55" spans="8:31" x14ac:dyDescent="0.25">
      <c r="H55">
        <v>1</v>
      </c>
      <c r="I55" s="34">
        <f t="shared" si="0"/>
        <v>23</v>
      </c>
    </row>
    <row r="56" spans="8:31" x14ac:dyDescent="0.25">
      <c r="H56">
        <v>1</v>
      </c>
      <c r="I56" s="34">
        <f t="shared" si="0"/>
        <v>24</v>
      </c>
    </row>
    <row r="60" spans="8:31" x14ac:dyDescent="0.25">
      <c r="H60" t="s">
        <v>62</v>
      </c>
      <c r="I60" t="s">
        <v>61</v>
      </c>
      <c r="J60" s="16" cm="1">
        <f t="array" ref="J60:AE60">HistDates</f>
        <v>44972</v>
      </c>
      <c r="K60" s="16">
        <v>44973</v>
      </c>
      <c r="L60" s="16">
        <v>44974</v>
      </c>
      <c r="M60" s="16">
        <v>44975</v>
      </c>
      <c r="N60" s="16">
        <v>44976</v>
      </c>
      <c r="O60" s="16">
        <v>44977</v>
      </c>
      <c r="P60" s="16">
        <v>44978</v>
      </c>
      <c r="Q60" s="16">
        <v>44979</v>
      </c>
      <c r="R60" s="16">
        <v>44980</v>
      </c>
      <c r="S60" s="16">
        <v>44981</v>
      </c>
      <c r="T60" s="16">
        <v>44982</v>
      </c>
      <c r="U60" s="16">
        <v>44983</v>
      </c>
      <c r="V60" s="16">
        <v>44984</v>
      </c>
      <c r="W60" s="16">
        <v>44985</v>
      </c>
      <c r="X60" s="16">
        <v>44986</v>
      </c>
      <c r="Y60" s="16">
        <v>44987</v>
      </c>
      <c r="Z60" s="16">
        <v>44988</v>
      </c>
      <c r="AA60" s="16">
        <v>44989</v>
      </c>
      <c r="AB60" s="16">
        <v>44990</v>
      </c>
      <c r="AC60" s="16">
        <v>44991</v>
      </c>
      <c r="AD60" s="16">
        <v>44992</v>
      </c>
      <c r="AE60" s="16" t="str">
        <v>[…]</v>
      </c>
    </row>
    <row r="61" spans="8:31" x14ac:dyDescent="0.25">
      <c r="H61">
        <f>INDEX(Rank,MATCH(I61,Matrix!$E$124:$AB$124,0))</f>
        <v>1</v>
      </c>
      <c r="I61" s="36" t="s">
        <v>8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8:31" x14ac:dyDescent="0.25">
      <c r="H62">
        <f>INDEX(Rank,MATCH(I62,Matrix!$E$124:$AB$124,0))</f>
        <v>1</v>
      </c>
      <c r="I62" s="37" t="s">
        <v>11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8:31" x14ac:dyDescent="0.25">
      <c r="H63">
        <f>INDEX(Rank,MATCH(I63,Matrix!$E$124:$AB$124,0))</f>
        <v>1</v>
      </c>
      <c r="I63" s="36" t="s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8:31" x14ac:dyDescent="0.25">
      <c r="H64">
        <f>INDEX(Rank,MATCH(I64,Matrix!$E$124:$AB$124,0))</f>
        <v>1</v>
      </c>
      <c r="I64" s="37" t="s">
        <v>12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8:30" x14ac:dyDescent="0.25">
      <c r="H65">
        <f>INDEX(Rank,MATCH(I65,Matrix!$E$124:$AB$124,0))</f>
        <v>1</v>
      </c>
      <c r="I65" s="36" t="s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8:30" x14ac:dyDescent="0.25">
      <c r="H66">
        <f>INDEX(Rank,MATCH(I66,Matrix!$E$124:$AB$124,0))</f>
        <v>1</v>
      </c>
      <c r="I66" s="37" t="s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8:30" x14ac:dyDescent="0.25">
      <c r="H67">
        <f>INDEX(Rank,MATCH(I67,Matrix!$E$124:$AB$124,0))</f>
        <v>1</v>
      </c>
      <c r="I67" s="36" t="s">
        <v>15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8:30" x14ac:dyDescent="0.25">
      <c r="H68">
        <f>INDEX(Rank,MATCH(I68,Matrix!$E$124:$AB$124,0))</f>
        <v>1</v>
      </c>
      <c r="I68" s="37" t="s">
        <v>19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8:30" x14ac:dyDescent="0.25">
      <c r="H69">
        <f>INDEX(Rank,MATCH(I69,Matrix!$E$124:$AB$124,0))</f>
        <v>1</v>
      </c>
      <c r="I69" s="36" t="s">
        <v>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8:30" x14ac:dyDescent="0.25">
      <c r="H70">
        <f>INDEX(Rank,MATCH(I70,Matrix!$E$124:$AB$124,0))</f>
        <v>1</v>
      </c>
      <c r="I70" s="37" t="s">
        <v>21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8:30" x14ac:dyDescent="0.25">
      <c r="H71">
        <f>INDEX(Rank,MATCH(I71,Matrix!$E$124:$AB$124,0))</f>
        <v>1</v>
      </c>
      <c r="I71" s="36" t="s">
        <v>20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8:30" x14ac:dyDescent="0.25">
      <c r="H72">
        <f>INDEX(Rank,MATCH(I72,Matrix!$E$124:$AB$124,0))</f>
        <v>1</v>
      </c>
      <c r="I72" s="37" t="s">
        <v>17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8:30" x14ac:dyDescent="0.25">
      <c r="H73">
        <f>INDEX(Rank,MATCH(I73,Matrix!$E$124:$AB$124,0))</f>
        <v>1</v>
      </c>
      <c r="I73" s="36" t="s">
        <v>18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8:30" x14ac:dyDescent="0.25">
      <c r="H74">
        <f>INDEX(Rank,MATCH(I74,Matrix!$E$124:$AB$124,0))</f>
        <v>1</v>
      </c>
      <c r="I74" s="37" t="s">
        <v>13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8:30" x14ac:dyDescent="0.25">
      <c r="H75">
        <f>INDEX(Rank,MATCH(I75,Matrix!$E$124:$AB$124,0))</f>
        <v>1</v>
      </c>
      <c r="I75" s="36" t="s">
        <v>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8:30" x14ac:dyDescent="0.25">
      <c r="H76">
        <f>INDEX(Rank,MATCH(I76,Matrix!$E$124:$AB$124,0))</f>
        <v>1</v>
      </c>
      <c r="I76" s="37" t="s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8:30" x14ac:dyDescent="0.25">
      <c r="H77">
        <f>INDEX(Rank,MATCH(I77,Matrix!$E$124:$AB$124,0))</f>
        <v>1</v>
      </c>
      <c r="I77" s="36" t="s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8:30" x14ac:dyDescent="0.25">
      <c r="H78">
        <f>INDEX(Rank,MATCH(I78,Matrix!$E$124:$AB$124,0))</f>
        <v>1</v>
      </c>
      <c r="I78" s="37" t="s">
        <v>9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8:30" x14ac:dyDescent="0.25">
      <c r="H79">
        <f>INDEX(Rank,MATCH(I79,Matrix!$E$124:$AB$124,0))</f>
        <v>1</v>
      </c>
      <c r="I79" s="36" t="s">
        <v>22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8:30" x14ac:dyDescent="0.25">
      <c r="H80">
        <f>INDEX(Rank,MATCH(I80,Matrix!$E$124:$AB$124,0))</f>
        <v>1</v>
      </c>
      <c r="I80" s="37" t="s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8:30" x14ac:dyDescent="0.25">
      <c r="H81">
        <f>INDEX(Rank,MATCH(I81,Matrix!$E$124:$AB$124,0))</f>
        <v>1</v>
      </c>
      <c r="I81" s="36" t="s">
        <v>14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8:30" x14ac:dyDescent="0.25">
      <c r="H82">
        <f>INDEX(Rank,MATCH(I82,Matrix!$E$124:$AB$124,0))</f>
        <v>1</v>
      </c>
      <c r="I82" s="37" t="s">
        <v>16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8:30" x14ac:dyDescent="0.25">
      <c r="H83">
        <f>INDEX(Rank,MATCH(I83,Matrix!$E$124:$AB$124,0))</f>
        <v>1</v>
      </c>
      <c r="I83" s="36" t="s">
        <v>23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8:30" x14ac:dyDescent="0.25">
      <c r="H84">
        <f>INDEX(Rank,MATCH(I84,Matrix!$E$124:$AB$124,0))</f>
        <v>1</v>
      </c>
      <c r="I84" s="37" t="s">
        <v>10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9" spans="8:30" x14ac:dyDescent="0.25">
      <c r="H89" s="9"/>
    </row>
    <row r="90" spans="8:30" x14ac:dyDescent="0.25">
      <c r="I90" s="9"/>
    </row>
  </sheetData>
  <dataConsolidate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522A-327F-4E34-B5F4-B90716D3A2CD}">
  <sheetPr codeName="Sheet2"/>
  <dimension ref="E2:L63"/>
  <sheetViews>
    <sheetView showGridLines="0" topLeftCell="A26" workbookViewId="0">
      <selection activeCell="E63" sqref="E63"/>
    </sheetView>
  </sheetViews>
  <sheetFormatPr defaultRowHeight="15" x14ac:dyDescent="0.25"/>
  <cols>
    <col min="5" max="5" width="13.42578125" bestFit="1" customWidth="1"/>
    <col min="6" max="6" width="8.140625" bestFit="1" customWidth="1"/>
    <col min="7" max="7" width="12.5703125" bestFit="1" customWidth="1"/>
    <col min="9" max="9" width="21.7109375" bestFit="1" customWidth="1"/>
    <col min="10" max="10" width="13.28515625" customWidth="1"/>
    <col min="11" max="11" width="11.85546875" bestFit="1" customWidth="1"/>
    <col min="12" max="12" width="9.7109375" bestFit="1" customWidth="1"/>
  </cols>
  <sheetData>
    <row r="2" spans="5:12" ht="15.75" x14ac:dyDescent="0.25">
      <c r="E2" s="18" t="s">
        <v>50</v>
      </c>
    </row>
    <row r="5" spans="5:12" x14ac:dyDescent="0.25">
      <c r="E5" t="s">
        <v>25</v>
      </c>
      <c r="F5" t="s">
        <v>27</v>
      </c>
      <c r="G5" t="s">
        <v>26</v>
      </c>
      <c r="H5" t="s">
        <v>28</v>
      </c>
      <c r="I5" t="s">
        <v>30</v>
      </c>
      <c r="J5" t="s">
        <v>29</v>
      </c>
      <c r="K5" t="s">
        <v>31</v>
      </c>
      <c r="L5" t="s">
        <v>51</v>
      </c>
    </row>
    <row r="6" spans="5:12" x14ac:dyDescent="0.25">
      <c r="E6" t="s">
        <v>6</v>
      </c>
      <c r="F6">
        <v>9</v>
      </c>
      <c r="G6" t="s">
        <v>8</v>
      </c>
      <c r="H6">
        <v>3</v>
      </c>
      <c r="I6" t="str">
        <f>_xlfn.CONCAT(Games[[#This Row],[Winner]],Games[[#This Row],[Loser]])</f>
        <v>MustangsAggies</v>
      </c>
      <c r="J6" s="1" t="str">
        <f>IF(COUNTIF(Games[Concat],Games[[#This Row],[Concat]])&gt;1,"Error","ok")</f>
        <v>ok</v>
      </c>
      <c r="K6">
        <f>Games[[#This Row],[Score]]-Games[[#This Row],[Score2]]</f>
        <v>6</v>
      </c>
      <c r="L6" s="16">
        <v>44976</v>
      </c>
    </row>
    <row r="7" spans="5:12" x14ac:dyDescent="0.25">
      <c r="E7" t="s">
        <v>7</v>
      </c>
      <c r="F7">
        <v>6</v>
      </c>
      <c r="G7" t="s">
        <v>11</v>
      </c>
      <c r="H7">
        <v>0</v>
      </c>
      <c r="I7" t="str">
        <f>_xlfn.CONCAT(Games[[#This Row],[Winner]],Games[[#This Row],[Loser]])</f>
        <v>RazorbacksBears</v>
      </c>
      <c r="J7" s="1" t="str">
        <f>IF(COUNTIF(Games[Concat],Games[[#This Row],[Concat]])&gt;1,"Error","ok")</f>
        <v>ok</v>
      </c>
      <c r="K7">
        <f>Games[[#This Row],[Score]]-Games[[#This Row],[Score2]]</f>
        <v>6</v>
      </c>
      <c r="L7" s="16">
        <v>44979</v>
      </c>
    </row>
    <row r="8" spans="5:12" x14ac:dyDescent="0.25">
      <c r="E8" t="s">
        <v>6</v>
      </c>
      <c r="F8">
        <v>10</v>
      </c>
      <c r="G8" t="s">
        <v>11</v>
      </c>
      <c r="H8">
        <v>2</v>
      </c>
      <c r="I8" t="str">
        <f>_xlfn.CONCAT(Games[[#This Row],[Winner]],Games[[#This Row],[Loser]])</f>
        <v>MustangsBears</v>
      </c>
      <c r="J8" s="1" t="str">
        <f>IF(COUNTIF(Games[Concat],Games[[#This Row],[Concat]])&gt;1,"Error","ok")</f>
        <v>ok</v>
      </c>
      <c r="K8">
        <f>Games[[#This Row],[Score]]-Games[[#This Row],[Score2]]</f>
        <v>8</v>
      </c>
      <c r="L8" s="16">
        <v>44982</v>
      </c>
    </row>
    <row r="9" spans="5:12" x14ac:dyDescent="0.25">
      <c r="E9" t="s">
        <v>4</v>
      </c>
      <c r="F9">
        <v>9</v>
      </c>
      <c r="G9" t="s">
        <v>2</v>
      </c>
      <c r="H9">
        <v>9</v>
      </c>
      <c r="I9" t="str">
        <f>_xlfn.CONCAT(Games[[#This Row],[Winner]],Games[[#This Row],[Loser]])</f>
        <v>OwlsBlue Devils</v>
      </c>
      <c r="J9" s="1" t="str">
        <f>IF(COUNTIF(Games[Concat],Games[[#This Row],[Concat]])&gt;1,"Error","ok")</f>
        <v>ok</v>
      </c>
      <c r="K9">
        <f>Games[[#This Row],[Score]]-Games[[#This Row],[Score2]]</f>
        <v>0</v>
      </c>
      <c r="L9" s="16">
        <v>44979</v>
      </c>
    </row>
    <row r="10" spans="5:12" x14ac:dyDescent="0.25">
      <c r="E10" t="s">
        <v>9</v>
      </c>
      <c r="F10">
        <v>7</v>
      </c>
      <c r="G10" t="s">
        <v>12</v>
      </c>
      <c r="H10">
        <v>5</v>
      </c>
      <c r="I10" t="str">
        <f>_xlfn.CONCAT(Games[[#This Row],[Winner]],Games[[#This Row],[Loser]])</f>
        <v>RebelsBruins</v>
      </c>
      <c r="J10" s="1" t="str">
        <f>IF(COUNTIF(Games[Concat],Games[[#This Row],[Concat]])&gt;1,"Error","ok")</f>
        <v>ok</v>
      </c>
      <c r="K10">
        <f>Games[[#This Row],[Score]]-Games[[#This Row],[Score2]]</f>
        <v>2</v>
      </c>
      <c r="L10" s="16">
        <v>44983</v>
      </c>
    </row>
    <row r="11" spans="5:12" x14ac:dyDescent="0.25">
      <c r="E11" t="s">
        <v>21</v>
      </c>
      <c r="F11">
        <v>10</v>
      </c>
      <c r="G11" t="s">
        <v>3</v>
      </c>
      <c r="H11">
        <v>3</v>
      </c>
      <c r="I11" t="str">
        <f>_xlfn.CONCAT(Games[[#This Row],[Winner]],Games[[#This Row],[Loser]])</f>
        <v>FrogsCougars</v>
      </c>
      <c r="J11" s="1" t="str">
        <f>IF(COUNTIF(Games[Concat],Games[[#This Row],[Concat]])&gt;1,"Error","ok")</f>
        <v>ok</v>
      </c>
      <c r="K11">
        <f>Games[[#This Row],[Score]]-Games[[#This Row],[Score2]]</f>
        <v>7</v>
      </c>
      <c r="L11" s="16">
        <v>44982</v>
      </c>
    </row>
    <row r="12" spans="5:12" x14ac:dyDescent="0.25">
      <c r="E12" t="s">
        <v>3</v>
      </c>
      <c r="F12">
        <v>9</v>
      </c>
      <c r="G12" t="s">
        <v>15</v>
      </c>
      <c r="H12">
        <v>5</v>
      </c>
      <c r="I12" t="str">
        <f>_xlfn.CONCAT(Games[[#This Row],[Winner]],Games[[#This Row],[Loser]])</f>
        <v>CougarsCrimson Tide</v>
      </c>
      <c r="J12" s="1" t="str">
        <f>IF(COUNTIF(Games[Concat],Games[[#This Row],[Concat]])&gt;1,"Error","ok")</f>
        <v>ok</v>
      </c>
      <c r="K12">
        <f>Games[[#This Row],[Score]]-Games[[#This Row],[Score2]]</f>
        <v>4</v>
      </c>
      <c r="L12" s="16">
        <v>44976</v>
      </c>
    </row>
    <row r="13" spans="5:12" x14ac:dyDescent="0.25">
      <c r="E13" t="s">
        <v>0</v>
      </c>
      <c r="F13">
        <v>8</v>
      </c>
      <c r="G13" t="s">
        <v>15</v>
      </c>
      <c r="H13">
        <v>4</v>
      </c>
      <c r="I13" t="str">
        <f>_xlfn.CONCAT(Games[[#This Row],[Winner]],Games[[#This Row],[Loser]])</f>
        <v>CavaliersCrimson Tide</v>
      </c>
      <c r="J13" s="1" t="str">
        <f>IF(COUNTIF(Games[Concat],Games[[#This Row],[Concat]])&gt;1,"Error","ok")</f>
        <v>ok</v>
      </c>
      <c r="K13">
        <f>Games[[#This Row],[Score]]-Games[[#This Row],[Score2]]</f>
        <v>4</v>
      </c>
      <c r="L13" s="16">
        <v>44980</v>
      </c>
    </row>
    <row r="14" spans="5:12" x14ac:dyDescent="0.25">
      <c r="E14" t="s">
        <v>13</v>
      </c>
      <c r="F14">
        <v>11</v>
      </c>
      <c r="G14" t="s">
        <v>19</v>
      </c>
      <c r="H14">
        <v>5</v>
      </c>
      <c r="I14" t="str">
        <f>_xlfn.CONCAT(Games[[#This Row],[Winner]],Games[[#This Row],[Loser]])</f>
        <v>LonghornsDawgs</v>
      </c>
      <c r="J14" s="1" t="str">
        <f>IF(COUNTIF(Games[Concat],Games[[#This Row],[Concat]])&gt;1,"Error","ok")</f>
        <v>ok</v>
      </c>
      <c r="K14">
        <f>Games[[#This Row],[Score]]-Games[[#This Row],[Score2]]</f>
        <v>6</v>
      </c>
      <c r="L14" s="16">
        <v>44973</v>
      </c>
    </row>
    <row r="15" spans="5:12" x14ac:dyDescent="0.25">
      <c r="E15" t="s">
        <v>22</v>
      </c>
      <c r="F15">
        <v>4</v>
      </c>
      <c r="G15" t="s">
        <v>19</v>
      </c>
      <c r="H15">
        <v>4</v>
      </c>
      <c r="I15" t="str">
        <f>_xlfn.CONCAT(Games[[#This Row],[Winner]],Games[[#This Row],[Loser]])</f>
        <v>Red RaidersDawgs</v>
      </c>
      <c r="J15" s="1" t="str">
        <f>IF(COUNTIF(Games[Concat],Games[[#This Row],[Concat]])&gt;1,"Error","ok")</f>
        <v>ok</v>
      </c>
      <c r="K15">
        <f>Games[[#This Row],[Score]]-Games[[#This Row],[Score2]]</f>
        <v>0</v>
      </c>
      <c r="L15" s="16">
        <v>44983</v>
      </c>
    </row>
    <row r="16" spans="5:12" x14ac:dyDescent="0.25">
      <c r="E16" t="s">
        <v>15</v>
      </c>
      <c r="F16">
        <v>14</v>
      </c>
      <c r="G16" t="s">
        <v>5</v>
      </c>
      <c r="H16">
        <v>8</v>
      </c>
      <c r="I16" t="str">
        <f>_xlfn.CONCAT(Games[[#This Row],[Winner]],Games[[#This Row],[Loser]])</f>
        <v>Crimson TideDucks</v>
      </c>
      <c r="J16" s="1" t="str">
        <f>IF(COUNTIF(Games[Concat],Games[[#This Row],[Concat]])&gt;1,"Error","ok")</f>
        <v>ok</v>
      </c>
      <c r="K16">
        <f>Games[[#This Row],[Score]]-Games[[#This Row],[Score2]]</f>
        <v>6</v>
      </c>
      <c r="L16" s="16">
        <v>44978</v>
      </c>
    </row>
    <row r="17" spans="5:12" x14ac:dyDescent="0.25">
      <c r="E17" t="s">
        <v>20</v>
      </c>
      <c r="F17">
        <v>9</v>
      </c>
      <c r="G17" t="s">
        <v>21</v>
      </c>
      <c r="H17">
        <v>7</v>
      </c>
      <c r="I17" t="str">
        <f>_xlfn.CONCAT(Games[[#This Row],[Winner]],Games[[#This Row],[Loser]])</f>
        <v>GatorsFrogs</v>
      </c>
      <c r="J17" s="1" t="str">
        <f>IF(COUNTIF(Games[Concat],Games[[#This Row],[Concat]])&gt;1,"Error","ok")</f>
        <v>ok</v>
      </c>
      <c r="K17">
        <f>Games[[#This Row],[Score]]-Games[[#This Row],[Score2]]</f>
        <v>2</v>
      </c>
      <c r="L17" s="16">
        <v>44975</v>
      </c>
    </row>
    <row r="18" spans="5:12" x14ac:dyDescent="0.25">
      <c r="E18" t="s">
        <v>17</v>
      </c>
      <c r="F18">
        <v>12</v>
      </c>
      <c r="G18" t="s">
        <v>21</v>
      </c>
      <c r="H18">
        <v>6</v>
      </c>
      <c r="I18" t="str">
        <f>_xlfn.CONCAT(Games[[#This Row],[Winner]],Games[[#This Row],[Loser]])</f>
        <v>HurricanesFrogs</v>
      </c>
      <c r="J18" s="1" t="str">
        <f>IF(COUNTIF(Games[Concat],Games[[#This Row],[Concat]])&gt;1,"Error","ok")</f>
        <v>ok</v>
      </c>
      <c r="K18">
        <f>Games[[#This Row],[Score]]-Games[[#This Row],[Score2]]</f>
        <v>6</v>
      </c>
      <c r="L18" s="16">
        <v>44977</v>
      </c>
    </row>
    <row r="19" spans="5:12" x14ac:dyDescent="0.25">
      <c r="E19" t="s">
        <v>5</v>
      </c>
      <c r="F19">
        <v>10</v>
      </c>
      <c r="G19" t="s">
        <v>21</v>
      </c>
      <c r="H19">
        <v>4</v>
      </c>
      <c r="I19" t="str">
        <f>_xlfn.CONCAT(Games[[#This Row],[Winner]],Games[[#This Row],[Loser]])</f>
        <v>DucksFrogs</v>
      </c>
      <c r="J19" s="1" t="str">
        <f>IF(COUNTIF(Games[Concat],Games[[#This Row],[Concat]])&gt;1,"Error","ok")</f>
        <v>ok</v>
      </c>
      <c r="K19">
        <f>Games[[#This Row],[Score]]-Games[[#This Row],[Score2]]</f>
        <v>6</v>
      </c>
      <c r="L19" s="16">
        <v>44980</v>
      </c>
    </row>
    <row r="20" spans="5:12" x14ac:dyDescent="0.25">
      <c r="E20" t="s">
        <v>18</v>
      </c>
      <c r="F20">
        <v>6</v>
      </c>
      <c r="G20" t="s">
        <v>20</v>
      </c>
      <c r="H20">
        <v>5</v>
      </c>
      <c r="I20" t="str">
        <f>_xlfn.CONCAT(Games[[#This Row],[Winner]],Games[[#This Row],[Loser]])</f>
        <v>IrishGators</v>
      </c>
      <c r="J20" s="1" t="str">
        <f>IF(COUNTIF(Games[Concat],Games[[#This Row],[Concat]])&gt;1,"Error","ok")</f>
        <v>ok</v>
      </c>
      <c r="K20">
        <f>Games[[#This Row],[Score]]-Games[[#This Row],[Score2]]</f>
        <v>1</v>
      </c>
      <c r="L20" s="16">
        <v>44973</v>
      </c>
    </row>
    <row r="21" spans="5:12" x14ac:dyDescent="0.25">
      <c r="E21" t="s">
        <v>9</v>
      </c>
      <c r="F21">
        <v>3</v>
      </c>
      <c r="G21" t="s">
        <v>20</v>
      </c>
      <c r="H21">
        <v>1</v>
      </c>
      <c r="I21" t="str">
        <f>_xlfn.CONCAT(Games[[#This Row],[Winner]],Games[[#This Row],[Loser]])</f>
        <v>RebelsGators</v>
      </c>
      <c r="J21" s="1" t="str">
        <f>IF(COUNTIF(Games[Concat],Games[[#This Row],[Concat]])&gt;1,"Error","ok")</f>
        <v>ok</v>
      </c>
      <c r="K21">
        <f>Games[[#This Row],[Score]]-Games[[#This Row],[Score2]]</f>
        <v>2</v>
      </c>
      <c r="L21" s="16">
        <v>44981</v>
      </c>
    </row>
    <row r="22" spans="5:12" x14ac:dyDescent="0.25">
      <c r="E22" t="s">
        <v>11</v>
      </c>
      <c r="F22">
        <v>8</v>
      </c>
      <c r="G22" t="s">
        <v>20</v>
      </c>
      <c r="H22">
        <v>5</v>
      </c>
      <c r="I22" t="str">
        <f>_xlfn.CONCAT(Games[[#This Row],[Winner]],Games[[#This Row],[Loser]])</f>
        <v>BearsGators</v>
      </c>
      <c r="J22" s="1" t="str">
        <f>IF(COUNTIF(Games[Concat],Games[[#This Row],[Concat]])&gt;1,"Error","ok")</f>
        <v>ok</v>
      </c>
      <c r="K22">
        <f>Games[[#This Row],[Score]]-Games[[#This Row],[Score2]]</f>
        <v>3</v>
      </c>
      <c r="L22" s="16">
        <v>44983</v>
      </c>
    </row>
    <row r="23" spans="5:12" x14ac:dyDescent="0.25">
      <c r="E23" t="s">
        <v>8</v>
      </c>
      <c r="F23">
        <v>11</v>
      </c>
      <c r="G23" t="s">
        <v>20</v>
      </c>
      <c r="H23">
        <v>7</v>
      </c>
      <c r="I23" t="str">
        <f>_xlfn.CONCAT(Games[[#This Row],[Winner]],Games[[#This Row],[Loser]])</f>
        <v>AggiesGators</v>
      </c>
      <c r="J23" s="1" t="str">
        <f>IF(COUNTIF(Games[Concat],Games[[#This Row],[Concat]])&gt;1,"Error","ok")</f>
        <v>ok</v>
      </c>
      <c r="K23">
        <f>Games[[#This Row],[Score]]-Games[[#This Row],[Score2]]</f>
        <v>4</v>
      </c>
      <c r="L23" s="16">
        <v>44985</v>
      </c>
    </row>
    <row r="24" spans="5:12" x14ac:dyDescent="0.25">
      <c r="E24" t="s">
        <v>1</v>
      </c>
      <c r="F24">
        <v>6</v>
      </c>
      <c r="G24" t="s">
        <v>17</v>
      </c>
      <c r="H24">
        <v>0</v>
      </c>
      <c r="I24" t="str">
        <f>_xlfn.CONCAT(Games[[#This Row],[Winner]],Games[[#This Row],[Loser]])</f>
        <v>SoonersHurricanes</v>
      </c>
      <c r="J24" s="1" t="str">
        <f>IF(COUNTIF(Games[Concat],Games[[#This Row],[Concat]])&gt;1,"Error","ok")</f>
        <v>ok</v>
      </c>
      <c r="K24">
        <f>Games[[#This Row],[Score]]-Games[[#This Row],[Score2]]</f>
        <v>6</v>
      </c>
      <c r="L24" s="16">
        <v>44976</v>
      </c>
    </row>
    <row r="25" spans="5:12" x14ac:dyDescent="0.25">
      <c r="E25" t="s">
        <v>8</v>
      </c>
      <c r="F25">
        <v>10</v>
      </c>
      <c r="G25" t="s">
        <v>17</v>
      </c>
      <c r="H25">
        <v>4</v>
      </c>
      <c r="I25" t="str">
        <f>_xlfn.CONCAT(Games[[#This Row],[Winner]],Games[[#This Row],[Loser]])</f>
        <v>AggiesHurricanes</v>
      </c>
      <c r="J25" s="1" t="str">
        <f>IF(COUNTIF(Games[Concat],Games[[#This Row],[Concat]])&gt;1,"Error","ok")</f>
        <v>ok</v>
      </c>
      <c r="K25">
        <f>Games[[#This Row],[Score]]-Games[[#This Row],[Score2]]</f>
        <v>6</v>
      </c>
      <c r="L25" s="16">
        <v>44982</v>
      </c>
    </row>
    <row r="26" spans="5:12" x14ac:dyDescent="0.25">
      <c r="E26" t="s">
        <v>5</v>
      </c>
      <c r="F26">
        <v>10</v>
      </c>
      <c r="G26" t="s">
        <v>18</v>
      </c>
      <c r="H26">
        <v>1</v>
      </c>
      <c r="I26" t="str">
        <f>_xlfn.CONCAT(Games[[#This Row],[Winner]],Games[[#This Row],[Loser]])</f>
        <v>DucksIrish</v>
      </c>
      <c r="J26" s="1" t="str">
        <f>IF(COUNTIF(Games[Concat],Games[[#This Row],[Concat]])&gt;1,"Error","ok")</f>
        <v>ok</v>
      </c>
      <c r="K26">
        <f>Games[[#This Row],[Score]]-Games[[#This Row],[Score2]]</f>
        <v>9</v>
      </c>
      <c r="L26" s="16">
        <v>44975</v>
      </c>
    </row>
    <row r="27" spans="5:12" x14ac:dyDescent="0.25">
      <c r="E27" t="s">
        <v>3</v>
      </c>
      <c r="F27">
        <v>6</v>
      </c>
      <c r="G27" t="s">
        <v>18</v>
      </c>
      <c r="H27">
        <v>3</v>
      </c>
      <c r="I27" t="str">
        <f>_xlfn.CONCAT(Games[[#This Row],[Winner]],Games[[#This Row],[Loser]])</f>
        <v>CougarsIrish</v>
      </c>
      <c r="J27" s="1" t="str">
        <f>IF(COUNTIF(Games[Concat],Games[[#This Row],[Concat]])&gt;1,"Error","ok")</f>
        <v>ok</v>
      </c>
      <c r="K27">
        <f>Games[[#This Row],[Score]]-Games[[#This Row],[Score2]]</f>
        <v>3</v>
      </c>
      <c r="L27" s="16">
        <v>44978</v>
      </c>
    </row>
    <row r="28" spans="5:12" x14ac:dyDescent="0.25">
      <c r="E28" s="19" t="s">
        <v>0</v>
      </c>
      <c r="F28" s="19">
        <v>7</v>
      </c>
      <c r="G28" s="19" t="s">
        <v>18</v>
      </c>
      <c r="H28" s="19">
        <v>4</v>
      </c>
      <c r="I28" s="19" t="str">
        <f>_xlfn.CONCAT(Games[[#This Row],[Winner]],Games[[#This Row],[Loser]])</f>
        <v>CavaliersIrish</v>
      </c>
      <c r="J28" s="25" t="str">
        <f>IF(COUNTIF(Games[Concat],Games[[#This Row],[Concat]])&gt;1,"Error","ok")</f>
        <v>ok</v>
      </c>
      <c r="K28" s="19">
        <f>Games[[#This Row],[Score]]-Games[[#This Row],[Score2]]</f>
        <v>3</v>
      </c>
      <c r="L28" s="16">
        <v>44984</v>
      </c>
    </row>
    <row r="29" spans="5:12" x14ac:dyDescent="0.25">
      <c r="E29" t="s">
        <v>0</v>
      </c>
      <c r="F29">
        <v>8</v>
      </c>
      <c r="G29" t="s">
        <v>13</v>
      </c>
      <c r="H29">
        <v>4</v>
      </c>
      <c r="I29" t="str">
        <f>_xlfn.CONCAT(Games[[#This Row],[Winner]],Games[[#This Row],[Loser]])</f>
        <v>CavaliersLonghorns</v>
      </c>
      <c r="J29" s="1" t="str">
        <f>IF(COUNTIF(Games[Concat],Games[[#This Row],[Concat]])&gt;1,"Error","ok")</f>
        <v>ok</v>
      </c>
      <c r="K29">
        <f>Games[[#This Row],[Score]]-Games[[#This Row],[Score2]]</f>
        <v>4</v>
      </c>
      <c r="L29" s="16">
        <v>44975</v>
      </c>
    </row>
    <row r="30" spans="5:12" x14ac:dyDescent="0.25">
      <c r="E30" t="s">
        <v>2</v>
      </c>
      <c r="F30">
        <v>8</v>
      </c>
      <c r="G30" t="s">
        <v>13</v>
      </c>
      <c r="H30">
        <v>7</v>
      </c>
      <c r="I30" t="str">
        <f>_xlfn.CONCAT(Games[[#This Row],[Winner]],Games[[#This Row],[Loser]])</f>
        <v>Blue DevilsLonghorns</v>
      </c>
      <c r="J30" s="1" t="str">
        <f>IF(COUNTIF(Games[Concat],Games[[#This Row],[Concat]])&gt;1,"Error","ok")</f>
        <v>ok</v>
      </c>
      <c r="K30">
        <f>Games[[#This Row],[Score]]-Games[[#This Row],[Score2]]</f>
        <v>1</v>
      </c>
      <c r="L30" s="16">
        <v>44983</v>
      </c>
    </row>
    <row r="31" spans="5:12" x14ac:dyDescent="0.25">
      <c r="E31" t="s">
        <v>1</v>
      </c>
      <c r="F31">
        <v>6</v>
      </c>
      <c r="G31" t="s">
        <v>6</v>
      </c>
      <c r="H31">
        <v>0</v>
      </c>
      <c r="I31" t="str">
        <f>_xlfn.CONCAT(Games[[#This Row],[Winner]],Games[[#This Row],[Loser]])</f>
        <v>SoonersMustangs</v>
      </c>
      <c r="J31" s="1" t="str">
        <f>IF(COUNTIF(Games[Concat],Games[[#This Row],[Concat]])&gt;1,"Error","ok")</f>
        <v>ok</v>
      </c>
      <c r="K31">
        <f>Games[[#This Row],[Score]]-Games[[#This Row],[Score2]]</f>
        <v>6</v>
      </c>
      <c r="L31" s="16">
        <v>44974</v>
      </c>
    </row>
    <row r="32" spans="5:12" x14ac:dyDescent="0.25">
      <c r="E32" t="s">
        <v>8</v>
      </c>
      <c r="F32">
        <v>7</v>
      </c>
      <c r="G32" t="s">
        <v>7</v>
      </c>
      <c r="H32">
        <v>5</v>
      </c>
      <c r="I32" t="str">
        <f>_xlfn.CONCAT(Games[[#This Row],[Winner]],Games[[#This Row],[Loser]])</f>
        <v>AggiesRazorbacks</v>
      </c>
      <c r="J32" s="1" t="str">
        <f>IF(COUNTIF(Games[Concat],Games[[#This Row],[Concat]])&gt;1,"Error","ok")</f>
        <v>ok</v>
      </c>
      <c r="K32">
        <f>Games[[#This Row],[Score]]-Games[[#This Row],[Score2]]</f>
        <v>2</v>
      </c>
      <c r="L32" s="16">
        <v>44976</v>
      </c>
    </row>
    <row r="33" spans="5:12" x14ac:dyDescent="0.25">
      <c r="E33" t="s">
        <v>2</v>
      </c>
      <c r="F33">
        <v>4</v>
      </c>
      <c r="G33" t="s">
        <v>9</v>
      </c>
      <c r="H33">
        <v>2</v>
      </c>
      <c r="I33" t="str">
        <f>_xlfn.CONCAT(Games[[#This Row],[Winner]],Games[[#This Row],[Loser]])</f>
        <v>Blue DevilsRebels</v>
      </c>
      <c r="J33" s="1" t="str">
        <f>IF(COUNTIF(Games[Concat],Games[[#This Row],[Concat]])&gt;1,"Error","ok")</f>
        <v>ok</v>
      </c>
      <c r="K33">
        <f>Games[[#This Row],[Score]]-Games[[#This Row],[Score2]]</f>
        <v>2</v>
      </c>
      <c r="L33" s="16">
        <v>44972</v>
      </c>
    </row>
    <row r="34" spans="5:12" x14ac:dyDescent="0.25">
      <c r="E34" t="s">
        <v>0</v>
      </c>
      <c r="F34">
        <v>16</v>
      </c>
      <c r="G34" t="s">
        <v>22</v>
      </c>
      <c r="H34">
        <v>13</v>
      </c>
      <c r="I34" t="str">
        <f>_xlfn.CONCAT(Games[[#This Row],[Winner]],Games[[#This Row],[Loser]])</f>
        <v>CavaliersRed Raiders</v>
      </c>
      <c r="J34" s="1" t="str">
        <f>IF(COUNTIF(Games[Concat],Games[[#This Row],[Concat]])&gt;1,"Error","ok")</f>
        <v>ok</v>
      </c>
      <c r="K34">
        <f>Games[[#This Row],[Score]]-Games[[#This Row],[Score2]]</f>
        <v>3</v>
      </c>
      <c r="L34" s="16">
        <v>44972</v>
      </c>
    </row>
    <row r="35" spans="5:12" x14ac:dyDescent="0.25">
      <c r="E35" t="s">
        <v>3</v>
      </c>
      <c r="F35">
        <v>9</v>
      </c>
      <c r="G35" t="s">
        <v>22</v>
      </c>
      <c r="H35">
        <v>3</v>
      </c>
      <c r="I35" t="str">
        <f>_xlfn.CONCAT(Games[[#This Row],[Winner]],Games[[#This Row],[Loser]])</f>
        <v>CougarsRed Raiders</v>
      </c>
      <c r="J35" s="1" t="str">
        <f>IF(COUNTIF(Games[Concat],Games[[#This Row],[Concat]])&gt;1,"Error","ok")</f>
        <v>ok</v>
      </c>
      <c r="K35">
        <f>Games[[#This Row],[Score]]-Games[[#This Row],[Score2]]</f>
        <v>6</v>
      </c>
      <c r="L35" s="16">
        <v>44975</v>
      </c>
    </row>
    <row r="36" spans="5:12" x14ac:dyDescent="0.25">
      <c r="E36" t="s">
        <v>2</v>
      </c>
      <c r="F36">
        <v>5</v>
      </c>
      <c r="G36" t="s">
        <v>22</v>
      </c>
      <c r="H36">
        <v>4</v>
      </c>
      <c r="I36" t="str">
        <f>_xlfn.CONCAT(Games[[#This Row],[Winner]],Games[[#This Row],[Loser]])</f>
        <v>Blue DevilsRed Raiders</v>
      </c>
      <c r="J36" s="1" t="str">
        <f>IF(COUNTIF(Games[Concat],Games[[#This Row],[Concat]])&gt;1,"Error","ok")</f>
        <v>ok</v>
      </c>
      <c r="K36">
        <f>Games[[#This Row],[Score]]-Games[[#This Row],[Score2]]</f>
        <v>1</v>
      </c>
      <c r="L36" s="16">
        <v>44985</v>
      </c>
    </row>
    <row r="37" spans="5:12" x14ac:dyDescent="0.25">
      <c r="E37" s="21" t="s">
        <v>5</v>
      </c>
      <c r="F37" s="21">
        <v>9</v>
      </c>
      <c r="G37" s="21" t="s">
        <v>1</v>
      </c>
      <c r="H37" s="21">
        <v>3</v>
      </c>
      <c r="I37" s="21" t="str">
        <f>_xlfn.CONCAT(Games[[#This Row],[Winner]],Games[[#This Row],[Loser]])</f>
        <v>DucksSooners</v>
      </c>
      <c r="J37" s="26" t="str">
        <f>IF(COUNTIF(Games[Concat],Games[[#This Row],[Concat]])&gt;1,"Error","ok")</f>
        <v>ok</v>
      </c>
      <c r="K37" s="21">
        <f>Games[[#This Row],[Score]]-Games[[#This Row],[Score2]]</f>
        <v>6</v>
      </c>
      <c r="L37" s="16">
        <v>44984</v>
      </c>
    </row>
    <row r="38" spans="5:12" x14ac:dyDescent="0.25">
      <c r="E38" t="s">
        <v>11</v>
      </c>
      <c r="F38">
        <v>8</v>
      </c>
      <c r="G38" t="s">
        <v>14</v>
      </c>
      <c r="H38">
        <v>4</v>
      </c>
      <c r="I38" t="str">
        <f>_xlfn.CONCAT(Games[[#This Row],[Winner]],Games[[#This Row],[Loser]])</f>
        <v>BearsTar Heels</v>
      </c>
      <c r="J38" s="1" t="str">
        <f>IF(COUNTIF(Games[Concat],Games[[#This Row],[Concat]])&gt;1,"Error","ok")</f>
        <v>ok</v>
      </c>
      <c r="K38">
        <f>Games[[#This Row],[Score]]-Games[[#This Row],[Score2]]</f>
        <v>4</v>
      </c>
      <c r="L38" s="16">
        <v>44974</v>
      </c>
    </row>
    <row r="39" spans="5:12" x14ac:dyDescent="0.25">
      <c r="E39" t="s">
        <v>10</v>
      </c>
      <c r="F39">
        <v>5</v>
      </c>
      <c r="G39" t="s">
        <v>14</v>
      </c>
      <c r="H39">
        <v>3</v>
      </c>
      <c r="I39" t="str">
        <f>_xlfn.CONCAT(Games[[#This Row],[Winner]],Games[[#This Row],[Loser]])</f>
        <v>WolverinesTar Heels</v>
      </c>
      <c r="J39" s="1" t="str">
        <f>IF(COUNTIF(Games[Concat],Games[[#This Row],[Concat]])&gt;1,"Error","ok")</f>
        <v>ok</v>
      </c>
      <c r="K39">
        <f>Games[[#This Row],[Score]]-Games[[#This Row],[Score2]]</f>
        <v>2</v>
      </c>
      <c r="L39" s="16">
        <v>44981</v>
      </c>
    </row>
    <row r="40" spans="5:12" x14ac:dyDescent="0.25">
      <c r="E40" t="s">
        <v>12</v>
      </c>
      <c r="F40">
        <v>10</v>
      </c>
      <c r="G40" t="s">
        <v>16</v>
      </c>
      <c r="H40">
        <v>5</v>
      </c>
      <c r="I40" t="str">
        <f>_xlfn.CONCAT(Games[[#This Row],[Winner]],Games[[#This Row],[Loser]])</f>
        <v>BruinsTigers</v>
      </c>
      <c r="J40" s="1" t="str">
        <f>IF(COUNTIF(Games[Concat],Games[[#This Row],[Concat]])&gt;1,"Error","ok")</f>
        <v>ok</v>
      </c>
      <c r="K40">
        <f>Games[[#This Row],[Score]]-Games[[#This Row],[Score2]]</f>
        <v>5</v>
      </c>
      <c r="L40" s="16">
        <v>44975</v>
      </c>
    </row>
    <row r="41" spans="5:12" x14ac:dyDescent="0.25">
      <c r="E41" t="s">
        <v>4</v>
      </c>
      <c r="F41">
        <v>11</v>
      </c>
      <c r="G41" t="s">
        <v>16</v>
      </c>
      <c r="H41">
        <v>5</v>
      </c>
      <c r="I41" t="str">
        <f>_xlfn.CONCAT(Games[[#This Row],[Winner]],Games[[#This Row],[Loser]])</f>
        <v>OwlsTigers</v>
      </c>
      <c r="J41" s="1" t="str">
        <f>IF(COUNTIF(Games[Concat],Games[[#This Row],[Concat]])&gt;1,"Error","ok")</f>
        <v>ok</v>
      </c>
      <c r="K41">
        <f>Games[[#This Row],[Score]]-Games[[#This Row],[Score2]]</f>
        <v>6</v>
      </c>
      <c r="L41" s="16">
        <v>44983</v>
      </c>
    </row>
    <row r="42" spans="5:12" x14ac:dyDescent="0.25">
      <c r="E42" s="20" t="s">
        <v>10</v>
      </c>
      <c r="F42" s="23">
        <v>9</v>
      </c>
      <c r="G42" s="23" t="s">
        <v>23</v>
      </c>
      <c r="H42" s="23">
        <v>4</v>
      </c>
      <c r="I42" s="23" t="str">
        <f>_xlfn.CONCAT(Games[[#This Row],[Winner]],Games[[#This Row],[Loser]])</f>
        <v>WolverinesTrojans</v>
      </c>
      <c r="J42" s="15" t="str">
        <f>IF(COUNTIF(Games[Concat],Games[[#This Row],[Concat]])&gt;1,"Error","ok")</f>
        <v>ok</v>
      </c>
      <c r="K42" s="28">
        <f>Games[[#This Row],[Score]]-Games[[#This Row],[Score2]]</f>
        <v>5</v>
      </c>
      <c r="L42" s="16">
        <v>44975</v>
      </c>
    </row>
    <row r="43" spans="5:12" x14ac:dyDescent="0.25">
      <c r="E43" s="22" t="s">
        <v>14</v>
      </c>
      <c r="F43" s="24">
        <v>7</v>
      </c>
      <c r="G43" s="24" t="s">
        <v>23</v>
      </c>
      <c r="H43" s="24">
        <v>2</v>
      </c>
      <c r="I43" s="24" t="str">
        <f>_xlfn.CONCAT(Games[[#This Row],[Winner]],Games[[#This Row],[Loser]])</f>
        <v>Tar HeelsTrojans</v>
      </c>
      <c r="J43" s="27" t="str">
        <f>IF(COUNTIF(Games[Concat],Games[[#This Row],[Concat]])&gt;1,"Error","ok")</f>
        <v>ok</v>
      </c>
      <c r="K43" s="29">
        <f>Games[[#This Row],[Score]]-Games[[#This Row],[Score2]]</f>
        <v>5</v>
      </c>
      <c r="L43" s="16">
        <v>44977</v>
      </c>
    </row>
    <row r="44" spans="5:12" x14ac:dyDescent="0.25">
      <c r="E44" t="s">
        <v>7</v>
      </c>
      <c r="F44">
        <v>4</v>
      </c>
      <c r="G44" t="s">
        <v>23</v>
      </c>
      <c r="H44">
        <v>0</v>
      </c>
      <c r="I44" t="str">
        <f>_xlfn.CONCAT(Games[[#This Row],[Winner]],Games[[#This Row],[Loser]])</f>
        <v>RazorbacksTrojans</v>
      </c>
      <c r="J44" s="1" t="str">
        <f>IF(COUNTIF(Games[Concat],Games[[#This Row],[Concat]])&gt;1,"Error","ok")</f>
        <v>ok</v>
      </c>
      <c r="K44">
        <f>Games[[#This Row],[Score]]-Games[[#This Row],[Score2]]</f>
        <v>4</v>
      </c>
      <c r="L44" s="16">
        <v>44982</v>
      </c>
    </row>
    <row r="45" spans="5:12" x14ac:dyDescent="0.25">
      <c r="E45" t="s">
        <v>16</v>
      </c>
      <c r="F45">
        <v>11</v>
      </c>
      <c r="G45" t="s">
        <v>10</v>
      </c>
      <c r="H45">
        <v>5</v>
      </c>
      <c r="I45" t="str">
        <f>_xlfn.CONCAT(Games[[#This Row],[Winner]],Games[[#This Row],[Loser]])</f>
        <v>TigersWolverines</v>
      </c>
      <c r="J45" s="1" t="str">
        <f>IF(COUNTIF(Games[Concat],Games[[#This Row],[Concat]])&gt;1,"Error","ok")</f>
        <v>ok</v>
      </c>
      <c r="K45">
        <f>Games[[#This Row],[Score]]-Games[[#This Row],[Score2]]</f>
        <v>6</v>
      </c>
      <c r="L45" s="16">
        <v>44976</v>
      </c>
    </row>
    <row r="46" spans="5:12" x14ac:dyDescent="0.25">
      <c r="E46" t="s">
        <v>12</v>
      </c>
      <c r="F46">
        <v>8</v>
      </c>
      <c r="G46" t="s">
        <v>4</v>
      </c>
      <c r="H46">
        <v>6</v>
      </c>
      <c r="I46" t="s">
        <v>52</v>
      </c>
      <c r="J46" s="1" t="s">
        <v>53</v>
      </c>
      <c r="K46">
        <v>2</v>
      </c>
      <c r="L46" s="16">
        <v>44986</v>
      </c>
    </row>
    <row r="47" spans="5:12" x14ac:dyDescent="0.25">
      <c r="E47" t="s">
        <v>19</v>
      </c>
      <c r="F47">
        <v>10</v>
      </c>
      <c r="G47" t="s">
        <v>15</v>
      </c>
      <c r="H47">
        <v>8</v>
      </c>
      <c r="I47" t="s">
        <v>54</v>
      </c>
      <c r="J47" s="1" t="s">
        <v>53</v>
      </c>
      <c r="K47">
        <v>2</v>
      </c>
      <c r="L47" s="16">
        <v>44986</v>
      </c>
    </row>
    <row r="48" spans="5:12" x14ac:dyDescent="0.25">
      <c r="E48" t="s">
        <v>11</v>
      </c>
      <c r="F48">
        <v>8</v>
      </c>
      <c r="G48" t="s">
        <v>17</v>
      </c>
      <c r="H48">
        <v>2</v>
      </c>
      <c r="I48" t="str">
        <f>_xlfn.CONCAT(Games[[#This Row],[Winner]],Games[[#This Row],[Loser]])</f>
        <v>BearsHurricanes</v>
      </c>
      <c r="J48" s="1" t="str">
        <f>IF(COUNTIF(Games[Concat],Games[[#This Row],[Concat]])&gt;1,"Error","ok")</f>
        <v>ok</v>
      </c>
      <c r="K48">
        <f>Games[[#This Row],[Score]]-Games[[#This Row],[Score2]]</f>
        <v>6</v>
      </c>
      <c r="L48" s="16">
        <v>44987</v>
      </c>
    </row>
    <row r="49" spans="5:12" x14ac:dyDescent="0.25">
      <c r="E49" t="s">
        <v>9</v>
      </c>
      <c r="F49">
        <v>11</v>
      </c>
      <c r="G49" t="s">
        <v>16</v>
      </c>
      <c r="H49">
        <v>3</v>
      </c>
      <c r="I49" t="str">
        <f>_xlfn.CONCAT(Games[[#This Row],[Winner]],Games[[#This Row],[Loser]])</f>
        <v>RebelsTigers</v>
      </c>
      <c r="J49" s="1" t="str">
        <f>IF(COUNTIF(Games[Concat],Games[[#This Row],[Concat]])&gt;1,"Error","ok")</f>
        <v>ok</v>
      </c>
      <c r="K49">
        <f>Games[[#This Row],[Score]]-Games[[#This Row],[Score2]]</f>
        <v>8</v>
      </c>
      <c r="L49" s="16">
        <v>44987</v>
      </c>
    </row>
    <row r="50" spans="5:12" x14ac:dyDescent="0.25">
      <c r="E50" t="s">
        <v>6</v>
      </c>
      <c r="F50">
        <v>12</v>
      </c>
      <c r="G50" t="s">
        <v>23</v>
      </c>
      <c r="H50">
        <v>0</v>
      </c>
      <c r="I50" t="str">
        <f>_xlfn.CONCAT(Games[[#This Row],[Winner]],Games[[#This Row],[Loser]])</f>
        <v>MustangsTrojans</v>
      </c>
      <c r="J50" s="1" t="str">
        <f>IF(COUNTIF(Games[Concat],Games[[#This Row],[Concat]])&gt;1,"Error","ok")</f>
        <v>ok</v>
      </c>
      <c r="K50">
        <f>Games[[#This Row],[Score]]-Games[[#This Row],[Score2]]</f>
        <v>12</v>
      </c>
      <c r="L50" s="16">
        <v>44988</v>
      </c>
    </row>
    <row r="51" spans="5:12" x14ac:dyDescent="0.25">
      <c r="E51" t="s">
        <v>9</v>
      </c>
      <c r="F51">
        <v>8</v>
      </c>
      <c r="G51" t="s">
        <v>14</v>
      </c>
      <c r="H51">
        <v>4</v>
      </c>
      <c r="I51" t="str">
        <f>_xlfn.CONCAT(Games[[#This Row],[Winner]],Games[[#This Row],[Loser]])</f>
        <v>RebelsTar Heels</v>
      </c>
      <c r="J51" s="1" t="str">
        <f>IF(COUNTIF(Games[Concat],Games[[#This Row],[Concat]])&gt;1,"Error","ok")</f>
        <v>ok</v>
      </c>
      <c r="K51">
        <f>Games[[#This Row],[Score]]-Games[[#This Row],[Score2]]</f>
        <v>4</v>
      </c>
      <c r="L51" s="16">
        <v>44988</v>
      </c>
    </row>
    <row r="52" spans="5:12" x14ac:dyDescent="0.25">
      <c r="E52" t="s">
        <v>12</v>
      </c>
      <c r="F52">
        <v>15</v>
      </c>
      <c r="G52" t="s">
        <v>13</v>
      </c>
      <c r="H52">
        <v>6</v>
      </c>
      <c r="I52" t="str">
        <f>_xlfn.CONCAT(Games[[#This Row],[Winner]],Games[[#This Row],[Loser]])</f>
        <v>BruinsLonghorns</v>
      </c>
      <c r="J52" s="1" t="str">
        <f>IF(COUNTIF(Games[Concat],Games[[#This Row],[Concat]])&gt;1,"Error","ok")</f>
        <v>ok</v>
      </c>
      <c r="K52">
        <f>Games[[#This Row],[Score]]-Games[[#This Row],[Score2]]</f>
        <v>9</v>
      </c>
      <c r="L52" s="16">
        <v>44989</v>
      </c>
    </row>
    <row r="53" spans="5:12" x14ac:dyDescent="0.25">
      <c r="E53" t="s">
        <v>1</v>
      </c>
      <c r="F53">
        <v>9</v>
      </c>
      <c r="G53" t="s">
        <v>3</v>
      </c>
      <c r="H53">
        <v>1</v>
      </c>
      <c r="I53" t="str">
        <f>_xlfn.CONCAT(Games[[#This Row],[Winner]],Games[[#This Row],[Loser]])</f>
        <v>SoonersCougars</v>
      </c>
      <c r="J53" s="1" t="str">
        <f>IF(COUNTIF(Games[Concat],Games[[#This Row],[Concat]])&gt;1,"Error","ok")</f>
        <v>ok</v>
      </c>
      <c r="K53">
        <f>Games[[#This Row],[Score]]-Games[[#This Row],[Score2]]</f>
        <v>8</v>
      </c>
      <c r="L53" s="16">
        <v>44989</v>
      </c>
    </row>
    <row r="54" spans="5:12" x14ac:dyDescent="0.25">
      <c r="E54" t="s">
        <v>0</v>
      </c>
      <c r="F54">
        <v>7</v>
      </c>
      <c r="G54" t="s">
        <v>10</v>
      </c>
      <c r="H54">
        <v>6</v>
      </c>
      <c r="I54" t="str">
        <f>_xlfn.CONCAT(Games[[#This Row],[Winner]],Games[[#This Row],[Loser]])</f>
        <v>CavaliersWolverines</v>
      </c>
      <c r="J54" s="1" t="str">
        <f>IF(COUNTIF(Games[Concat],Games[[#This Row],[Concat]])&gt;1,"Error","ok")</f>
        <v>ok</v>
      </c>
      <c r="K54">
        <f>Games[[#This Row],[Score]]-Games[[#This Row],[Score2]]</f>
        <v>1</v>
      </c>
      <c r="L54" s="16">
        <v>44989</v>
      </c>
    </row>
    <row r="55" spans="5:12" x14ac:dyDescent="0.25">
      <c r="E55" t="s">
        <v>7</v>
      </c>
      <c r="F55">
        <v>10</v>
      </c>
      <c r="G55" t="s">
        <v>14</v>
      </c>
      <c r="H55">
        <v>7</v>
      </c>
      <c r="I55" t="str">
        <f>_xlfn.CONCAT(Games[[#This Row],[Winner]],Games[[#This Row],[Loser]])</f>
        <v>RazorbacksTar Heels</v>
      </c>
      <c r="J55" s="1" t="str">
        <f>IF(COUNTIF(Games[Concat],Games[[#This Row],[Concat]])&gt;1,"Error","ok")</f>
        <v>ok</v>
      </c>
      <c r="K55">
        <f>Games[[#This Row],[Score]]-Games[[#This Row],[Score2]]</f>
        <v>3</v>
      </c>
      <c r="L55" s="16">
        <v>44989</v>
      </c>
    </row>
    <row r="56" spans="5:12" x14ac:dyDescent="0.25">
      <c r="E56" t="s">
        <v>5</v>
      </c>
      <c r="F56">
        <v>7</v>
      </c>
      <c r="G56" t="s">
        <v>8</v>
      </c>
      <c r="H56">
        <v>5</v>
      </c>
      <c r="I56" t="str">
        <f>_xlfn.CONCAT(Games[[#This Row],[Winner]],Games[[#This Row],[Loser]])</f>
        <v>DucksAggies</v>
      </c>
      <c r="J56" s="1" t="str">
        <f>IF(COUNTIF(Games[Concat],Games[[#This Row],[Concat]])&gt;1,"Error","ok")</f>
        <v>ok</v>
      </c>
      <c r="K56">
        <f>Games[[#This Row],[Score]]-Games[[#This Row],[Score2]]</f>
        <v>2</v>
      </c>
      <c r="L56" s="16">
        <v>44990</v>
      </c>
    </row>
    <row r="57" spans="5:12" x14ac:dyDescent="0.25">
      <c r="E57" t="s">
        <v>16</v>
      </c>
      <c r="F57">
        <v>4</v>
      </c>
      <c r="G57" t="s">
        <v>13</v>
      </c>
      <c r="H57">
        <v>3</v>
      </c>
      <c r="I57" t="str">
        <f>_xlfn.CONCAT(Games[[#This Row],[Winner]],Games[[#This Row],[Loser]])</f>
        <v>TigersLonghorns</v>
      </c>
      <c r="J57" s="1" t="str">
        <f>IF(COUNTIF(Games[Concat],Games[[#This Row],[Concat]])&gt;1,"Error","ok")</f>
        <v>ok</v>
      </c>
      <c r="K57">
        <f>Games[[#This Row],[Score]]-Games[[#This Row],[Score2]]</f>
        <v>1</v>
      </c>
      <c r="L57" s="16">
        <v>44990</v>
      </c>
    </row>
    <row r="58" spans="5:12" x14ac:dyDescent="0.25">
      <c r="E58" t="s">
        <v>7</v>
      </c>
      <c r="F58">
        <v>10</v>
      </c>
      <c r="G58" t="s">
        <v>4</v>
      </c>
      <c r="H58">
        <v>5</v>
      </c>
      <c r="I58" t="str">
        <f>_xlfn.CONCAT(Games[[#This Row],[Winner]],Games[[#This Row],[Loser]])</f>
        <v>RazorbacksOwls</v>
      </c>
      <c r="J58" s="1" t="str">
        <f>IF(COUNTIF(Games[Concat],Games[[#This Row],[Concat]])&gt;1,"Error","ok")</f>
        <v>ok</v>
      </c>
      <c r="K58">
        <f>Games[[#This Row],[Score]]-Games[[#This Row],[Score2]]</f>
        <v>5</v>
      </c>
      <c r="L58" s="16">
        <v>44990</v>
      </c>
    </row>
    <row r="59" spans="5:12" x14ac:dyDescent="0.25">
      <c r="E59" t="s">
        <v>18</v>
      </c>
      <c r="F59">
        <v>7</v>
      </c>
      <c r="G59" t="s">
        <v>19</v>
      </c>
      <c r="H59">
        <v>6</v>
      </c>
      <c r="I59" t="str">
        <f>_xlfn.CONCAT(Games[[#This Row],[Winner]],Games[[#This Row],[Loser]])</f>
        <v>IrishDawgs</v>
      </c>
      <c r="J59" s="1" t="str">
        <f>IF(COUNTIF(Games[Concat],Games[[#This Row],[Concat]])&gt;1,"Error","ok")</f>
        <v>ok</v>
      </c>
      <c r="K59">
        <f>Games[[#This Row],[Score]]-Games[[#This Row],[Score2]]</f>
        <v>1</v>
      </c>
      <c r="L59" s="16">
        <v>44990</v>
      </c>
    </row>
    <row r="60" spans="5:12" x14ac:dyDescent="0.25">
      <c r="E60" t="s">
        <v>12</v>
      </c>
      <c r="F60">
        <v>12</v>
      </c>
      <c r="G60" t="s">
        <v>22</v>
      </c>
      <c r="H60">
        <v>11</v>
      </c>
      <c r="I60" t="str">
        <f>_xlfn.CONCAT(Games[[#This Row],[Winner]],Games[[#This Row],[Loser]])</f>
        <v>BruinsRed Raiders</v>
      </c>
      <c r="J60" s="1" t="str">
        <f>IF(COUNTIF(Games[Concat],Games[[#This Row],[Concat]])&gt;1,"Error","ok")</f>
        <v>ok</v>
      </c>
      <c r="K60">
        <f>Games[[#This Row],[Score]]-Games[[#This Row],[Score2]]</f>
        <v>1</v>
      </c>
      <c r="L60" s="16">
        <v>44991</v>
      </c>
    </row>
    <row r="61" spans="5:12" x14ac:dyDescent="0.25">
      <c r="E61" t="s">
        <v>17</v>
      </c>
      <c r="F61">
        <v>12</v>
      </c>
      <c r="G61" t="s">
        <v>23</v>
      </c>
      <c r="H61">
        <v>5</v>
      </c>
      <c r="I61" t="str">
        <f>_xlfn.CONCAT(Games[[#This Row],[Winner]],Games[[#This Row],[Loser]])</f>
        <v>HurricanesTrojans</v>
      </c>
      <c r="J61" s="1" t="str">
        <f>IF(COUNTIF(Games[Concat],Games[[#This Row],[Concat]])&gt;1,"Error","ok")</f>
        <v>ok</v>
      </c>
      <c r="K61">
        <f>Games[[#This Row],[Score]]-Games[[#This Row],[Score2]]</f>
        <v>7</v>
      </c>
      <c r="L61" s="16">
        <v>44991</v>
      </c>
    </row>
    <row r="62" spans="5:12" x14ac:dyDescent="0.25">
      <c r="E62" t="s">
        <v>6</v>
      </c>
      <c r="F62">
        <v>6</v>
      </c>
      <c r="G62" t="s">
        <v>14</v>
      </c>
      <c r="H62">
        <v>5</v>
      </c>
      <c r="I62" t="str">
        <f>_xlfn.CONCAT(Games[[#This Row],[Winner]],Games[[#This Row],[Loser]])</f>
        <v>MustangsTar Heels</v>
      </c>
      <c r="J62" s="1" t="str">
        <f>IF(COUNTIF(Games[Concat],Games[[#This Row],[Concat]])&gt;1,"Error","ok")</f>
        <v>ok</v>
      </c>
      <c r="K62">
        <f>Games[[#This Row],[Score]]-Games[[#This Row],[Score2]]</f>
        <v>1</v>
      </c>
      <c r="L62" s="16">
        <v>44992</v>
      </c>
    </row>
    <row r="63" spans="5:12" x14ac:dyDescent="0.25">
      <c r="E63" t="s">
        <v>2</v>
      </c>
      <c r="F63">
        <v>0</v>
      </c>
      <c r="G63" t="s">
        <v>15</v>
      </c>
      <c r="H63">
        <v>0</v>
      </c>
      <c r="I63" t="str">
        <f>_xlfn.CONCAT(Games[[#This Row],[Winner]],Games[[#This Row],[Loser]])</f>
        <v>Blue DevilsCrimson Tide</v>
      </c>
      <c r="J63" s="1" t="str">
        <f>IF(COUNTIF(Games[Concat],Games[[#This Row],[Concat]])&gt;1,"Error","ok")</f>
        <v>ok</v>
      </c>
      <c r="K63">
        <f>Games[[#This Row],[Score]]-Games[[#This Row],[Score2]]</f>
        <v>0</v>
      </c>
      <c r="L63" s="16">
        <v>44992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E6891-701C-41BC-970B-FB99224EC195}">
          <x14:formula1>
            <xm:f>Output!$C$5:$C$28</xm:f>
          </x14:formula1>
          <xm:sqref>G6:G63 E6:E63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F9A-9D5B-43E5-97CD-4BC93D0712CB}">
  <sheetPr codeName="Sheet3"/>
  <dimension ref="B2:AG154"/>
  <sheetViews>
    <sheetView workbookViewId="0">
      <pane xSplit="4" ySplit="5" topLeftCell="Y124" activePane="bottomRight" state="frozenSplit"/>
      <selection pane="topRight" activeCell="E1" sqref="E1"/>
      <selection pane="bottomLeft" activeCell="A6" sqref="A6"/>
      <selection pane="bottomRight" activeCell="F154" sqref="F154"/>
    </sheetView>
  </sheetViews>
  <sheetFormatPr defaultRowHeight="15" x14ac:dyDescent="0.25"/>
  <cols>
    <col min="4" max="4" width="12.5703125" bestFit="1" customWidth="1"/>
    <col min="5" max="28" width="11.28515625" customWidth="1"/>
    <col min="32" max="32" width="11.7109375" bestFit="1" customWidth="1"/>
  </cols>
  <sheetData>
    <row r="2" spans="2:33" x14ac:dyDescent="0.25">
      <c r="C2" t="s">
        <v>51</v>
      </c>
      <c r="D2" s="16">
        <f>Output!D1</f>
        <v>44986</v>
      </c>
    </row>
    <row r="3" spans="2:33" x14ac:dyDescent="0.25">
      <c r="C3" s="17" t="s">
        <v>34</v>
      </c>
      <c r="D3">
        <f>COUNTA(D6:D29)</f>
        <v>24</v>
      </c>
    </row>
    <row r="4" spans="2:33" x14ac:dyDescent="0.25">
      <c r="B4" s="9" t="s">
        <v>48</v>
      </c>
    </row>
    <row r="5" spans="2:33" ht="15.75" thickBot="1" x14ac:dyDescent="0.3">
      <c r="E5" s="2" t="s">
        <v>8</v>
      </c>
      <c r="F5" s="2" t="s">
        <v>11</v>
      </c>
      <c r="G5" s="2" t="s">
        <v>2</v>
      </c>
      <c r="H5" s="2" t="s">
        <v>12</v>
      </c>
      <c r="I5" s="2" t="s">
        <v>0</v>
      </c>
      <c r="J5" s="2" t="s">
        <v>3</v>
      </c>
      <c r="K5" s="2" t="s">
        <v>15</v>
      </c>
      <c r="L5" s="2" t="s">
        <v>19</v>
      </c>
      <c r="M5" s="2" t="s">
        <v>5</v>
      </c>
      <c r="N5" s="2" t="s">
        <v>21</v>
      </c>
      <c r="O5" s="2" t="s">
        <v>20</v>
      </c>
      <c r="P5" s="2" t="s">
        <v>17</v>
      </c>
      <c r="Q5" s="2" t="s">
        <v>18</v>
      </c>
      <c r="R5" s="2" t="s">
        <v>13</v>
      </c>
      <c r="S5" s="2" t="s">
        <v>6</v>
      </c>
      <c r="T5" s="2" t="s">
        <v>4</v>
      </c>
      <c r="U5" s="2" t="s">
        <v>7</v>
      </c>
      <c r="V5" s="2" t="s">
        <v>9</v>
      </c>
      <c r="W5" s="2" t="s">
        <v>22</v>
      </c>
      <c r="X5" s="2" t="s">
        <v>1</v>
      </c>
      <c r="Y5" s="2" t="s">
        <v>14</v>
      </c>
      <c r="Z5" s="2" t="s">
        <v>16</v>
      </c>
      <c r="AA5" s="2" t="s">
        <v>23</v>
      </c>
      <c r="AB5" s="2" t="s">
        <v>10</v>
      </c>
      <c r="AD5" s="6" t="s">
        <v>32</v>
      </c>
      <c r="AF5" s="5" t="s">
        <v>33</v>
      </c>
      <c r="AG5" s="10" t="s">
        <v>36</v>
      </c>
    </row>
    <row r="6" spans="2:33" x14ac:dyDescent="0.25">
      <c r="D6" s="3" t="s">
        <v>8</v>
      </c>
      <c r="E6" s="8" cm="1">
        <f t="array" ref="E6">IFERROR(INDEX(Games[Score Diff]*IF(Games[Date]&lt;=asof,1,0),MATCH(_xlfn.CONCAT(Matrix!E$5,Matrix!$D6),Games[Concat],0)),0)</f>
        <v>0</v>
      </c>
      <c r="F6" s="8" cm="1">
        <f t="array" ref="F6">IFERROR(INDEX(Games[Score Diff]*IF(Games[Date]&lt;=asof,1,0),MATCH(_xlfn.CONCAT(Matrix!F$5,Matrix!$D6),Games[Concat],0)),0)</f>
        <v>0</v>
      </c>
      <c r="G6" s="8" cm="1">
        <f t="array" ref="G6">IFERROR(INDEX(Games[Score Diff]*IF(Games[Date]&lt;=asof,1,0),MATCH(_xlfn.CONCAT(Matrix!G$5,Matrix!$D6),Games[Concat],0)),0)</f>
        <v>0</v>
      </c>
      <c r="H6" s="8" cm="1">
        <f t="array" ref="H6">IFERROR(INDEX(Games[Score Diff]*IF(Games[Date]&lt;=asof,1,0),MATCH(_xlfn.CONCAT(Matrix!H$5,Matrix!$D6),Games[Concat],0)),0)</f>
        <v>0</v>
      </c>
      <c r="I6" s="8" cm="1">
        <f t="array" ref="I6">IFERROR(INDEX(Games[Score Diff]*IF(Games[Date]&lt;=asof,1,0),MATCH(_xlfn.CONCAT(Matrix!I$5,Matrix!$D6),Games[Concat],0)),0)</f>
        <v>0</v>
      </c>
      <c r="J6" s="8" cm="1">
        <f t="array" ref="J6">IFERROR(INDEX(Games[Score Diff]*IF(Games[Date]&lt;=asof,1,0),MATCH(_xlfn.CONCAT(Matrix!J$5,Matrix!$D6),Games[Concat],0)),0)</f>
        <v>0</v>
      </c>
      <c r="K6" s="8" cm="1">
        <f t="array" ref="K6">IFERROR(INDEX(Games[Score Diff]*IF(Games[Date]&lt;=asof,1,0),MATCH(_xlfn.CONCAT(Matrix!K$5,Matrix!$D6),Games[Concat],0)),0)</f>
        <v>0</v>
      </c>
      <c r="L6" s="8" cm="1">
        <f t="array" ref="L6">IFERROR(INDEX(Games[Score Diff]*IF(Games[Date]&lt;=asof,1,0),MATCH(_xlfn.CONCAT(Matrix!L$5,Matrix!$D6),Games[Concat],0)),0)</f>
        <v>0</v>
      </c>
      <c r="M6" s="8" cm="1">
        <f t="array" ref="M6">IFERROR(INDEX(Games[Score Diff]*IF(Games[Date]&lt;=asof,1,0),MATCH(_xlfn.CONCAT(Matrix!M$5,Matrix!$D6),Games[Concat],0)),0)</f>
        <v>0</v>
      </c>
      <c r="N6" s="8" cm="1">
        <f t="array" ref="N6">IFERROR(INDEX(Games[Score Diff]*IF(Games[Date]&lt;=asof,1,0),MATCH(_xlfn.CONCAT(Matrix!N$5,Matrix!$D6),Games[Concat],0)),0)</f>
        <v>0</v>
      </c>
      <c r="O6" s="8" cm="1">
        <f t="array" ref="O6">IFERROR(INDEX(Games[Score Diff]*IF(Games[Date]&lt;=asof,1,0),MATCH(_xlfn.CONCAT(Matrix!O$5,Matrix!$D6),Games[Concat],0)),0)</f>
        <v>0</v>
      </c>
      <c r="P6" s="8" cm="1">
        <f t="array" ref="P6">IFERROR(INDEX(Games[Score Diff]*IF(Games[Date]&lt;=asof,1,0),MATCH(_xlfn.CONCAT(Matrix!P$5,Matrix!$D6),Games[Concat],0)),0)</f>
        <v>0</v>
      </c>
      <c r="Q6" s="8" cm="1">
        <f t="array" ref="Q6">IFERROR(INDEX(Games[Score Diff]*IF(Games[Date]&lt;=asof,1,0),MATCH(_xlfn.CONCAT(Matrix!Q$5,Matrix!$D6),Games[Concat],0)),0)</f>
        <v>0</v>
      </c>
      <c r="R6" s="8" cm="1">
        <f t="array" ref="R6">IFERROR(INDEX(Games[Score Diff]*IF(Games[Date]&lt;=asof,1,0),MATCH(_xlfn.CONCAT(Matrix!R$5,Matrix!$D6),Games[Concat],0)),0)</f>
        <v>0</v>
      </c>
      <c r="S6" s="8" cm="1">
        <f t="array" ref="S6">IFERROR(INDEX(Games[Score Diff]*IF(Games[Date]&lt;=asof,1,0),MATCH(_xlfn.CONCAT(Matrix!S$5,Matrix!$D6),Games[Concat],0)),0)</f>
        <v>6</v>
      </c>
      <c r="T6" s="8" cm="1">
        <f t="array" ref="T6">IFERROR(INDEX(Games[Score Diff]*IF(Games[Date]&lt;=asof,1,0),MATCH(_xlfn.CONCAT(Matrix!T$5,Matrix!$D6),Games[Concat],0)),0)</f>
        <v>0</v>
      </c>
      <c r="U6" s="8" cm="1">
        <f t="array" ref="U6">IFERROR(INDEX(Games[Score Diff]*IF(Games[Date]&lt;=asof,1,0),MATCH(_xlfn.CONCAT(Matrix!U$5,Matrix!$D6),Games[Concat],0)),0)</f>
        <v>0</v>
      </c>
      <c r="V6" s="8" cm="1">
        <f t="array" ref="V6">IFERROR(INDEX(Games[Score Diff]*IF(Games[Date]&lt;=asof,1,0),MATCH(_xlfn.CONCAT(Matrix!V$5,Matrix!$D6),Games[Concat],0)),0)</f>
        <v>0</v>
      </c>
      <c r="W6" s="8" cm="1">
        <f t="array" ref="W6">IFERROR(INDEX(Games[Score Diff]*IF(Games[Date]&lt;=asof,1,0),MATCH(_xlfn.CONCAT(Matrix!W$5,Matrix!$D6),Games[Concat],0)),0)</f>
        <v>0</v>
      </c>
      <c r="X6" s="8" cm="1">
        <f t="array" ref="X6">IFERROR(INDEX(Games[Score Diff]*IF(Games[Date]&lt;=asof,1,0),MATCH(_xlfn.CONCAT(Matrix!X$5,Matrix!$D6),Games[Concat],0)),0)</f>
        <v>0</v>
      </c>
      <c r="Y6" s="8" cm="1">
        <f t="array" ref="Y6">IFERROR(INDEX(Games[Score Diff]*IF(Games[Date]&lt;=asof,1,0),MATCH(_xlfn.CONCAT(Matrix!Y$5,Matrix!$D6),Games[Concat],0)),0)</f>
        <v>0</v>
      </c>
      <c r="Z6" s="8" cm="1">
        <f t="array" ref="Z6">IFERROR(INDEX(Games[Score Diff]*IF(Games[Date]&lt;=asof,1,0),MATCH(_xlfn.CONCAT(Matrix!Z$5,Matrix!$D6),Games[Concat],0)),0)</f>
        <v>0</v>
      </c>
      <c r="AA6" s="8" cm="1">
        <f t="array" ref="AA6">IFERROR(INDEX(Games[Score Diff]*IF(Games[Date]&lt;=asof,1,0),MATCH(_xlfn.CONCAT(Matrix!AA$5,Matrix!$D6),Games[Concat],0)),0)</f>
        <v>0</v>
      </c>
      <c r="AB6" s="8" cm="1">
        <f t="array" ref="AB6">IFERROR(INDEX(Games[Score Diff]*IF(Games[Date]&lt;=asof,1,0),MATCH(_xlfn.CONCAT(Matrix!AB$5,Matrix!$D6),Games[Concat],0)),0)</f>
        <v>0</v>
      </c>
      <c r="AD6">
        <f>SUM(E6:AB6)</f>
        <v>6</v>
      </c>
      <c r="AF6">
        <f>IF(AD6&gt;0,0,1)</f>
        <v>0</v>
      </c>
      <c r="AG6">
        <v>1</v>
      </c>
    </row>
    <row r="7" spans="2:33" x14ac:dyDescent="0.25">
      <c r="D7" s="4" t="s">
        <v>11</v>
      </c>
      <c r="E7" s="8" cm="1">
        <f t="array" ref="E7">IFERROR(INDEX(Games[Score Diff]*IF(Games[Date]&lt;=asof,1,0),MATCH(_xlfn.CONCAT(Matrix!E$5,Matrix!$D7),Games[Concat],0)),0)</f>
        <v>0</v>
      </c>
      <c r="F7" s="8" cm="1">
        <f t="array" ref="F7">IFERROR(INDEX(Games[Score Diff]*IF(Games[Date]&lt;=asof,1,0),MATCH(_xlfn.CONCAT(Matrix!F$5,Matrix!$D7),Games[Concat],0)),0)</f>
        <v>0</v>
      </c>
      <c r="G7" s="8" cm="1">
        <f t="array" ref="G7">IFERROR(INDEX(Games[Score Diff]*IF(Games[Date]&lt;=asof,1,0),MATCH(_xlfn.CONCAT(Matrix!G$5,Matrix!$D7),Games[Concat],0)),0)</f>
        <v>0</v>
      </c>
      <c r="H7" s="8" cm="1">
        <f t="array" ref="H7">IFERROR(INDEX(Games[Score Diff]*IF(Games[Date]&lt;=asof,1,0),MATCH(_xlfn.CONCAT(Matrix!H$5,Matrix!$D7),Games[Concat],0)),0)</f>
        <v>0</v>
      </c>
      <c r="I7" s="8" cm="1">
        <f t="array" ref="I7">IFERROR(INDEX(Games[Score Diff]*IF(Games[Date]&lt;=asof,1,0),MATCH(_xlfn.CONCAT(Matrix!I$5,Matrix!$D7),Games[Concat],0)),0)</f>
        <v>0</v>
      </c>
      <c r="J7" s="8" cm="1">
        <f t="array" ref="J7">IFERROR(INDEX(Games[Score Diff]*IF(Games[Date]&lt;=asof,1,0),MATCH(_xlfn.CONCAT(Matrix!J$5,Matrix!$D7),Games[Concat],0)),0)</f>
        <v>0</v>
      </c>
      <c r="K7" s="8" cm="1">
        <f t="array" ref="K7">IFERROR(INDEX(Games[Score Diff]*IF(Games[Date]&lt;=asof,1,0),MATCH(_xlfn.CONCAT(Matrix!K$5,Matrix!$D7),Games[Concat],0)),0)</f>
        <v>0</v>
      </c>
      <c r="L7" s="8" cm="1">
        <f t="array" ref="L7">IFERROR(INDEX(Games[Score Diff]*IF(Games[Date]&lt;=asof,1,0),MATCH(_xlfn.CONCAT(Matrix!L$5,Matrix!$D7),Games[Concat],0)),0)</f>
        <v>0</v>
      </c>
      <c r="M7" s="8" cm="1">
        <f t="array" ref="M7">IFERROR(INDEX(Games[Score Diff]*IF(Games[Date]&lt;=asof,1,0),MATCH(_xlfn.CONCAT(Matrix!M$5,Matrix!$D7),Games[Concat],0)),0)</f>
        <v>0</v>
      </c>
      <c r="N7" s="8" cm="1">
        <f t="array" ref="N7">IFERROR(INDEX(Games[Score Diff]*IF(Games[Date]&lt;=asof,1,0),MATCH(_xlfn.CONCAT(Matrix!N$5,Matrix!$D7),Games[Concat],0)),0)</f>
        <v>0</v>
      </c>
      <c r="O7" s="8" cm="1">
        <f t="array" ref="O7">IFERROR(INDEX(Games[Score Diff]*IF(Games[Date]&lt;=asof,1,0),MATCH(_xlfn.CONCAT(Matrix!O$5,Matrix!$D7),Games[Concat],0)),0)</f>
        <v>0</v>
      </c>
      <c r="P7" s="8" cm="1">
        <f t="array" ref="P7">IFERROR(INDEX(Games[Score Diff]*IF(Games[Date]&lt;=asof,1,0),MATCH(_xlfn.CONCAT(Matrix!P$5,Matrix!$D7),Games[Concat],0)),0)</f>
        <v>0</v>
      </c>
      <c r="Q7" s="8" cm="1">
        <f t="array" ref="Q7">IFERROR(INDEX(Games[Score Diff]*IF(Games[Date]&lt;=asof,1,0),MATCH(_xlfn.CONCAT(Matrix!Q$5,Matrix!$D7),Games[Concat],0)),0)</f>
        <v>0</v>
      </c>
      <c r="R7" s="8" cm="1">
        <f t="array" ref="R7">IFERROR(INDEX(Games[Score Diff]*IF(Games[Date]&lt;=asof,1,0),MATCH(_xlfn.CONCAT(Matrix!R$5,Matrix!$D7),Games[Concat],0)),0)</f>
        <v>0</v>
      </c>
      <c r="S7" s="8" cm="1">
        <f t="array" ref="S7">IFERROR(INDEX(Games[Score Diff]*IF(Games[Date]&lt;=asof,1,0),MATCH(_xlfn.CONCAT(Matrix!S$5,Matrix!$D7),Games[Concat],0)),0)</f>
        <v>8</v>
      </c>
      <c r="T7" s="8" cm="1">
        <f t="array" ref="T7">IFERROR(INDEX(Games[Score Diff]*IF(Games[Date]&lt;=asof,1,0),MATCH(_xlfn.CONCAT(Matrix!T$5,Matrix!$D7),Games[Concat],0)),0)</f>
        <v>0</v>
      </c>
      <c r="U7" s="8" cm="1">
        <f t="array" ref="U7">IFERROR(INDEX(Games[Score Diff]*IF(Games[Date]&lt;=asof,1,0),MATCH(_xlfn.CONCAT(Matrix!U$5,Matrix!$D7),Games[Concat],0)),0)</f>
        <v>6</v>
      </c>
      <c r="V7" s="8" cm="1">
        <f t="array" ref="V7">IFERROR(INDEX(Games[Score Diff]*IF(Games[Date]&lt;=asof,1,0),MATCH(_xlfn.CONCAT(Matrix!V$5,Matrix!$D7),Games[Concat],0)),0)</f>
        <v>0</v>
      </c>
      <c r="W7" s="8" cm="1">
        <f t="array" ref="W7">IFERROR(INDEX(Games[Score Diff]*IF(Games[Date]&lt;=asof,1,0),MATCH(_xlfn.CONCAT(Matrix!W$5,Matrix!$D7),Games[Concat],0)),0)</f>
        <v>0</v>
      </c>
      <c r="X7" s="8" cm="1">
        <f t="array" ref="X7">IFERROR(INDEX(Games[Score Diff]*IF(Games[Date]&lt;=asof,1,0),MATCH(_xlfn.CONCAT(Matrix!X$5,Matrix!$D7),Games[Concat],0)),0)</f>
        <v>0</v>
      </c>
      <c r="Y7" s="8" cm="1">
        <f t="array" ref="Y7">IFERROR(INDEX(Games[Score Diff]*IF(Games[Date]&lt;=asof,1,0),MATCH(_xlfn.CONCAT(Matrix!Y$5,Matrix!$D7),Games[Concat],0)),0)</f>
        <v>0</v>
      </c>
      <c r="Z7" s="8" cm="1">
        <f t="array" ref="Z7">IFERROR(INDEX(Games[Score Diff]*IF(Games[Date]&lt;=asof,1,0),MATCH(_xlfn.CONCAT(Matrix!Z$5,Matrix!$D7),Games[Concat],0)),0)</f>
        <v>0</v>
      </c>
      <c r="AA7" s="8" cm="1">
        <f t="array" ref="AA7">IFERROR(INDEX(Games[Score Diff]*IF(Games[Date]&lt;=asof,1,0),MATCH(_xlfn.CONCAT(Matrix!AA$5,Matrix!$D7),Games[Concat],0)),0)</f>
        <v>0</v>
      </c>
      <c r="AB7" s="8" cm="1">
        <f t="array" ref="AB7">IFERROR(INDEX(Games[Score Diff]*IF(Games[Date]&lt;=asof,1,0),MATCH(_xlfn.CONCAT(Matrix!AB$5,Matrix!$D7),Games[Concat],0)),0)</f>
        <v>0</v>
      </c>
      <c r="AD7">
        <f t="shared" ref="AD7:AD29" si="0">SUM(E7:AB7)</f>
        <v>14</v>
      </c>
      <c r="AF7">
        <f t="shared" ref="AF7:AF29" si="1">IF(AD7&gt;0,0,1)</f>
        <v>0</v>
      </c>
      <c r="AG7">
        <v>1</v>
      </c>
    </row>
    <row r="8" spans="2:33" x14ac:dyDescent="0.25">
      <c r="D8" s="3" t="s">
        <v>2</v>
      </c>
      <c r="E8" s="8" cm="1">
        <f t="array" ref="E8">IFERROR(INDEX(Games[Score Diff]*IF(Games[Date]&lt;=asof,1,0),MATCH(_xlfn.CONCAT(Matrix!E$5,Matrix!$D8),Games[Concat],0)),0)</f>
        <v>0</v>
      </c>
      <c r="F8" s="8" cm="1">
        <f t="array" ref="F8">IFERROR(INDEX(Games[Score Diff]*IF(Games[Date]&lt;=asof,1,0),MATCH(_xlfn.CONCAT(Matrix!F$5,Matrix!$D8),Games[Concat],0)),0)</f>
        <v>0</v>
      </c>
      <c r="G8" s="8" cm="1">
        <f t="array" ref="G8">IFERROR(INDEX(Games[Score Diff]*IF(Games[Date]&lt;=asof,1,0),MATCH(_xlfn.CONCAT(Matrix!G$5,Matrix!$D8),Games[Concat],0)),0)</f>
        <v>0</v>
      </c>
      <c r="H8" s="8" cm="1">
        <f t="array" ref="H8">IFERROR(INDEX(Games[Score Diff]*IF(Games[Date]&lt;=asof,1,0),MATCH(_xlfn.CONCAT(Matrix!H$5,Matrix!$D8),Games[Concat],0)),0)</f>
        <v>0</v>
      </c>
      <c r="I8" s="8" cm="1">
        <f t="array" ref="I8">IFERROR(INDEX(Games[Score Diff]*IF(Games[Date]&lt;=asof,1,0),MATCH(_xlfn.CONCAT(Matrix!I$5,Matrix!$D8),Games[Concat],0)),0)</f>
        <v>0</v>
      </c>
      <c r="J8" s="8" cm="1">
        <f t="array" ref="J8">IFERROR(INDEX(Games[Score Diff]*IF(Games[Date]&lt;=asof,1,0),MATCH(_xlfn.CONCAT(Matrix!J$5,Matrix!$D8),Games[Concat],0)),0)</f>
        <v>0</v>
      </c>
      <c r="K8" s="8" cm="1">
        <f t="array" ref="K8">IFERROR(INDEX(Games[Score Diff]*IF(Games[Date]&lt;=asof,1,0),MATCH(_xlfn.CONCAT(Matrix!K$5,Matrix!$D8),Games[Concat],0)),0)</f>
        <v>0</v>
      </c>
      <c r="L8" s="8" cm="1">
        <f t="array" ref="L8">IFERROR(INDEX(Games[Score Diff]*IF(Games[Date]&lt;=asof,1,0),MATCH(_xlfn.CONCAT(Matrix!L$5,Matrix!$D8),Games[Concat],0)),0)</f>
        <v>0</v>
      </c>
      <c r="M8" s="8" cm="1">
        <f t="array" ref="M8">IFERROR(INDEX(Games[Score Diff]*IF(Games[Date]&lt;=asof,1,0),MATCH(_xlfn.CONCAT(Matrix!M$5,Matrix!$D8),Games[Concat],0)),0)</f>
        <v>0</v>
      </c>
      <c r="N8" s="8" cm="1">
        <f t="array" ref="N8">IFERROR(INDEX(Games[Score Diff]*IF(Games[Date]&lt;=asof,1,0),MATCH(_xlfn.CONCAT(Matrix!N$5,Matrix!$D8),Games[Concat],0)),0)</f>
        <v>0</v>
      </c>
      <c r="O8" s="8" cm="1">
        <f t="array" ref="O8">IFERROR(INDEX(Games[Score Diff]*IF(Games[Date]&lt;=asof,1,0),MATCH(_xlfn.CONCAT(Matrix!O$5,Matrix!$D8),Games[Concat],0)),0)</f>
        <v>0</v>
      </c>
      <c r="P8" s="8" cm="1">
        <f t="array" ref="P8">IFERROR(INDEX(Games[Score Diff]*IF(Games[Date]&lt;=asof,1,0),MATCH(_xlfn.CONCAT(Matrix!P$5,Matrix!$D8),Games[Concat],0)),0)</f>
        <v>0</v>
      </c>
      <c r="Q8" s="8" cm="1">
        <f t="array" ref="Q8">IFERROR(INDEX(Games[Score Diff]*IF(Games[Date]&lt;=asof,1,0),MATCH(_xlfn.CONCAT(Matrix!Q$5,Matrix!$D8),Games[Concat],0)),0)</f>
        <v>0</v>
      </c>
      <c r="R8" s="8" cm="1">
        <f t="array" ref="R8">IFERROR(INDEX(Games[Score Diff]*IF(Games[Date]&lt;=asof,1,0),MATCH(_xlfn.CONCAT(Matrix!R$5,Matrix!$D8),Games[Concat],0)),0)</f>
        <v>0</v>
      </c>
      <c r="S8" s="8" cm="1">
        <f t="array" ref="S8">IFERROR(INDEX(Games[Score Diff]*IF(Games[Date]&lt;=asof,1,0),MATCH(_xlfn.CONCAT(Matrix!S$5,Matrix!$D8),Games[Concat],0)),0)</f>
        <v>0</v>
      </c>
      <c r="T8" s="8" cm="1">
        <f t="array" ref="T8">IFERROR(INDEX(Games[Score Diff]*IF(Games[Date]&lt;=asof,1,0),MATCH(_xlfn.CONCAT(Matrix!T$5,Matrix!$D8),Games[Concat],0)),0)</f>
        <v>0</v>
      </c>
      <c r="U8" s="8" cm="1">
        <f t="array" ref="U8">IFERROR(INDEX(Games[Score Diff]*IF(Games[Date]&lt;=asof,1,0),MATCH(_xlfn.CONCAT(Matrix!U$5,Matrix!$D8),Games[Concat],0)),0)</f>
        <v>0</v>
      </c>
      <c r="V8" s="8" cm="1">
        <f t="array" ref="V8">IFERROR(INDEX(Games[Score Diff]*IF(Games[Date]&lt;=asof,1,0),MATCH(_xlfn.CONCAT(Matrix!V$5,Matrix!$D8),Games[Concat],0)),0)</f>
        <v>0</v>
      </c>
      <c r="W8" s="8" cm="1">
        <f t="array" ref="W8">IFERROR(INDEX(Games[Score Diff]*IF(Games[Date]&lt;=asof,1,0),MATCH(_xlfn.CONCAT(Matrix!W$5,Matrix!$D8),Games[Concat],0)),0)</f>
        <v>0</v>
      </c>
      <c r="X8" s="8" cm="1">
        <f t="array" ref="X8">IFERROR(INDEX(Games[Score Diff]*IF(Games[Date]&lt;=asof,1,0),MATCH(_xlfn.CONCAT(Matrix!X$5,Matrix!$D8),Games[Concat],0)),0)</f>
        <v>0</v>
      </c>
      <c r="Y8" s="8" cm="1">
        <f t="array" ref="Y8">IFERROR(INDEX(Games[Score Diff]*IF(Games[Date]&lt;=asof,1,0),MATCH(_xlfn.CONCAT(Matrix!Y$5,Matrix!$D8),Games[Concat],0)),0)</f>
        <v>0</v>
      </c>
      <c r="Z8" s="8" cm="1">
        <f t="array" ref="Z8">IFERROR(INDEX(Games[Score Diff]*IF(Games[Date]&lt;=asof,1,0),MATCH(_xlfn.CONCAT(Matrix!Z$5,Matrix!$D8),Games[Concat],0)),0)</f>
        <v>0</v>
      </c>
      <c r="AA8" s="8" cm="1">
        <f t="array" ref="AA8">IFERROR(INDEX(Games[Score Diff]*IF(Games[Date]&lt;=asof,1,0),MATCH(_xlfn.CONCAT(Matrix!AA$5,Matrix!$D8),Games[Concat],0)),0)</f>
        <v>0</v>
      </c>
      <c r="AB8" s="8" cm="1">
        <f t="array" ref="AB8">IFERROR(INDEX(Games[Score Diff]*IF(Games[Date]&lt;=asof,1,0),MATCH(_xlfn.CONCAT(Matrix!AB$5,Matrix!$D8),Games[Concat],0)),0)</f>
        <v>0</v>
      </c>
      <c r="AD8">
        <f t="shared" si="0"/>
        <v>0</v>
      </c>
      <c r="AF8">
        <f t="shared" si="1"/>
        <v>1</v>
      </c>
      <c r="AG8">
        <v>1</v>
      </c>
    </row>
    <row r="9" spans="2:33" x14ac:dyDescent="0.25">
      <c r="D9" s="4" t="s">
        <v>12</v>
      </c>
      <c r="E9" s="8" cm="1">
        <f t="array" ref="E9">IFERROR(INDEX(Games[Score Diff]*IF(Games[Date]&lt;=asof,1,0),MATCH(_xlfn.CONCAT(Matrix!E$5,Matrix!$D9),Games[Concat],0)),0)</f>
        <v>0</v>
      </c>
      <c r="F9" s="8" cm="1">
        <f t="array" ref="F9">IFERROR(INDEX(Games[Score Diff]*IF(Games[Date]&lt;=asof,1,0),MATCH(_xlfn.CONCAT(Matrix!F$5,Matrix!$D9),Games[Concat],0)),0)</f>
        <v>0</v>
      </c>
      <c r="G9" s="8" cm="1">
        <f t="array" ref="G9">IFERROR(INDEX(Games[Score Diff]*IF(Games[Date]&lt;=asof,1,0),MATCH(_xlfn.CONCAT(Matrix!G$5,Matrix!$D9),Games[Concat],0)),0)</f>
        <v>0</v>
      </c>
      <c r="H9" s="8" cm="1">
        <f t="array" ref="H9">IFERROR(INDEX(Games[Score Diff]*IF(Games[Date]&lt;=asof,1,0),MATCH(_xlfn.CONCAT(Matrix!H$5,Matrix!$D9),Games[Concat],0)),0)</f>
        <v>0</v>
      </c>
      <c r="I9" s="8" cm="1">
        <f t="array" ref="I9">IFERROR(INDEX(Games[Score Diff]*IF(Games[Date]&lt;=asof,1,0),MATCH(_xlfn.CONCAT(Matrix!I$5,Matrix!$D9),Games[Concat],0)),0)</f>
        <v>0</v>
      </c>
      <c r="J9" s="8" cm="1">
        <f t="array" ref="J9">IFERROR(INDEX(Games[Score Diff]*IF(Games[Date]&lt;=asof,1,0),MATCH(_xlfn.CONCAT(Matrix!J$5,Matrix!$D9),Games[Concat],0)),0)</f>
        <v>0</v>
      </c>
      <c r="K9" s="8" cm="1">
        <f t="array" ref="K9">IFERROR(INDEX(Games[Score Diff]*IF(Games[Date]&lt;=asof,1,0),MATCH(_xlfn.CONCAT(Matrix!K$5,Matrix!$D9),Games[Concat],0)),0)</f>
        <v>0</v>
      </c>
      <c r="L9" s="8" cm="1">
        <f t="array" ref="L9">IFERROR(INDEX(Games[Score Diff]*IF(Games[Date]&lt;=asof,1,0),MATCH(_xlfn.CONCAT(Matrix!L$5,Matrix!$D9),Games[Concat],0)),0)</f>
        <v>0</v>
      </c>
      <c r="M9" s="8" cm="1">
        <f t="array" ref="M9">IFERROR(INDEX(Games[Score Diff]*IF(Games[Date]&lt;=asof,1,0),MATCH(_xlfn.CONCAT(Matrix!M$5,Matrix!$D9),Games[Concat],0)),0)</f>
        <v>0</v>
      </c>
      <c r="N9" s="8" cm="1">
        <f t="array" ref="N9">IFERROR(INDEX(Games[Score Diff]*IF(Games[Date]&lt;=asof,1,0),MATCH(_xlfn.CONCAT(Matrix!N$5,Matrix!$D9),Games[Concat],0)),0)</f>
        <v>0</v>
      </c>
      <c r="O9" s="8" cm="1">
        <f t="array" ref="O9">IFERROR(INDEX(Games[Score Diff]*IF(Games[Date]&lt;=asof,1,0),MATCH(_xlfn.CONCAT(Matrix!O$5,Matrix!$D9),Games[Concat],0)),0)</f>
        <v>0</v>
      </c>
      <c r="P9" s="8" cm="1">
        <f t="array" ref="P9">IFERROR(INDEX(Games[Score Diff]*IF(Games[Date]&lt;=asof,1,0),MATCH(_xlfn.CONCAT(Matrix!P$5,Matrix!$D9),Games[Concat],0)),0)</f>
        <v>0</v>
      </c>
      <c r="Q9" s="8" cm="1">
        <f t="array" ref="Q9">IFERROR(INDEX(Games[Score Diff]*IF(Games[Date]&lt;=asof,1,0),MATCH(_xlfn.CONCAT(Matrix!Q$5,Matrix!$D9),Games[Concat],0)),0)</f>
        <v>0</v>
      </c>
      <c r="R9" s="8" cm="1">
        <f t="array" ref="R9">IFERROR(INDEX(Games[Score Diff]*IF(Games[Date]&lt;=asof,1,0),MATCH(_xlfn.CONCAT(Matrix!R$5,Matrix!$D9),Games[Concat],0)),0)</f>
        <v>0</v>
      </c>
      <c r="S9" s="8" cm="1">
        <f t="array" ref="S9">IFERROR(INDEX(Games[Score Diff]*IF(Games[Date]&lt;=asof,1,0),MATCH(_xlfn.CONCAT(Matrix!S$5,Matrix!$D9),Games[Concat],0)),0)</f>
        <v>0</v>
      </c>
      <c r="T9" s="8" cm="1">
        <f t="array" ref="T9">IFERROR(INDEX(Games[Score Diff]*IF(Games[Date]&lt;=asof,1,0),MATCH(_xlfn.CONCAT(Matrix!T$5,Matrix!$D9),Games[Concat],0)),0)</f>
        <v>0</v>
      </c>
      <c r="U9" s="8" cm="1">
        <f t="array" ref="U9">IFERROR(INDEX(Games[Score Diff]*IF(Games[Date]&lt;=asof,1,0),MATCH(_xlfn.CONCAT(Matrix!U$5,Matrix!$D9),Games[Concat],0)),0)</f>
        <v>0</v>
      </c>
      <c r="V9" s="8" cm="1">
        <f t="array" ref="V9">IFERROR(INDEX(Games[Score Diff]*IF(Games[Date]&lt;=asof,1,0),MATCH(_xlfn.CONCAT(Matrix!V$5,Matrix!$D9),Games[Concat],0)),0)</f>
        <v>2</v>
      </c>
      <c r="W9" s="8" cm="1">
        <f t="array" ref="W9">IFERROR(INDEX(Games[Score Diff]*IF(Games[Date]&lt;=asof,1,0),MATCH(_xlfn.CONCAT(Matrix!W$5,Matrix!$D9),Games[Concat],0)),0)</f>
        <v>0</v>
      </c>
      <c r="X9" s="8" cm="1">
        <f t="array" ref="X9">IFERROR(INDEX(Games[Score Diff]*IF(Games[Date]&lt;=asof,1,0),MATCH(_xlfn.CONCAT(Matrix!X$5,Matrix!$D9),Games[Concat],0)),0)</f>
        <v>0</v>
      </c>
      <c r="Y9" s="8" cm="1">
        <f t="array" ref="Y9">IFERROR(INDEX(Games[Score Diff]*IF(Games[Date]&lt;=asof,1,0),MATCH(_xlfn.CONCAT(Matrix!Y$5,Matrix!$D9),Games[Concat],0)),0)</f>
        <v>0</v>
      </c>
      <c r="Z9" s="8" cm="1">
        <f t="array" ref="Z9">IFERROR(INDEX(Games[Score Diff]*IF(Games[Date]&lt;=asof,1,0),MATCH(_xlfn.CONCAT(Matrix!Z$5,Matrix!$D9),Games[Concat],0)),0)</f>
        <v>0</v>
      </c>
      <c r="AA9" s="8" cm="1">
        <f t="array" ref="AA9">IFERROR(INDEX(Games[Score Diff]*IF(Games[Date]&lt;=asof,1,0),MATCH(_xlfn.CONCAT(Matrix!AA$5,Matrix!$D9),Games[Concat],0)),0)</f>
        <v>0</v>
      </c>
      <c r="AB9" s="8" cm="1">
        <f t="array" ref="AB9">IFERROR(INDEX(Games[Score Diff]*IF(Games[Date]&lt;=asof,1,0),MATCH(_xlfn.CONCAT(Matrix!AB$5,Matrix!$D9),Games[Concat],0)),0)</f>
        <v>0</v>
      </c>
      <c r="AD9">
        <f t="shared" si="0"/>
        <v>2</v>
      </c>
      <c r="AF9">
        <f t="shared" si="1"/>
        <v>0</v>
      </c>
      <c r="AG9">
        <v>1</v>
      </c>
    </row>
    <row r="10" spans="2:33" x14ac:dyDescent="0.25">
      <c r="D10" s="3" t="s">
        <v>0</v>
      </c>
      <c r="E10" s="8" cm="1">
        <f t="array" ref="E10">IFERROR(INDEX(Games[Score Diff]*IF(Games[Date]&lt;=asof,1,0),MATCH(_xlfn.CONCAT(Matrix!E$5,Matrix!$D10),Games[Concat],0)),0)</f>
        <v>0</v>
      </c>
      <c r="F10" s="8" cm="1">
        <f t="array" ref="F10">IFERROR(INDEX(Games[Score Diff]*IF(Games[Date]&lt;=asof,1,0),MATCH(_xlfn.CONCAT(Matrix!F$5,Matrix!$D10),Games[Concat],0)),0)</f>
        <v>0</v>
      </c>
      <c r="G10" s="8" cm="1">
        <f t="array" ref="G10">IFERROR(INDEX(Games[Score Diff]*IF(Games[Date]&lt;=asof,1,0),MATCH(_xlfn.CONCAT(Matrix!G$5,Matrix!$D10),Games[Concat],0)),0)</f>
        <v>0</v>
      </c>
      <c r="H10" s="8" cm="1">
        <f t="array" ref="H10">IFERROR(INDEX(Games[Score Diff]*IF(Games[Date]&lt;=asof,1,0),MATCH(_xlfn.CONCAT(Matrix!H$5,Matrix!$D10),Games[Concat],0)),0)</f>
        <v>0</v>
      </c>
      <c r="I10" s="8" cm="1">
        <f t="array" ref="I10">IFERROR(INDEX(Games[Score Diff]*IF(Games[Date]&lt;=asof,1,0),MATCH(_xlfn.CONCAT(Matrix!I$5,Matrix!$D10),Games[Concat],0)),0)</f>
        <v>0</v>
      </c>
      <c r="J10" s="8" cm="1">
        <f t="array" ref="J10">IFERROR(INDEX(Games[Score Diff]*IF(Games[Date]&lt;=asof,1,0),MATCH(_xlfn.CONCAT(Matrix!J$5,Matrix!$D10),Games[Concat],0)),0)</f>
        <v>0</v>
      </c>
      <c r="K10" s="8" cm="1">
        <f t="array" ref="K10">IFERROR(INDEX(Games[Score Diff]*IF(Games[Date]&lt;=asof,1,0),MATCH(_xlfn.CONCAT(Matrix!K$5,Matrix!$D10),Games[Concat],0)),0)</f>
        <v>0</v>
      </c>
      <c r="L10" s="8" cm="1">
        <f t="array" ref="L10">IFERROR(INDEX(Games[Score Diff]*IF(Games[Date]&lt;=asof,1,0),MATCH(_xlfn.CONCAT(Matrix!L$5,Matrix!$D10),Games[Concat],0)),0)</f>
        <v>0</v>
      </c>
      <c r="M10" s="8" cm="1">
        <f t="array" ref="M10">IFERROR(INDEX(Games[Score Diff]*IF(Games[Date]&lt;=asof,1,0),MATCH(_xlfn.CONCAT(Matrix!M$5,Matrix!$D10),Games[Concat],0)),0)</f>
        <v>0</v>
      </c>
      <c r="N10" s="8" cm="1">
        <f t="array" ref="N10">IFERROR(INDEX(Games[Score Diff]*IF(Games[Date]&lt;=asof,1,0),MATCH(_xlfn.CONCAT(Matrix!N$5,Matrix!$D10),Games[Concat],0)),0)</f>
        <v>0</v>
      </c>
      <c r="O10" s="8" cm="1">
        <f t="array" ref="O10">IFERROR(INDEX(Games[Score Diff]*IF(Games[Date]&lt;=asof,1,0),MATCH(_xlfn.CONCAT(Matrix!O$5,Matrix!$D10),Games[Concat],0)),0)</f>
        <v>0</v>
      </c>
      <c r="P10" s="8" cm="1">
        <f t="array" ref="P10">IFERROR(INDEX(Games[Score Diff]*IF(Games[Date]&lt;=asof,1,0),MATCH(_xlfn.CONCAT(Matrix!P$5,Matrix!$D10),Games[Concat],0)),0)</f>
        <v>0</v>
      </c>
      <c r="Q10" s="8" cm="1">
        <f t="array" ref="Q10">IFERROR(INDEX(Games[Score Diff]*IF(Games[Date]&lt;=asof,1,0),MATCH(_xlfn.CONCAT(Matrix!Q$5,Matrix!$D10),Games[Concat],0)),0)</f>
        <v>0</v>
      </c>
      <c r="R10" s="8" cm="1">
        <f t="array" ref="R10">IFERROR(INDEX(Games[Score Diff]*IF(Games[Date]&lt;=asof,1,0),MATCH(_xlfn.CONCAT(Matrix!R$5,Matrix!$D10),Games[Concat],0)),0)</f>
        <v>0</v>
      </c>
      <c r="S10" s="8" cm="1">
        <f t="array" ref="S10">IFERROR(INDEX(Games[Score Diff]*IF(Games[Date]&lt;=asof,1,0),MATCH(_xlfn.CONCAT(Matrix!S$5,Matrix!$D10),Games[Concat],0)),0)</f>
        <v>0</v>
      </c>
      <c r="T10" s="8" cm="1">
        <f t="array" ref="T10">IFERROR(INDEX(Games[Score Diff]*IF(Games[Date]&lt;=asof,1,0),MATCH(_xlfn.CONCAT(Matrix!T$5,Matrix!$D10),Games[Concat],0)),0)</f>
        <v>0</v>
      </c>
      <c r="U10" s="8" cm="1">
        <f t="array" ref="U10">IFERROR(INDEX(Games[Score Diff]*IF(Games[Date]&lt;=asof,1,0),MATCH(_xlfn.CONCAT(Matrix!U$5,Matrix!$D10),Games[Concat],0)),0)</f>
        <v>0</v>
      </c>
      <c r="V10" s="8" cm="1">
        <f t="array" ref="V10">IFERROR(INDEX(Games[Score Diff]*IF(Games[Date]&lt;=asof,1,0),MATCH(_xlfn.CONCAT(Matrix!V$5,Matrix!$D10),Games[Concat],0)),0)</f>
        <v>0</v>
      </c>
      <c r="W10" s="8" cm="1">
        <f t="array" ref="W10">IFERROR(INDEX(Games[Score Diff]*IF(Games[Date]&lt;=asof,1,0),MATCH(_xlfn.CONCAT(Matrix!W$5,Matrix!$D10),Games[Concat],0)),0)</f>
        <v>0</v>
      </c>
      <c r="X10" s="8" cm="1">
        <f t="array" ref="X10">IFERROR(INDEX(Games[Score Diff]*IF(Games[Date]&lt;=asof,1,0),MATCH(_xlfn.CONCAT(Matrix!X$5,Matrix!$D10),Games[Concat],0)),0)</f>
        <v>0</v>
      </c>
      <c r="Y10" s="8" cm="1">
        <f t="array" ref="Y10">IFERROR(INDEX(Games[Score Diff]*IF(Games[Date]&lt;=asof,1,0),MATCH(_xlfn.CONCAT(Matrix!Y$5,Matrix!$D10),Games[Concat],0)),0)</f>
        <v>0</v>
      </c>
      <c r="Z10" s="8" cm="1">
        <f t="array" ref="Z10">IFERROR(INDEX(Games[Score Diff]*IF(Games[Date]&lt;=asof,1,0),MATCH(_xlfn.CONCAT(Matrix!Z$5,Matrix!$D10),Games[Concat],0)),0)</f>
        <v>0</v>
      </c>
      <c r="AA10" s="8" cm="1">
        <f t="array" ref="AA10">IFERROR(INDEX(Games[Score Diff]*IF(Games[Date]&lt;=asof,1,0),MATCH(_xlfn.CONCAT(Matrix!AA$5,Matrix!$D10),Games[Concat],0)),0)</f>
        <v>0</v>
      </c>
      <c r="AB10" s="8" cm="1">
        <f t="array" ref="AB10">IFERROR(INDEX(Games[Score Diff]*IF(Games[Date]&lt;=asof,1,0),MATCH(_xlfn.CONCAT(Matrix!AB$5,Matrix!$D10),Games[Concat],0)),0)</f>
        <v>0</v>
      </c>
      <c r="AD10">
        <f t="shared" si="0"/>
        <v>0</v>
      </c>
      <c r="AF10">
        <f t="shared" si="1"/>
        <v>1</v>
      </c>
      <c r="AG10">
        <v>1</v>
      </c>
    </row>
    <row r="11" spans="2:33" x14ac:dyDescent="0.25">
      <c r="D11" s="4" t="s">
        <v>3</v>
      </c>
      <c r="E11" s="8" cm="1">
        <f t="array" ref="E11">IFERROR(INDEX(Games[Score Diff]*IF(Games[Date]&lt;=asof,1,0),MATCH(_xlfn.CONCAT(Matrix!E$5,Matrix!$D11),Games[Concat],0)),0)</f>
        <v>0</v>
      </c>
      <c r="F11" s="8" cm="1">
        <f t="array" ref="F11">IFERROR(INDEX(Games[Score Diff]*IF(Games[Date]&lt;=asof,1,0),MATCH(_xlfn.CONCAT(Matrix!F$5,Matrix!$D11),Games[Concat],0)),0)</f>
        <v>0</v>
      </c>
      <c r="G11" s="8" cm="1">
        <f t="array" ref="G11">IFERROR(INDEX(Games[Score Diff]*IF(Games[Date]&lt;=asof,1,0),MATCH(_xlfn.CONCAT(Matrix!G$5,Matrix!$D11),Games[Concat],0)),0)</f>
        <v>0</v>
      </c>
      <c r="H11" s="8" cm="1">
        <f t="array" ref="H11">IFERROR(INDEX(Games[Score Diff]*IF(Games[Date]&lt;=asof,1,0),MATCH(_xlfn.CONCAT(Matrix!H$5,Matrix!$D11),Games[Concat],0)),0)</f>
        <v>0</v>
      </c>
      <c r="I11" s="8" cm="1">
        <f t="array" ref="I11">IFERROR(INDEX(Games[Score Diff]*IF(Games[Date]&lt;=asof,1,0),MATCH(_xlfn.CONCAT(Matrix!I$5,Matrix!$D11),Games[Concat],0)),0)</f>
        <v>0</v>
      </c>
      <c r="J11" s="8" cm="1">
        <f t="array" ref="J11">IFERROR(INDEX(Games[Score Diff]*IF(Games[Date]&lt;=asof,1,0),MATCH(_xlfn.CONCAT(Matrix!J$5,Matrix!$D11),Games[Concat],0)),0)</f>
        <v>0</v>
      </c>
      <c r="K11" s="8" cm="1">
        <f t="array" ref="K11">IFERROR(INDEX(Games[Score Diff]*IF(Games[Date]&lt;=asof,1,0),MATCH(_xlfn.CONCAT(Matrix!K$5,Matrix!$D11),Games[Concat],0)),0)</f>
        <v>0</v>
      </c>
      <c r="L11" s="8" cm="1">
        <f t="array" ref="L11">IFERROR(INDEX(Games[Score Diff]*IF(Games[Date]&lt;=asof,1,0),MATCH(_xlfn.CONCAT(Matrix!L$5,Matrix!$D11),Games[Concat],0)),0)</f>
        <v>0</v>
      </c>
      <c r="M11" s="8" cm="1">
        <f t="array" ref="M11">IFERROR(INDEX(Games[Score Diff]*IF(Games[Date]&lt;=asof,1,0),MATCH(_xlfn.CONCAT(Matrix!M$5,Matrix!$D11),Games[Concat],0)),0)</f>
        <v>0</v>
      </c>
      <c r="N11" s="8" cm="1">
        <f t="array" ref="N11">IFERROR(INDEX(Games[Score Diff]*IF(Games[Date]&lt;=asof,1,0),MATCH(_xlfn.CONCAT(Matrix!N$5,Matrix!$D11),Games[Concat],0)),0)</f>
        <v>7</v>
      </c>
      <c r="O11" s="8" cm="1">
        <f t="array" ref="O11">IFERROR(INDEX(Games[Score Diff]*IF(Games[Date]&lt;=asof,1,0),MATCH(_xlfn.CONCAT(Matrix!O$5,Matrix!$D11),Games[Concat],0)),0)</f>
        <v>0</v>
      </c>
      <c r="P11" s="8" cm="1">
        <f t="array" ref="P11">IFERROR(INDEX(Games[Score Diff]*IF(Games[Date]&lt;=asof,1,0),MATCH(_xlfn.CONCAT(Matrix!P$5,Matrix!$D11),Games[Concat],0)),0)</f>
        <v>0</v>
      </c>
      <c r="Q11" s="8" cm="1">
        <f t="array" ref="Q11">IFERROR(INDEX(Games[Score Diff]*IF(Games[Date]&lt;=asof,1,0),MATCH(_xlfn.CONCAT(Matrix!Q$5,Matrix!$D11),Games[Concat],0)),0)</f>
        <v>0</v>
      </c>
      <c r="R11" s="8" cm="1">
        <f t="array" ref="R11">IFERROR(INDEX(Games[Score Diff]*IF(Games[Date]&lt;=asof,1,0),MATCH(_xlfn.CONCAT(Matrix!R$5,Matrix!$D11),Games[Concat],0)),0)</f>
        <v>0</v>
      </c>
      <c r="S11" s="8" cm="1">
        <f t="array" ref="S11">IFERROR(INDEX(Games[Score Diff]*IF(Games[Date]&lt;=asof,1,0),MATCH(_xlfn.CONCAT(Matrix!S$5,Matrix!$D11),Games[Concat],0)),0)</f>
        <v>0</v>
      </c>
      <c r="T11" s="8" cm="1">
        <f t="array" ref="T11">IFERROR(INDEX(Games[Score Diff]*IF(Games[Date]&lt;=asof,1,0),MATCH(_xlfn.CONCAT(Matrix!T$5,Matrix!$D11),Games[Concat],0)),0)</f>
        <v>0</v>
      </c>
      <c r="U11" s="8" cm="1">
        <f t="array" ref="U11">IFERROR(INDEX(Games[Score Diff]*IF(Games[Date]&lt;=asof,1,0),MATCH(_xlfn.CONCAT(Matrix!U$5,Matrix!$D11),Games[Concat],0)),0)</f>
        <v>0</v>
      </c>
      <c r="V11" s="8" cm="1">
        <f t="array" ref="V11">IFERROR(INDEX(Games[Score Diff]*IF(Games[Date]&lt;=asof,1,0),MATCH(_xlfn.CONCAT(Matrix!V$5,Matrix!$D11),Games[Concat],0)),0)</f>
        <v>0</v>
      </c>
      <c r="W11" s="8" cm="1">
        <f t="array" ref="W11">IFERROR(INDEX(Games[Score Diff]*IF(Games[Date]&lt;=asof,1,0),MATCH(_xlfn.CONCAT(Matrix!W$5,Matrix!$D11),Games[Concat],0)),0)</f>
        <v>0</v>
      </c>
      <c r="X11" s="8" cm="1">
        <f t="array" ref="X11">IFERROR(INDEX(Games[Score Diff]*IF(Games[Date]&lt;=asof,1,0),MATCH(_xlfn.CONCAT(Matrix!X$5,Matrix!$D11),Games[Concat],0)),0)</f>
        <v>0</v>
      </c>
      <c r="Y11" s="8" cm="1">
        <f t="array" ref="Y11">IFERROR(INDEX(Games[Score Diff]*IF(Games[Date]&lt;=asof,1,0),MATCH(_xlfn.CONCAT(Matrix!Y$5,Matrix!$D11),Games[Concat],0)),0)</f>
        <v>0</v>
      </c>
      <c r="Z11" s="8" cm="1">
        <f t="array" ref="Z11">IFERROR(INDEX(Games[Score Diff]*IF(Games[Date]&lt;=asof,1,0),MATCH(_xlfn.CONCAT(Matrix!Z$5,Matrix!$D11),Games[Concat],0)),0)</f>
        <v>0</v>
      </c>
      <c r="AA11" s="8" cm="1">
        <f t="array" ref="AA11">IFERROR(INDEX(Games[Score Diff]*IF(Games[Date]&lt;=asof,1,0),MATCH(_xlfn.CONCAT(Matrix!AA$5,Matrix!$D11),Games[Concat],0)),0)</f>
        <v>0</v>
      </c>
      <c r="AB11" s="8" cm="1">
        <f t="array" ref="AB11">IFERROR(INDEX(Games[Score Diff]*IF(Games[Date]&lt;=asof,1,0),MATCH(_xlfn.CONCAT(Matrix!AB$5,Matrix!$D11),Games[Concat],0)),0)</f>
        <v>0</v>
      </c>
      <c r="AD11">
        <f t="shared" si="0"/>
        <v>7</v>
      </c>
      <c r="AF11">
        <f t="shared" si="1"/>
        <v>0</v>
      </c>
      <c r="AG11">
        <v>1</v>
      </c>
    </row>
    <row r="12" spans="2:33" x14ac:dyDescent="0.25">
      <c r="D12" s="3" t="s">
        <v>15</v>
      </c>
      <c r="E12" s="8" cm="1">
        <f t="array" ref="E12">IFERROR(INDEX(Games[Score Diff]*IF(Games[Date]&lt;=asof,1,0),MATCH(_xlfn.CONCAT(Matrix!E$5,Matrix!$D12),Games[Concat],0)),0)</f>
        <v>0</v>
      </c>
      <c r="F12" s="8" cm="1">
        <f t="array" ref="F12">IFERROR(INDEX(Games[Score Diff]*IF(Games[Date]&lt;=asof,1,0),MATCH(_xlfn.CONCAT(Matrix!F$5,Matrix!$D12),Games[Concat],0)),0)</f>
        <v>0</v>
      </c>
      <c r="G12" s="8" cm="1">
        <f t="array" ref="G12">IFERROR(INDEX(Games[Score Diff]*IF(Games[Date]&lt;=asof,1,0),MATCH(_xlfn.CONCAT(Matrix!G$5,Matrix!$D12),Games[Concat],0)),0)</f>
        <v>0</v>
      </c>
      <c r="H12" s="8" cm="1">
        <f t="array" ref="H12">IFERROR(INDEX(Games[Score Diff]*IF(Games[Date]&lt;=asof,1,0),MATCH(_xlfn.CONCAT(Matrix!H$5,Matrix!$D12),Games[Concat],0)),0)</f>
        <v>0</v>
      </c>
      <c r="I12" s="8" cm="1">
        <f t="array" ref="I12">IFERROR(INDEX(Games[Score Diff]*IF(Games[Date]&lt;=asof,1,0),MATCH(_xlfn.CONCAT(Matrix!I$5,Matrix!$D12),Games[Concat],0)),0)</f>
        <v>4</v>
      </c>
      <c r="J12" s="8" cm="1">
        <f t="array" ref="J12">IFERROR(INDEX(Games[Score Diff]*IF(Games[Date]&lt;=asof,1,0),MATCH(_xlfn.CONCAT(Matrix!J$5,Matrix!$D12),Games[Concat],0)),0)</f>
        <v>4</v>
      </c>
      <c r="K12" s="8" cm="1">
        <f t="array" ref="K12">IFERROR(INDEX(Games[Score Diff]*IF(Games[Date]&lt;=asof,1,0),MATCH(_xlfn.CONCAT(Matrix!K$5,Matrix!$D12),Games[Concat],0)),0)</f>
        <v>0</v>
      </c>
      <c r="L12" s="8" cm="1">
        <f t="array" ref="L12">IFERROR(INDEX(Games[Score Diff]*IF(Games[Date]&lt;=asof,1,0),MATCH(_xlfn.CONCAT(Matrix!L$5,Matrix!$D12),Games[Concat],0)),0)</f>
        <v>2</v>
      </c>
      <c r="M12" s="8" cm="1">
        <f t="array" ref="M12">IFERROR(INDEX(Games[Score Diff]*IF(Games[Date]&lt;=asof,1,0),MATCH(_xlfn.CONCAT(Matrix!M$5,Matrix!$D12),Games[Concat],0)),0)</f>
        <v>0</v>
      </c>
      <c r="N12" s="8" cm="1">
        <f t="array" ref="N12">IFERROR(INDEX(Games[Score Diff]*IF(Games[Date]&lt;=asof,1,0),MATCH(_xlfn.CONCAT(Matrix!N$5,Matrix!$D12),Games[Concat],0)),0)</f>
        <v>0</v>
      </c>
      <c r="O12" s="8" cm="1">
        <f t="array" ref="O12">IFERROR(INDEX(Games[Score Diff]*IF(Games[Date]&lt;=asof,1,0),MATCH(_xlfn.CONCAT(Matrix!O$5,Matrix!$D12),Games[Concat],0)),0)</f>
        <v>0</v>
      </c>
      <c r="P12" s="8" cm="1">
        <f t="array" ref="P12">IFERROR(INDEX(Games[Score Diff]*IF(Games[Date]&lt;=asof,1,0),MATCH(_xlfn.CONCAT(Matrix!P$5,Matrix!$D12),Games[Concat],0)),0)</f>
        <v>0</v>
      </c>
      <c r="Q12" s="8" cm="1">
        <f t="array" ref="Q12">IFERROR(INDEX(Games[Score Diff]*IF(Games[Date]&lt;=asof,1,0),MATCH(_xlfn.CONCAT(Matrix!Q$5,Matrix!$D12),Games[Concat],0)),0)</f>
        <v>0</v>
      </c>
      <c r="R12" s="8" cm="1">
        <f t="array" ref="R12">IFERROR(INDEX(Games[Score Diff]*IF(Games[Date]&lt;=asof,1,0),MATCH(_xlfn.CONCAT(Matrix!R$5,Matrix!$D12),Games[Concat],0)),0)</f>
        <v>0</v>
      </c>
      <c r="S12" s="8" cm="1">
        <f t="array" ref="S12">IFERROR(INDEX(Games[Score Diff]*IF(Games[Date]&lt;=asof,1,0),MATCH(_xlfn.CONCAT(Matrix!S$5,Matrix!$D12),Games[Concat],0)),0)</f>
        <v>0</v>
      </c>
      <c r="T12" s="8" cm="1">
        <f t="array" ref="T12">IFERROR(INDEX(Games[Score Diff]*IF(Games[Date]&lt;=asof,1,0),MATCH(_xlfn.CONCAT(Matrix!T$5,Matrix!$D12),Games[Concat],0)),0)</f>
        <v>0</v>
      </c>
      <c r="U12" s="8" cm="1">
        <f t="array" ref="U12">IFERROR(INDEX(Games[Score Diff]*IF(Games[Date]&lt;=asof,1,0),MATCH(_xlfn.CONCAT(Matrix!U$5,Matrix!$D12),Games[Concat],0)),0)</f>
        <v>0</v>
      </c>
      <c r="V12" s="8" cm="1">
        <f t="array" ref="V12">IFERROR(INDEX(Games[Score Diff]*IF(Games[Date]&lt;=asof,1,0),MATCH(_xlfn.CONCAT(Matrix!V$5,Matrix!$D12),Games[Concat],0)),0)</f>
        <v>0</v>
      </c>
      <c r="W12" s="8" cm="1">
        <f t="array" ref="W12">IFERROR(INDEX(Games[Score Diff]*IF(Games[Date]&lt;=asof,1,0),MATCH(_xlfn.CONCAT(Matrix!W$5,Matrix!$D12),Games[Concat],0)),0)</f>
        <v>0</v>
      </c>
      <c r="X12" s="8" cm="1">
        <f t="array" ref="X12">IFERROR(INDEX(Games[Score Diff]*IF(Games[Date]&lt;=asof,1,0),MATCH(_xlfn.CONCAT(Matrix!X$5,Matrix!$D12),Games[Concat],0)),0)</f>
        <v>0</v>
      </c>
      <c r="Y12" s="8" cm="1">
        <f t="array" ref="Y12">IFERROR(INDEX(Games[Score Diff]*IF(Games[Date]&lt;=asof,1,0),MATCH(_xlfn.CONCAT(Matrix!Y$5,Matrix!$D12),Games[Concat],0)),0)</f>
        <v>0</v>
      </c>
      <c r="Z12" s="8" cm="1">
        <f t="array" ref="Z12">IFERROR(INDEX(Games[Score Diff]*IF(Games[Date]&lt;=asof,1,0),MATCH(_xlfn.CONCAT(Matrix!Z$5,Matrix!$D12),Games[Concat],0)),0)</f>
        <v>0</v>
      </c>
      <c r="AA12" s="8" cm="1">
        <f t="array" ref="AA12">IFERROR(INDEX(Games[Score Diff]*IF(Games[Date]&lt;=asof,1,0),MATCH(_xlfn.CONCAT(Matrix!AA$5,Matrix!$D12),Games[Concat],0)),0)</f>
        <v>0</v>
      </c>
      <c r="AB12" s="8" cm="1">
        <f t="array" ref="AB12">IFERROR(INDEX(Games[Score Diff]*IF(Games[Date]&lt;=asof,1,0),MATCH(_xlfn.CONCAT(Matrix!AB$5,Matrix!$D12),Games[Concat],0)),0)</f>
        <v>0</v>
      </c>
      <c r="AD12">
        <f t="shared" si="0"/>
        <v>10</v>
      </c>
      <c r="AF12">
        <f t="shared" si="1"/>
        <v>0</v>
      </c>
      <c r="AG12">
        <v>1</v>
      </c>
    </row>
    <row r="13" spans="2:33" x14ac:dyDescent="0.25">
      <c r="D13" s="4" t="s">
        <v>19</v>
      </c>
      <c r="E13" s="8" cm="1">
        <f t="array" ref="E13">IFERROR(INDEX(Games[Score Diff]*IF(Games[Date]&lt;=asof,1,0),MATCH(_xlfn.CONCAT(Matrix!E$5,Matrix!$D13),Games[Concat],0)),0)</f>
        <v>0</v>
      </c>
      <c r="F13" s="8" cm="1">
        <f t="array" ref="F13">IFERROR(INDEX(Games[Score Diff]*IF(Games[Date]&lt;=asof,1,0),MATCH(_xlfn.CONCAT(Matrix!F$5,Matrix!$D13),Games[Concat],0)),0)</f>
        <v>0</v>
      </c>
      <c r="G13" s="8" cm="1">
        <f t="array" ref="G13">IFERROR(INDEX(Games[Score Diff]*IF(Games[Date]&lt;=asof,1,0),MATCH(_xlfn.CONCAT(Matrix!G$5,Matrix!$D13),Games[Concat],0)),0)</f>
        <v>0</v>
      </c>
      <c r="H13" s="8" cm="1">
        <f t="array" ref="H13">IFERROR(INDEX(Games[Score Diff]*IF(Games[Date]&lt;=asof,1,0),MATCH(_xlfn.CONCAT(Matrix!H$5,Matrix!$D13),Games[Concat],0)),0)</f>
        <v>0</v>
      </c>
      <c r="I13" s="8" cm="1">
        <f t="array" ref="I13">IFERROR(INDEX(Games[Score Diff]*IF(Games[Date]&lt;=asof,1,0),MATCH(_xlfn.CONCAT(Matrix!I$5,Matrix!$D13),Games[Concat],0)),0)</f>
        <v>0</v>
      </c>
      <c r="J13" s="8" cm="1">
        <f t="array" ref="J13">IFERROR(INDEX(Games[Score Diff]*IF(Games[Date]&lt;=asof,1,0),MATCH(_xlfn.CONCAT(Matrix!J$5,Matrix!$D13),Games[Concat],0)),0)</f>
        <v>0</v>
      </c>
      <c r="K13" s="8" cm="1">
        <f t="array" ref="K13">IFERROR(INDEX(Games[Score Diff]*IF(Games[Date]&lt;=asof,1,0),MATCH(_xlfn.CONCAT(Matrix!K$5,Matrix!$D13),Games[Concat],0)),0)</f>
        <v>0</v>
      </c>
      <c r="L13" s="8" cm="1">
        <f t="array" ref="L13">IFERROR(INDEX(Games[Score Diff]*IF(Games[Date]&lt;=asof,1,0),MATCH(_xlfn.CONCAT(Matrix!L$5,Matrix!$D13),Games[Concat],0)),0)</f>
        <v>0</v>
      </c>
      <c r="M13" s="8" cm="1">
        <f t="array" ref="M13">IFERROR(INDEX(Games[Score Diff]*IF(Games[Date]&lt;=asof,1,0),MATCH(_xlfn.CONCAT(Matrix!M$5,Matrix!$D13),Games[Concat],0)),0)</f>
        <v>0</v>
      </c>
      <c r="N13" s="8" cm="1">
        <f t="array" ref="N13">IFERROR(INDEX(Games[Score Diff]*IF(Games[Date]&lt;=asof,1,0),MATCH(_xlfn.CONCAT(Matrix!N$5,Matrix!$D13),Games[Concat],0)),0)</f>
        <v>0</v>
      </c>
      <c r="O13" s="8" cm="1">
        <f t="array" ref="O13">IFERROR(INDEX(Games[Score Diff]*IF(Games[Date]&lt;=asof,1,0),MATCH(_xlfn.CONCAT(Matrix!O$5,Matrix!$D13),Games[Concat],0)),0)</f>
        <v>0</v>
      </c>
      <c r="P13" s="8" cm="1">
        <f t="array" ref="P13">IFERROR(INDEX(Games[Score Diff]*IF(Games[Date]&lt;=asof,1,0),MATCH(_xlfn.CONCAT(Matrix!P$5,Matrix!$D13),Games[Concat],0)),0)</f>
        <v>0</v>
      </c>
      <c r="Q13" s="8" cm="1">
        <f t="array" ref="Q13">IFERROR(INDEX(Games[Score Diff]*IF(Games[Date]&lt;=asof,1,0),MATCH(_xlfn.CONCAT(Matrix!Q$5,Matrix!$D13),Games[Concat],0)),0)</f>
        <v>0</v>
      </c>
      <c r="R13" s="8" cm="1">
        <f t="array" ref="R13">IFERROR(INDEX(Games[Score Diff]*IF(Games[Date]&lt;=asof,1,0),MATCH(_xlfn.CONCAT(Matrix!R$5,Matrix!$D13),Games[Concat],0)),0)</f>
        <v>6</v>
      </c>
      <c r="S13" s="8" cm="1">
        <f t="array" ref="S13">IFERROR(INDEX(Games[Score Diff]*IF(Games[Date]&lt;=asof,1,0),MATCH(_xlfn.CONCAT(Matrix!S$5,Matrix!$D13),Games[Concat],0)),0)</f>
        <v>0</v>
      </c>
      <c r="T13" s="8" cm="1">
        <f t="array" ref="T13">IFERROR(INDEX(Games[Score Diff]*IF(Games[Date]&lt;=asof,1,0),MATCH(_xlfn.CONCAT(Matrix!T$5,Matrix!$D13),Games[Concat],0)),0)</f>
        <v>0</v>
      </c>
      <c r="U13" s="8" cm="1">
        <f t="array" ref="U13">IFERROR(INDEX(Games[Score Diff]*IF(Games[Date]&lt;=asof,1,0),MATCH(_xlfn.CONCAT(Matrix!U$5,Matrix!$D13),Games[Concat],0)),0)</f>
        <v>0</v>
      </c>
      <c r="V13" s="8" cm="1">
        <f t="array" ref="V13">IFERROR(INDEX(Games[Score Diff]*IF(Games[Date]&lt;=asof,1,0),MATCH(_xlfn.CONCAT(Matrix!V$5,Matrix!$D13),Games[Concat],0)),0)</f>
        <v>0</v>
      </c>
      <c r="W13" s="8" cm="1">
        <f t="array" ref="W13">IFERROR(INDEX(Games[Score Diff]*IF(Games[Date]&lt;=asof,1,0),MATCH(_xlfn.CONCAT(Matrix!W$5,Matrix!$D13),Games[Concat],0)),0)</f>
        <v>0</v>
      </c>
      <c r="X13" s="8" cm="1">
        <f t="array" ref="X13">IFERROR(INDEX(Games[Score Diff]*IF(Games[Date]&lt;=asof,1,0),MATCH(_xlfn.CONCAT(Matrix!X$5,Matrix!$D13),Games[Concat],0)),0)</f>
        <v>0</v>
      </c>
      <c r="Y13" s="8" cm="1">
        <f t="array" ref="Y13">IFERROR(INDEX(Games[Score Diff]*IF(Games[Date]&lt;=asof,1,0),MATCH(_xlfn.CONCAT(Matrix!Y$5,Matrix!$D13),Games[Concat],0)),0)</f>
        <v>0</v>
      </c>
      <c r="Z13" s="8" cm="1">
        <f t="array" ref="Z13">IFERROR(INDEX(Games[Score Diff]*IF(Games[Date]&lt;=asof,1,0),MATCH(_xlfn.CONCAT(Matrix!Z$5,Matrix!$D13),Games[Concat],0)),0)</f>
        <v>0</v>
      </c>
      <c r="AA13" s="8" cm="1">
        <f t="array" ref="AA13">IFERROR(INDEX(Games[Score Diff]*IF(Games[Date]&lt;=asof,1,0),MATCH(_xlfn.CONCAT(Matrix!AA$5,Matrix!$D13),Games[Concat],0)),0)</f>
        <v>0</v>
      </c>
      <c r="AB13" s="8" cm="1">
        <f t="array" ref="AB13">IFERROR(INDEX(Games[Score Diff]*IF(Games[Date]&lt;=asof,1,0),MATCH(_xlfn.CONCAT(Matrix!AB$5,Matrix!$D13),Games[Concat],0)),0)</f>
        <v>0</v>
      </c>
      <c r="AD13">
        <f t="shared" si="0"/>
        <v>6</v>
      </c>
      <c r="AF13">
        <f t="shared" si="1"/>
        <v>0</v>
      </c>
      <c r="AG13">
        <v>1</v>
      </c>
    </row>
    <row r="14" spans="2:33" x14ac:dyDescent="0.25">
      <c r="D14" s="3" t="s">
        <v>5</v>
      </c>
      <c r="E14" s="8" cm="1">
        <f t="array" ref="E14">IFERROR(INDEX(Games[Score Diff]*IF(Games[Date]&lt;=asof,1,0),MATCH(_xlfn.CONCAT(Matrix!E$5,Matrix!$D14),Games[Concat],0)),0)</f>
        <v>0</v>
      </c>
      <c r="F14" s="8" cm="1">
        <f t="array" ref="F14">IFERROR(INDEX(Games[Score Diff]*IF(Games[Date]&lt;=asof,1,0),MATCH(_xlfn.CONCAT(Matrix!F$5,Matrix!$D14),Games[Concat],0)),0)</f>
        <v>0</v>
      </c>
      <c r="G14" s="8" cm="1">
        <f t="array" ref="G14">IFERROR(INDEX(Games[Score Diff]*IF(Games[Date]&lt;=asof,1,0),MATCH(_xlfn.CONCAT(Matrix!G$5,Matrix!$D14),Games[Concat],0)),0)</f>
        <v>0</v>
      </c>
      <c r="H14" s="8" cm="1">
        <f t="array" ref="H14">IFERROR(INDEX(Games[Score Diff]*IF(Games[Date]&lt;=asof,1,0),MATCH(_xlfn.CONCAT(Matrix!H$5,Matrix!$D14),Games[Concat],0)),0)</f>
        <v>0</v>
      </c>
      <c r="I14" s="8" cm="1">
        <f t="array" ref="I14">IFERROR(INDEX(Games[Score Diff]*IF(Games[Date]&lt;=asof,1,0),MATCH(_xlfn.CONCAT(Matrix!I$5,Matrix!$D14),Games[Concat],0)),0)</f>
        <v>0</v>
      </c>
      <c r="J14" s="8" cm="1">
        <f t="array" ref="J14">IFERROR(INDEX(Games[Score Diff]*IF(Games[Date]&lt;=asof,1,0),MATCH(_xlfn.CONCAT(Matrix!J$5,Matrix!$D14),Games[Concat],0)),0)</f>
        <v>0</v>
      </c>
      <c r="K14" s="8" cm="1">
        <f t="array" ref="K14">IFERROR(INDEX(Games[Score Diff]*IF(Games[Date]&lt;=asof,1,0),MATCH(_xlfn.CONCAT(Matrix!K$5,Matrix!$D14),Games[Concat],0)),0)</f>
        <v>6</v>
      </c>
      <c r="L14" s="8" cm="1">
        <f t="array" ref="L14">IFERROR(INDEX(Games[Score Diff]*IF(Games[Date]&lt;=asof,1,0),MATCH(_xlfn.CONCAT(Matrix!L$5,Matrix!$D14),Games[Concat],0)),0)</f>
        <v>0</v>
      </c>
      <c r="M14" s="8" cm="1">
        <f t="array" ref="M14">IFERROR(INDEX(Games[Score Diff]*IF(Games[Date]&lt;=asof,1,0),MATCH(_xlfn.CONCAT(Matrix!M$5,Matrix!$D14),Games[Concat],0)),0)</f>
        <v>0</v>
      </c>
      <c r="N14" s="8" cm="1">
        <f t="array" ref="N14">IFERROR(INDEX(Games[Score Diff]*IF(Games[Date]&lt;=asof,1,0),MATCH(_xlfn.CONCAT(Matrix!N$5,Matrix!$D14),Games[Concat],0)),0)</f>
        <v>0</v>
      </c>
      <c r="O14" s="8" cm="1">
        <f t="array" ref="O14">IFERROR(INDEX(Games[Score Diff]*IF(Games[Date]&lt;=asof,1,0),MATCH(_xlfn.CONCAT(Matrix!O$5,Matrix!$D14),Games[Concat],0)),0)</f>
        <v>0</v>
      </c>
      <c r="P14" s="8" cm="1">
        <f t="array" ref="P14">IFERROR(INDEX(Games[Score Diff]*IF(Games[Date]&lt;=asof,1,0),MATCH(_xlfn.CONCAT(Matrix!P$5,Matrix!$D14),Games[Concat],0)),0)</f>
        <v>0</v>
      </c>
      <c r="Q14" s="8" cm="1">
        <f t="array" ref="Q14">IFERROR(INDEX(Games[Score Diff]*IF(Games[Date]&lt;=asof,1,0),MATCH(_xlfn.CONCAT(Matrix!Q$5,Matrix!$D14),Games[Concat],0)),0)</f>
        <v>0</v>
      </c>
      <c r="R14" s="8" cm="1">
        <f t="array" ref="R14">IFERROR(INDEX(Games[Score Diff]*IF(Games[Date]&lt;=asof,1,0),MATCH(_xlfn.CONCAT(Matrix!R$5,Matrix!$D14),Games[Concat],0)),0)</f>
        <v>0</v>
      </c>
      <c r="S14" s="8" cm="1">
        <f t="array" ref="S14">IFERROR(INDEX(Games[Score Diff]*IF(Games[Date]&lt;=asof,1,0),MATCH(_xlfn.CONCAT(Matrix!S$5,Matrix!$D14),Games[Concat],0)),0)</f>
        <v>0</v>
      </c>
      <c r="T14" s="8" cm="1">
        <f t="array" ref="T14">IFERROR(INDEX(Games[Score Diff]*IF(Games[Date]&lt;=asof,1,0),MATCH(_xlfn.CONCAT(Matrix!T$5,Matrix!$D14),Games[Concat],0)),0)</f>
        <v>0</v>
      </c>
      <c r="U14" s="8" cm="1">
        <f t="array" ref="U14">IFERROR(INDEX(Games[Score Diff]*IF(Games[Date]&lt;=asof,1,0),MATCH(_xlfn.CONCAT(Matrix!U$5,Matrix!$D14),Games[Concat],0)),0)</f>
        <v>0</v>
      </c>
      <c r="V14" s="8" cm="1">
        <f t="array" ref="V14">IFERROR(INDEX(Games[Score Diff]*IF(Games[Date]&lt;=asof,1,0),MATCH(_xlfn.CONCAT(Matrix!V$5,Matrix!$D14),Games[Concat],0)),0)</f>
        <v>0</v>
      </c>
      <c r="W14" s="8" cm="1">
        <f t="array" ref="W14">IFERROR(INDEX(Games[Score Diff]*IF(Games[Date]&lt;=asof,1,0),MATCH(_xlfn.CONCAT(Matrix!W$5,Matrix!$D14),Games[Concat],0)),0)</f>
        <v>0</v>
      </c>
      <c r="X14" s="8" cm="1">
        <f t="array" ref="X14">IFERROR(INDEX(Games[Score Diff]*IF(Games[Date]&lt;=asof,1,0),MATCH(_xlfn.CONCAT(Matrix!X$5,Matrix!$D14),Games[Concat],0)),0)</f>
        <v>0</v>
      </c>
      <c r="Y14" s="8" cm="1">
        <f t="array" ref="Y14">IFERROR(INDEX(Games[Score Diff]*IF(Games[Date]&lt;=asof,1,0),MATCH(_xlfn.CONCAT(Matrix!Y$5,Matrix!$D14),Games[Concat],0)),0)</f>
        <v>0</v>
      </c>
      <c r="Z14" s="8" cm="1">
        <f t="array" ref="Z14">IFERROR(INDEX(Games[Score Diff]*IF(Games[Date]&lt;=asof,1,0),MATCH(_xlfn.CONCAT(Matrix!Z$5,Matrix!$D14),Games[Concat],0)),0)</f>
        <v>0</v>
      </c>
      <c r="AA14" s="8" cm="1">
        <f t="array" ref="AA14">IFERROR(INDEX(Games[Score Diff]*IF(Games[Date]&lt;=asof,1,0),MATCH(_xlfn.CONCAT(Matrix!AA$5,Matrix!$D14),Games[Concat],0)),0)</f>
        <v>0</v>
      </c>
      <c r="AB14" s="8" cm="1">
        <f t="array" ref="AB14">IFERROR(INDEX(Games[Score Diff]*IF(Games[Date]&lt;=asof,1,0),MATCH(_xlfn.CONCAT(Matrix!AB$5,Matrix!$D14),Games[Concat],0)),0)</f>
        <v>0</v>
      </c>
      <c r="AD14">
        <f t="shared" si="0"/>
        <v>6</v>
      </c>
      <c r="AF14">
        <f t="shared" si="1"/>
        <v>0</v>
      </c>
      <c r="AG14">
        <v>1</v>
      </c>
    </row>
    <row r="15" spans="2:33" x14ac:dyDescent="0.25">
      <c r="D15" s="4" t="s">
        <v>21</v>
      </c>
      <c r="E15" s="8" cm="1">
        <f t="array" ref="E15">IFERROR(INDEX(Games[Score Diff]*IF(Games[Date]&lt;=asof,1,0),MATCH(_xlfn.CONCAT(Matrix!E$5,Matrix!$D15),Games[Concat],0)),0)</f>
        <v>0</v>
      </c>
      <c r="F15" s="8" cm="1">
        <f t="array" ref="F15">IFERROR(INDEX(Games[Score Diff]*IF(Games[Date]&lt;=asof,1,0),MATCH(_xlfn.CONCAT(Matrix!F$5,Matrix!$D15),Games[Concat],0)),0)</f>
        <v>0</v>
      </c>
      <c r="G15" s="8" cm="1">
        <f t="array" ref="G15">IFERROR(INDEX(Games[Score Diff]*IF(Games[Date]&lt;=asof,1,0),MATCH(_xlfn.CONCAT(Matrix!G$5,Matrix!$D15),Games[Concat],0)),0)</f>
        <v>0</v>
      </c>
      <c r="H15" s="8" cm="1">
        <f t="array" ref="H15">IFERROR(INDEX(Games[Score Diff]*IF(Games[Date]&lt;=asof,1,0),MATCH(_xlfn.CONCAT(Matrix!H$5,Matrix!$D15),Games[Concat],0)),0)</f>
        <v>0</v>
      </c>
      <c r="I15" s="8" cm="1">
        <f t="array" ref="I15">IFERROR(INDEX(Games[Score Diff]*IF(Games[Date]&lt;=asof,1,0),MATCH(_xlfn.CONCAT(Matrix!I$5,Matrix!$D15),Games[Concat],0)),0)</f>
        <v>0</v>
      </c>
      <c r="J15" s="8" cm="1">
        <f t="array" ref="J15">IFERROR(INDEX(Games[Score Diff]*IF(Games[Date]&lt;=asof,1,0),MATCH(_xlfn.CONCAT(Matrix!J$5,Matrix!$D15),Games[Concat],0)),0)</f>
        <v>0</v>
      </c>
      <c r="K15" s="8" cm="1">
        <f t="array" ref="K15">IFERROR(INDEX(Games[Score Diff]*IF(Games[Date]&lt;=asof,1,0),MATCH(_xlfn.CONCAT(Matrix!K$5,Matrix!$D15),Games[Concat],0)),0)</f>
        <v>0</v>
      </c>
      <c r="L15" s="8" cm="1">
        <f t="array" ref="L15">IFERROR(INDEX(Games[Score Diff]*IF(Games[Date]&lt;=asof,1,0),MATCH(_xlfn.CONCAT(Matrix!L$5,Matrix!$D15),Games[Concat],0)),0)</f>
        <v>0</v>
      </c>
      <c r="M15" s="8" cm="1">
        <f t="array" ref="M15">IFERROR(INDEX(Games[Score Diff]*IF(Games[Date]&lt;=asof,1,0),MATCH(_xlfn.CONCAT(Matrix!M$5,Matrix!$D15),Games[Concat],0)),0)</f>
        <v>6</v>
      </c>
      <c r="N15" s="8" cm="1">
        <f t="array" ref="N15">IFERROR(INDEX(Games[Score Diff]*IF(Games[Date]&lt;=asof,1,0),MATCH(_xlfn.CONCAT(Matrix!N$5,Matrix!$D15),Games[Concat],0)),0)</f>
        <v>0</v>
      </c>
      <c r="O15" s="8" cm="1">
        <f t="array" ref="O15">IFERROR(INDEX(Games[Score Diff]*IF(Games[Date]&lt;=asof,1,0),MATCH(_xlfn.CONCAT(Matrix!O$5,Matrix!$D15),Games[Concat],0)),0)</f>
        <v>2</v>
      </c>
      <c r="P15" s="8" cm="1">
        <f t="array" ref="P15">IFERROR(INDEX(Games[Score Diff]*IF(Games[Date]&lt;=asof,1,0),MATCH(_xlfn.CONCAT(Matrix!P$5,Matrix!$D15),Games[Concat],0)),0)</f>
        <v>6</v>
      </c>
      <c r="Q15" s="8" cm="1">
        <f t="array" ref="Q15">IFERROR(INDEX(Games[Score Diff]*IF(Games[Date]&lt;=asof,1,0),MATCH(_xlfn.CONCAT(Matrix!Q$5,Matrix!$D15),Games[Concat],0)),0)</f>
        <v>0</v>
      </c>
      <c r="R15" s="8" cm="1">
        <f t="array" ref="R15">IFERROR(INDEX(Games[Score Diff]*IF(Games[Date]&lt;=asof,1,0),MATCH(_xlfn.CONCAT(Matrix!R$5,Matrix!$D15),Games[Concat],0)),0)</f>
        <v>0</v>
      </c>
      <c r="S15" s="8" cm="1">
        <f t="array" ref="S15">IFERROR(INDEX(Games[Score Diff]*IF(Games[Date]&lt;=asof,1,0),MATCH(_xlfn.CONCAT(Matrix!S$5,Matrix!$D15),Games[Concat],0)),0)</f>
        <v>0</v>
      </c>
      <c r="T15" s="8" cm="1">
        <f t="array" ref="T15">IFERROR(INDEX(Games[Score Diff]*IF(Games[Date]&lt;=asof,1,0),MATCH(_xlfn.CONCAT(Matrix!T$5,Matrix!$D15),Games[Concat],0)),0)</f>
        <v>0</v>
      </c>
      <c r="U15" s="8" cm="1">
        <f t="array" ref="U15">IFERROR(INDEX(Games[Score Diff]*IF(Games[Date]&lt;=asof,1,0),MATCH(_xlfn.CONCAT(Matrix!U$5,Matrix!$D15),Games[Concat],0)),0)</f>
        <v>0</v>
      </c>
      <c r="V15" s="8" cm="1">
        <f t="array" ref="V15">IFERROR(INDEX(Games[Score Diff]*IF(Games[Date]&lt;=asof,1,0),MATCH(_xlfn.CONCAT(Matrix!V$5,Matrix!$D15),Games[Concat],0)),0)</f>
        <v>0</v>
      </c>
      <c r="W15" s="8" cm="1">
        <f t="array" ref="W15">IFERROR(INDEX(Games[Score Diff]*IF(Games[Date]&lt;=asof,1,0),MATCH(_xlfn.CONCAT(Matrix!W$5,Matrix!$D15),Games[Concat],0)),0)</f>
        <v>0</v>
      </c>
      <c r="X15" s="8" cm="1">
        <f t="array" ref="X15">IFERROR(INDEX(Games[Score Diff]*IF(Games[Date]&lt;=asof,1,0),MATCH(_xlfn.CONCAT(Matrix!X$5,Matrix!$D15),Games[Concat],0)),0)</f>
        <v>0</v>
      </c>
      <c r="Y15" s="8" cm="1">
        <f t="array" ref="Y15">IFERROR(INDEX(Games[Score Diff]*IF(Games[Date]&lt;=asof,1,0),MATCH(_xlfn.CONCAT(Matrix!Y$5,Matrix!$D15),Games[Concat],0)),0)</f>
        <v>0</v>
      </c>
      <c r="Z15" s="8" cm="1">
        <f t="array" ref="Z15">IFERROR(INDEX(Games[Score Diff]*IF(Games[Date]&lt;=asof,1,0),MATCH(_xlfn.CONCAT(Matrix!Z$5,Matrix!$D15),Games[Concat],0)),0)</f>
        <v>0</v>
      </c>
      <c r="AA15" s="8" cm="1">
        <f t="array" ref="AA15">IFERROR(INDEX(Games[Score Diff]*IF(Games[Date]&lt;=asof,1,0),MATCH(_xlfn.CONCAT(Matrix!AA$5,Matrix!$D15),Games[Concat],0)),0)</f>
        <v>0</v>
      </c>
      <c r="AB15" s="8" cm="1">
        <f t="array" ref="AB15">IFERROR(INDEX(Games[Score Diff]*IF(Games[Date]&lt;=asof,1,0),MATCH(_xlfn.CONCAT(Matrix!AB$5,Matrix!$D15),Games[Concat],0)),0)</f>
        <v>0</v>
      </c>
      <c r="AD15">
        <f t="shared" si="0"/>
        <v>14</v>
      </c>
      <c r="AF15">
        <f t="shared" si="1"/>
        <v>0</v>
      </c>
      <c r="AG15">
        <v>1</v>
      </c>
    </row>
    <row r="16" spans="2:33" x14ac:dyDescent="0.25">
      <c r="D16" s="3" t="s">
        <v>20</v>
      </c>
      <c r="E16" s="8" cm="1">
        <f t="array" ref="E16">IFERROR(INDEX(Games[Score Diff]*IF(Games[Date]&lt;=asof,1,0),MATCH(_xlfn.CONCAT(Matrix!E$5,Matrix!$D16),Games[Concat],0)),0)</f>
        <v>4</v>
      </c>
      <c r="F16" s="8" cm="1">
        <f t="array" ref="F16">IFERROR(INDEX(Games[Score Diff]*IF(Games[Date]&lt;=asof,1,0),MATCH(_xlfn.CONCAT(Matrix!F$5,Matrix!$D16),Games[Concat],0)),0)</f>
        <v>3</v>
      </c>
      <c r="G16" s="8" cm="1">
        <f t="array" ref="G16">IFERROR(INDEX(Games[Score Diff]*IF(Games[Date]&lt;=asof,1,0),MATCH(_xlfn.CONCAT(Matrix!G$5,Matrix!$D16),Games[Concat],0)),0)</f>
        <v>0</v>
      </c>
      <c r="H16" s="8" cm="1">
        <f t="array" ref="H16">IFERROR(INDEX(Games[Score Diff]*IF(Games[Date]&lt;=asof,1,0),MATCH(_xlfn.CONCAT(Matrix!H$5,Matrix!$D16),Games[Concat],0)),0)</f>
        <v>0</v>
      </c>
      <c r="I16" s="8" cm="1">
        <f t="array" ref="I16">IFERROR(INDEX(Games[Score Diff]*IF(Games[Date]&lt;=asof,1,0),MATCH(_xlfn.CONCAT(Matrix!I$5,Matrix!$D16),Games[Concat],0)),0)</f>
        <v>0</v>
      </c>
      <c r="J16" s="8" cm="1">
        <f t="array" ref="J16">IFERROR(INDEX(Games[Score Diff]*IF(Games[Date]&lt;=asof,1,0),MATCH(_xlfn.CONCAT(Matrix!J$5,Matrix!$D16),Games[Concat],0)),0)</f>
        <v>0</v>
      </c>
      <c r="K16" s="8" cm="1">
        <f t="array" ref="K16">IFERROR(INDEX(Games[Score Diff]*IF(Games[Date]&lt;=asof,1,0),MATCH(_xlfn.CONCAT(Matrix!K$5,Matrix!$D16),Games[Concat],0)),0)</f>
        <v>0</v>
      </c>
      <c r="L16" s="8" cm="1">
        <f t="array" ref="L16">IFERROR(INDEX(Games[Score Diff]*IF(Games[Date]&lt;=asof,1,0),MATCH(_xlfn.CONCAT(Matrix!L$5,Matrix!$D16),Games[Concat],0)),0)</f>
        <v>0</v>
      </c>
      <c r="M16" s="8" cm="1">
        <f t="array" ref="M16">IFERROR(INDEX(Games[Score Diff]*IF(Games[Date]&lt;=asof,1,0),MATCH(_xlfn.CONCAT(Matrix!M$5,Matrix!$D16),Games[Concat],0)),0)</f>
        <v>0</v>
      </c>
      <c r="N16" s="8" cm="1">
        <f t="array" ref="N16">IFERROR(INDEX(Games[Score Diff]*IF(Games[Date]&lt;=asof,1,0),MATCH(_xlfn.CONCAT(Matrix!N$5,Matrix!$D16),Games[Concat],0)),0)</f>
        <v>0</v>
      </c>
      <c r="O16" s="8" cm="1">
        <f t="array" ref="O16">IFERROR(INDEX(Games[Score Diff]*IF(Games[Date]&lt;=asof,1,0),MATCH(_xlfn.CONCAT(Matrix!O$5,Matrix!$D16),Games[Concat],0)),0)</f>
        <v>0</v>
      </c>
      <c r="P16" s="8" cm="1">
        <f t="array" ref="P16">IFERROR(INDEX(Games[Score Diff]*IF(Games[Date]&lt;=asof,1,0),MATCH(_xlfn.CONCAT(Matrix!P$5,Matrix!$D16),Games[Concat],0)),0)</f>
        <v>0</v>
      </c>
      <c r="Q16" s="8" cm="1">
        <f t="array" ref="Q16">IFERROR(INDEX(Games[Score Diff]*IF(Games[Date]&lt;=asof,1,0),MATCH(_xlfn.CONCAT(Matrix!Q$5,Matrix!$D16),Games[Concat],0)),0)</f>
        <v>1</v>
      </c>
      <c r="R16" s="8" cm="1">
        <f t="array" ref="R16">IFERROR(INDEX(Games[Score Diff]*IF(Games[Date]&lt;=asof,1,0),MATCH(_xlfn.CONCAT(Matrix!R$5,Matrix!$D16),Games[Concat],0)),0)</f>
        <v>0</v>
      </c>
      <c r="S16" s="8" cm="1">
        <f t="array" ref="S16">IFERROR(INDEX(Games[Score Diff]*IF(Games[Date]&lt;=asof,1,0),MATCH(_xlfn.CONCAT(Matrix!S$5,Matrix!$D16),Games[Concat],0)),0)</f>
        <v>0</v>
      </c>
      <c r="T16" s="8" cm="1">
        <f t="array" ref="T16">IFERROR(INDEX(Games[Score Diff]*IF(Games[Date]&lt;=asof,1,0),MATCH(_xlfn.CONCAT(Matrix!T$5,Matrix!$D16),Games[Concat],0)),0)</f>
        <v>0</v>
      </c>
      <c r="U16" s="8" cm="1">
        <f t="array" ref="U16">IFERROR(INDEX(Games[Score Diff]*IF(Games[Date]&lt;=asof,1,0),MATCH(_xlfn.CONCAT(Matrix!U$5,Matrix!$D16),Games[Concat],0)),0)</f>
        <v>0</v>
      </c>
      <c r="V16" s="8" cm="1">
        <f t="array" ref="V16">IFERROR(INDEX(Games[Score Diff]*IF(Games[Date]&lt;=asof,1,0),MATCH(_xlfn.CONCAT(Matrix!V$5,Matrix!$D16),Games[Concat],0)),0)</f>
        <v>2</v>
      </c>
      <c r="W16" s="8" cm="1">
        <f t="array" ref="W16">IFERROR(INDEX(Games[Score Diff]*IF(Games[Date]&lt;=asof,1,0),MATCH(_xlfn.CONCAT(Matrix!W$5,Matrix!$D16),Games[Concat],0)),0)</f>
        <v>0</v>
      </c>
      <c r="X16" s="8" cm="1">
        <f t="array" ref="X16">IFERROR(INDEX(Games[Score Diff]*IF(Games[Date]&lt;=asof,1,0),MATCH(_xlfn.CONCAT(Matrix!X$5,Matrix!$D16),Games[Concat],0)),0)</f>
        <v>0</v>
      </c>
      <c r="Y16" s="8" cm="1">
        <f t="array" ref="Y16">IFERROR(INDEX(Games[Score Diff]*IF(Games[Date]&lt;=asof,1,0),MATCH(_xlfn.CONCAT(Matrix!Y$5,Matrix!$D16),Games[Concat],0)),0)</f>
        <v>0</v>
      </c>
      <c r="Z16" s="8" cm="1">
        <f t="array" ref="Z16">IFERROR(INDEX(Games[Score Diff]*IF(Games[Date]&lt;=asof,1,0),MATCH(_xlfn.CONCAT(Matrix!Z$5,Matrix!$D16),Games[Concat],0)),0)</f>
        <v>0</v>
      </c>
      <c r="AA16" s="8" cm="1">
        <f t="array" ref="AA16">IFERROR(INDEX(Games[Score Diff]*IF(Games[Date]&lt;=asof,1,0),MATCH(_xlfn.CONCAT(Matrix!AA$5,Matrix!$D16),Games[Concat],0)),0)</f>
        <v>0</v>
      </c>
      <c r="AB16" s="8" cm="1">
        <f t="array" ref="AB16">IFERROR(INDEX(Games[Score Diff]*IF(Games[Date]&lt;=asof,1,0),MATCH(_xlfn.CONCAT(Matrix!AB$5,Matrix!$D16),Games[Concat],0)),0)</f>
        <v>0</v>
      </c>
      <c r="AD16">
        <f t="shared" si="0"/>
        <v>10</v>
      </c>
      <c r="AF16">
        <f t="shared" si="1"/>
        <v>0</v>
      </c>
      <c r="AG16">
        <v>1</v>
      </c>
    </row>
    <row r="17" spans="4:33" x14ac:dyDescent="0.25">
      <c r="D17" s="4" t="s">
        <v>17</v>
      </c>
      <c r="E17" s="8" cm="1">
        <f t="array" ref="E17">IFERROR(INDEX(Games[Score Diff]*IF(Games[Date]&lt;=asof,1,0),MATCH(_xlfn.CONCAT(Matrix!E$5,Matrix!$D17),Games[Concat],0)),0)</f>
        <v>6</v>
      </c>
      <c r="F17" s="8" cm="1">
        <f t="array" ref="F17">IFERROR(INDEX(Games[Score Diff]*IF(Games[Date]&lt;=asof,1,0),MATCH(_xlfn.CONCAT(Matrix!F$5,Matrix!$D17),Games[Concat],0)),0)</f>
        <v>0</v>
      </c>
      <c r="G17" s="8" cm="1">
        <f t="array" ref="G17">IFERROR(INDEX(Games[Score Diff]*IF(Games[Date]&lt;=asof,1,0),MATCH(_xlfn.CONCAT(Matrix!G$5,Matrix!$D17),Games[Concat],0)),0)</f>
        <v>0</v>
      </c>
      <c r="H17" s="8" cm="1">
        <f t="array" ref="H17">IFERROR(INDEX(Games[Score Diff]*IF(Games[Date]&lt;=asof,1,0),MATCH(_xlfn.CONCAT(Matrix!H$5,Matrix!$D17),Games[Concat],0)),0)</f>
        <v>0</v>
      </c>
      <c r="I17" s="8" cm="1">
        <f t="array" ref="I17">IFERROR(INDEX(Games[Score Diff]*IF(Games[Date]&lt;=asof,1,0),MATCH(_xlfn.CONCAT(Matrix!I$5,Matrix!$D17),Games[Concat],0)),0)</f>
        <v>0</v>
      </c>
      <c r="J17" s="8" cm="1">
        <f t="array" ref="J17">IFERROR(INDEX(Games[Score Diff]*IF(Games[Date]&lt;=asof,1,0),MATCH(_xlfn.CONCAT(Matrix!J$5,Matrix!$D17),Games[Concat],0)),0)</f>
        <v>0</v>
      </c>
      <c r="K17" s="8" cm="1">
        <f t="array" ref="K17">IFERROR(INDEX(Games[Score Diff]*IF(Games[Date]&lt;=asof,1,0),MATCH(_xlfn.CONCAT(Matrix!K$5,Matrix!$D17),Games[Concat],0)),0)</f>
        <v>0</v>
      </c>
      <c r="L17" s="8" cm="1">
        <f t="array" ref="L17">IFERROR(INDEX(Games[Score Diff]*IF(Games[Date]&lt;=asof,1,0),MATCH(_xlfn.CONCAT(Matrix!L$5,Matrix!$D17),Games[Concat],0)),0)</f>
        <v>0</v>
      </c>
      <c r="M17" s="8" cm="1">
        <f t="array" ref="M17">IFERROR(INDEX(Games[Score Diff]*IF(Games[Date]&lt;=asof,1,0),MATCH(_xlfn.CONCAT(Matrix!M$5,Matrix!$D17),Games[Concat],0)),0)</f>
        <v>0</v>
      </c>
      <c r="N17" s="8" cm="1">
        <f t="array" ref="N17">IFERROR(INDEX(Games[Score Diff]*IF(Games[Date]&lt;=asof,1,0),MATCH(_xlfn.CONCAT(Matrix!N$5,Matrix!$D17),Games[Concat],0)),0)</f>
        <v>0</v>
      </c>
      <c r="O17" s="8" cm="1">
        <f t="array" ref="O17">IFERROR(INDEX(Games[Score Diff]*IF(Games[Date]&lt;=asof,1,0),MATCH(_xlfn.CONCAT(Matrix!O$5,Matrix!$D17),Games[Concat],0)),0)</f>
        <v>0</v>
      </c>
      <c r="P17" s="8" cm="1">
        <f t="array" ref="P17">IFERROR(INDEX(Games[Score Diff]*IF(Games[Date]&lt;=asof,1,0),MATCH(_xlfn.CONCAT(Matrix!P$5,Matrix!$D17),Games[Concat],0)),0)</f>
        <v>0</v>
      </c>
      <c r="Q17" s="8" cm="1">
        <f t="array" ref="Q17">IFERROR(INDEX(Games[Score Diff]*IF(Games[Date]&lt;=asof,1,0),MATCH(_xlfn.CONCAT(Matrix!Q$5,Matrix!$D17),Games[Concat],0)),0)</f>
        <v>0</v>
      </c>
      <c r="R17" s="8" cm="1">
        <f t="array" ref="R17">IFERROR(INDEX(Games[Score Diff]*IF(Games[Date]&lt;=asof,1,0),MATCH(_xlfn.CONCAT(Matrix!R$5,Matrix!$D17),Games[Concat],0)),0)</f>
        <v>0</v>
      </c>
      <c r="S17" s="8" cm="1">
        <f t="array" ref="S17">IFERROR(INDEX(Games[Score Diff]*IF(Games[Date]&lt;=asof,1,0),MATCH(_xlfn.CONCAT(Matrix!S$5,Matrix!$D17),Games[Concat],0)),0)</f>
        <v>0</v>
      </c>
      <c r="T17" s="8" cm="1">
        <f t="array" ref="T17">IFERROR(INDEX(Games[Score Diff]*IF(Games[Date]&lt;=asof,1,0),MATCH(_xlfn.CONCAT(Matrix!T$5,Matrix!$D17),Games[Concat],0)),0)</f>
        <v>0</v>
      </c>
      <c r="U17" s="8" cm="1">
        <f t="array" ref="U17">IFERROR(INDEX(Games[Score Diff]*IF(Games[Date]&lt;=asof,1,0),MATCH(_xlfn.CONCAT(Matrix!U$5,Matrix!$D17),Games[Concat],0)),0)</f>
        <v>0</v>
      </c>
      <c r="V17" s="8" cm="1">
        <f t="array" ref="V17">IFERROR(INDEX(Games[Score Diff]*IF(Games[Date]&lt;=asof,1,0),MATCH(_xlfn.CONCAT(Matrix!V$5,Matrix!$D17),Games[Concat],0)),0)</f>
        <v>0</v>
      </c>
      <c r="W17" s="8" cm="1">
        <f t="array" ref="W17">IFERROR(INDEX(Games[Score Diff]*IF(Games[Date]&lt;=asof,1,0),MATCH(_xlfn.CONCAT(Matrix!W$5,Matrix!$D17),Games[Concat],0)),0)</f>
        <v>0</v>
      </c>
      <c r="X17" s="8" cm="1">
        <f t="array" ref="X17">IFERROR(INDEX(Games[Score Diff]*IF(Games[Date]&lt;=asof,1,0),MATCH(_xlfn.CONCAT(Matrix!X$5,Matrix!$D17),Games[Concat],0)),0)</f>
        <v>6</v>
      </c>
      <c r="Y17" s="8" cm="1">
        <f t="array" ref="Y17">IFERROR(INDEX(Games[Score Diff]*IF(Games[Date]&lt;=asof,1,0),MATCH(_xlfn.CONCAT(Matrix!Y$5,Matrix!$D17),Games[Concat],0)),0)</f>
        <v>0</v>
      </c>
      <c r="Z17" s="8" cm="1">
        <f t="array" ref="Z17">IFERROR(INDEX(Games[Score Diff]*IF(Games[Date]&lt;=asof,1,0),MATCH(_xlfn.CONCAT(Matrix!Z$5,Matrix!$D17),Games[Concat],0)),0)</f>
        <v>0</v>
      </c>
      <c r="AA17" s="8" cm="1">
        <f t="array" ref="AA17">IFERROR(INDEX(Games[Score Diff]*IF(Games[Date]&lt;=asof,1,0),MATCH(_xlfn.CONCAT(Matrix!AA$5,Matrix!$D17),Games[Concat],0)),0)</f>
        <v>0</v>
      </c>
      <c r="AB17" s="8" cm="1">
        <f t="array" ref="AB17">IFERROR(INDEX(Games[Score Diff]*IF(Games[Date]&lt;=asof,1,0),MATCH(_xlfn.CONCAT(Matrix!AB$5,Matrix!$D17),Games[Concat],0)),0)</f>
        <v>0</v>
      </c>
      <c r="AD17">
        <f t="shared" si="0"/>
        <v>12</v>
      </c>
      <c r="AF17">
        <f t="shared" si="1"/>
        <v>0</v>
      </c>
      <c r="AG17">
        <v>1</v>
      </c>
    </row>
    <row r="18" spans="4:33" x14ac:dyDescent="0.25">
      <c r="D18" s="3" t="s">
        <v>18</v>
      </c>
      <c r="E18" s="8" cm="1">
        <f t="array" ref="E18">IFERROR(INDEX(Games[Score Diff]*IF(Games[Date]&lt;=asof,1,0),MATCH(_xlfn.CONCAT(Matrix!E$5,Matrix!$D18),Games[Concat],0)),0)</f>
        <v>0</v>
      </c>
      <c r="F18" s="8" cm="1">
        <f t="array" ref="F18">IFERROR(INDEX(Games[Score Diff]*IF(Games[Date]&lt;=asof,1,0),MATCH(_xlfn.CONCAT(Matrix!F$5,Matrix!$D18),Games[Concat],0)),0)</f>
        <v>0</v>
      </c>
      <c r="G18" s="8" cm="1">
        <f t="array" ref="G18">IFERROR(INDEX(Games[Score Diff]*IF(Games[Date]&lt;=asof,1,0),MATCH(_xlfn.CONCAT(Matrix!G$5,Matrix!$D18),Games[Concat],0)),0)</f>
        <v>0</v>
      </c>
      <c r="H18" s="8" cm="1">
        <f t="array" ref="H18">IFERROR(INDEX(Games[Score Diff]*IF(Games[Date]&lt;=asof,1,0),MATCH(_xlfn.CONCAT(Matrix!H$5,Matrix!$D18),Games[Concat],0)),0)</f>
        <v>0</v>
      </c>
      <c r="I18" s="8" cm="1">
        <f t="array" ref="I18">IFERROR(INDEX(Games[Score Diff]*IF(Games[Date]&lt;=asof,1,0),MATCH(_xlfn.CONCAT(Matrix!I$5,Matrix!$D18),Games[Concat],0)),0)</f>
        <v>3</v>
      </c>
      <c r="J18" s="8" cm="1">
        <f t="array" ref="J18">IFERROR(INDEX(Games[Score Diff]*IF(Games[Date]&lt;=asof,1,0),MATCH(_xlfn.CONCAT(Matrix!J$5,Matrix!$D18),Games[Concat],0)),0)</f>
        <v>3</v>
      </c>
      <c r="K18" s="8" cm="1">
        <f t="array" ref="K18">IFERROR(INDEX(Games[Score Diff]*IF(Games[Date]&lt;=asof,1,0),MATCH(_xlfn.CONCAT(Matrix!K$5,Matrix!$D18),Games[Concat],0)),0)</f>
        <v>0</v>
      </c>
      <c r="L18" s="8" cm="1">
        <f t="array" ref="L18">IFERROR(INDEX(Games[Score Diff]*IF(Games[Date]&lt;=asof,1,0),MATCH(_xlfn.CONCAT(Matrix!L$5,Matrix!$D18),Games[Concat],0)),0)</f>
        <v>0</v>
      </c>
      <c r="M18" s="8" cm="1">
        <f t="array" ref="M18">IFERROR(INDEX(Games[Score Diff]*IF(Games[Date]&lt;=asof,1,0),MATCH(_xlfn.CONCAT(Matrix!M$5,Matrix!$D18),Games[Concat],0)),0)</f>
        <v>9</v>
      </c>
      <c r="N18" s="8" cm="1">
        <f t="array" ref="N18">IFERROR(INDEX(Games[Score Diff]*IF(Games[Date]&lt;=asof,1,0),MATCH(_xlfn.CONCAT(Matrix!N$5,Matrix!$D18),Games[Concat],0)),0)</f>
        <v>0</v>
      </c>
      <c r="O18" s="8" cm="1">
        <f t="array" ref="O18">IFERROR(INDEX(Games[Score Diff]*IF(Games[Date]&lt;=asof,1,0),MATCH(_xlfn.CONCAT(Matrix!O$5,Matrix!$D18),Games[Concat],0)),0)</f>
        <v>0</v>
      </c>
      <c r="P18" s="8" cm="1">
        <f t="array" ref="P18">IFERROR(INDEX(Games[Score Diff]*IF(Games[Date]&lt;=asof,1,0),MATCH(_xlfn.CONCAT(Matrix!P$5,Matrix!$D18),Games[Concat],0)),0)</f>
        <v>0</v>
      </c>
      <c r="Q18" s="8" cm="1">
        <f t="array" ref="Q18">IFERROR(INDEX(Games[Score Diff]*IF(Games[Date]&lt;=asof,1,0),MATCH(_xlfn.CONCAT(Matrix!Q$5,Matrix!$D18),Games[Concat],0)),0)</f>
        <v>0</v>
      </c>
      <c r="R18" s="8" cm="1">
        <f t="array" ref="R18">IFERROR(INDEX(Games[Score Diff]*IF(Games[Date]&lt;=asof,1,0),MATCH(_xlfn.CONCAT(Matrix!R$5,Matrix!$D18),Games[Concat],0)),0)</f>
        <v>0</v>
      </c>
      <c r="S18" s="8" cm="1">
        <f t="array" ref="S18">IFERROR(INDEX(Games[Score Diff]*IF(Games[Date]&lt;=asof,1,0),MATCH(_xlfn.CONCAT(Matrix!S$5,Matrix!$D18),Games[Concat],0)),0)</f>
        <v>0</v>
      </c>
      <c r="T18" s="8" cm="1">
        <f t="array" ref="T18">IFERROR(INDEX(Games[Score Diff]*IF(Games[Date]&lt;=asof,1,0),MATCH(_xlfn.CONCAT(Matrix!T$5,Matrix!$D18),Games[Concat],0)),0)</f>
        <v>0</v>
      </c>
      <c r="U18" s="8" cm="1">
        <f t="array" ref="U18">IFERROR(INDEX(Games[Score Diff]*IF(Games[Date]&lt;=asof,1,0),MATCH(_xlfn.CONCAT(Matrix!U$5,Matrix!$D18),Games[Concat],0)),0)</f>
        <v>0</v>
      </c>
      <c r="V18" s="8" cm="1">
        <f t="array" ref="V18">IFERROR(INDEX(Games[Score Diff]*IF(Games[Date]&lt;=asof,1,0),MATCH(_xlfn.CONCAT(Matrix!V$5,Matrix!$D18),Games[Concat],0)),0)</f>
        <v>0</v>
      </c>
      <c r="W18" s="8" cm="1">
        <f t="array" ref="W18">IFERROR(INDEX(Games[Score Diff]*IF(Games[Date]&lt;=asof,1,0),MATCH(_xlfn.CONCAT(Matrix!W$5,Matrix!$D18),Games[Concat],0)),0)</f>
        <v>0</v>
      </c>
      <c r="X18" s="8" cm="1">
        <f t="array" ref="X18">IFERROR(INDEX(Games[Score Diff]*IF(Games[Date]&lt;=asof,1,0),MATCH(_xlfn.CONCAT(Matrix!X$5,Matrix!$D18),Games[Concat],0)),0)</f>
        <v>0</v>
      </c>
      <c r="Y18" s="8" cm="1">
        <f t="array" ref="Y18">IFERROR(INDEX(Games[Score Diff]*IF(Games[Date]&lt;=asof,1,0),MATCH(_xlfn.CONCAT(Matrix!Y$5,Matrix!$D18),Games[Concat],0)),0)</f>
        <v>0</v>
      </c>
      <c r="Z18" s="8" cm="1">
        <f t="array" ref="Z18">IFERROR(INDEX(Games[Score Diff]*IF(Games[Date]&lt;=asof,1,0),MATCH(_xlfn.CONCAT(Matrix!Z$5,Matrix!$D18),Games[Concat],0)),0)</f>
        <v>0</v>
      </c>
      <c r="AA18" s="8" cm="1">
        <f t="array" ref="AA18">IFERROR(INDEX(Games[Score Diff]*IF(Games[Date]&lt;=asof,1,0),MATCH(_xlfn.CONCAT(Matrix!AA$5,Matrix!$D18),Games[Concat],0)),0)</f>
        <v>0</v>
      </c>
      <c r="AB18" s="8" cm="1">
        <f t="array" ref="AB18">IFERROR(INDEX(Games[Score Diff]*IF(Games[Date]&lt;=asof,1,0),MATCH(_xlfn.CONCAT(Matrix!AB$5,Matrix!$D18),Games[Concat],0)),0)</f>
        <v>0</v>
      </c>
      <c r="AD18">
        <f t="shared" si="0"/>
        <v>15</v>
      </c>
      <c r="AF18">
        <f t="shared" si="1"/>
        <v>0</v>
      </c>
      <c r="AG18">
        <v>1</v>
      </c>
    </row>
    <row r="19" spans="4:33" x14ac:dyDescent="0.25">
      <c r="D19" s="4" t="s">
        <v>13</v>
      </c>
      <c r="E19" s="8" cm="1">
        <f t="array" ref="E19">IFERROR(INDEX(Games[Score Diff]*IF(Games[Date]&lt;=asof,1,0),MATCH(_xlfn.CONCAT(Matrix!E$5,Matrix!$D19),Games[Concat],0)),0)</f>
        <v>0</v>
      </c>
      <c r="F19" s="8" cm="1">
        <f t="array" ref="F19">IFERROR(INDEX(Games[Score Diff]*IF(Games[Date]&lt;=asof,1,0),MATCH(_xlfn.CONCAT(Matrix!F$5,Matrix!$D19),Games[Concat],0)),0)</f>
        <v>0</v>
      </c>
      <c r="G19" s="8" cm="1">
        <f t="array" ref="G19">IFERROR(INDEX(Games[Score Diff]*IF(Games[Date]&lt;=asof,1,0),MATCH(_xlfn.CONCAT(Matrix!G$5,Matrix!$D19),Games[Concat],0)),0)</f>
        <v>1</v>
      </c>
      <c r="H19" s="8" cm="1">
        <f t="array" ref="H19">IFERROR(INDEX(Games[Score Diff]*IF(Games[Date]&lt;=asof,1,0),MATCH(_xlfn.CONCAT(Matrix!H$5,Matrix!$D19),Games[Concat],0)),0)</f>
        <v>0</v>
      </c>
      <c r="I19" s="8" cm="1">
        <f t="array" ref="I19">IFERROR(INDEX(Games[Score Diff]*IF(Games[Date]&lt;=asof,1,0),MATCH(_xlfn.CONCAT(Matrix!I$5,Matrix!$D19),Games[Concat],0)),0)</f>
        <v>4</v>
      </c>
      <c r="J19" s="8" cm="1">
        <f t="array" ref="J19">IFERROR(INDEX(Games[Score Diff]*IF(Games[Date]&lt;=asof,1,0),MATCH(_xlfn.CONCAT(Matrix!J$5,Matrix!$D19),Games[Concat],0)),0)</f>
        <v>0</v>
      </c>
      <c r="K19" s="8" cm="1">
        <f t="array" ref="K19">IFERROR(INDEX(Games[Score Diff]*IF(Games[Date]&lt;=asof,1,0),MATCH(_xlfn.CONCAT(Matrix!K$5,Matrix!$D19),Games[Concat],0)),0)</f>
        <v>0</v>
      </c>
      <c r="L19" s="8" cm="1">
        <f t="array" ref="L19">IFERROR(INDEX(Games[Score Diff]*IF(Games[Date]&lt;=asof,1,0),MATCH(_xlfn.CONCAT(Matrix!L$5,Matrix!$D19),Games[Concat],0)),0)</f>
        <v>0</v>
      </c>
      <c r="M19" s="8" cm="1">
        <f t="array" ref="M19">IFERROR(INDEX(Games[Score Diff]*IF(Games[Date]&lt;=asof,1,0),MATCH(_xlfn.CONCAT(Matrix!M$5,Matrix!$D19),Games[Concat],0)),0)</f>
        <v>0</v>
      </c>
      <c r="N19" s="8" cm="1">
        <f t="array" ref="N19">IFERROR(INDEX(Games[Score Diff]*IF(Games[Date]&lt;=asof,1,0),MATCH(_xlfn.CONCAT(Matrix!N$5,Matrix!$D19),Games[Concat],0)),0)</f>
        <v>0</v>
      </c>
      <c r="O19" s="8" cm="1">
        <f t="array" ref="O19">IFERROR(INDEX(Games[Score Diff]*IF(Games[Date]&lt;=asof,1,0),MATCH(_xlfn.CONCAT(Matrix!O$5,Matrix!$D19),Games[Concat],0)),0)</f>
        <v>0</v>
      </c>
      <c r="P19" s="8" cm="1">
        <f t="array" ref="P19">IFERROR(INDEX(Games[Score Diff]*IF(Games[Date]&lt;=asof,1,0),MATCH(_xlfn.CONCAT(Matrix!P$5,Matrix!$D19),Games[Concat],0)),0)</f>
        <v>0</v>
      </c>
      <c r="Q19" s="8" cm="1">
        <f t="array" ref="Q19">IFERROR(INDEX(Games[Score Diff]*IF(Games[Date]&lt;=asof,1,0),MATCH(_xlfn.CONCAT(Matrix!Q$5,Matrix!$D19),Games[Concat],0)),0)</f>
        <v>0</v>
      </c>
      <c r="R19" s="8" cm="1">
        <f t="array" ref="R19">IFERROR(INDEX(Games[Score Diff]*IF(Games[Date]&lt;=asof,1,0),MATCH(_xlfn.CONCAT(Matrix!R$5,Matrix!$D19),Games[Concat],0)),0)</f>
        <v>0</v>
      </c>
      <c r="S19" s="8" cm="1">
        <f t="array" ref="S19">IFERROR(INDEX(Games[Score Diff]*IF(Games[Date]&lt;=asof,1,0),MATCH(_xlfn.CONCAT(Matrix!S$5,Matrix!$D19),Games[Concat],0)),0)</f>
        <v>0</v>
      </c>
      <c r="T19" s="8" cm="1">
        <f t="array" ref="T19">IFERROR(INDEX(Games[Score Diff]*IF(Games[Date]&lt;=asof,1,0),MATCH(_xlfn.CONCAT(Matrix!T$5,Matrix!$D19),Games[Concat],0)),0)</f>
        <v>0</v>
      </c>
      <c r="U19" s="8" cm="1">
        <f t="array" ref="U19">IFERROR(INDEX(Games[Score Diff]*IF(Games[Date]&lt;=asof,1,0),MATCH(_xlfn.CONCAT(Matrix!U$5,Matrix!$D19),Games[Concat],0)),0)</f>
        <v>0</v>
      </c>
      <c r="V19" s="8" cm="1">
        <f t="array" ref="V19">IFERROR(INDEX(Games[Score Diff]*IF(Games[Date]&lt;=asof,1,0),MATCH(_xlfn.CONCAT(Matrix!V$5,Matrix!$D19),Games[Concat],0)),0)</f>
        <v>0</v>
      </c>
      <c r="W19" s="8" cm="1">
        <f t="array" ref="W19">IFERROR(INDEX(Games[Score Diff]*IF(Games[Date]&lt;=asof,1,0),MATCH(_xlfn.CONCAT(Matrix!W$5,Matrix!$D19),Games[Concat],0)),0)</f>
        <v>0</v>
      </c>
      <c r="X19" s="8" cm="1">
        <f t="array" ref="X19">IFERROR(INDEX(Games[Score Diff]*IF(Games[Date]&lt;=asof,1,0),MATCH(_xlfn.CONCAT(Matrix!X$5,Matrix!$D19),Games[Concat],0)),0)</f>
        <v>0</v>
      </c>
      <c r="Y19" s="8" cm="1">
        <f t="array" ref="Y19">IFERROR(INDEX(Games[Score Diff]*IF(Games[Date]&lt;=asof,1,0),MATCH(_xlfn.CONCAT(Matrix!Y$5,Matrix!$D19),Games[Concat],0)),0)</f>
        <v>0</v>
      </c>
      <c r="Z19" s="8" cm="1">
        <f t="array" ref="Z19">IFERROR(INDEX(Games[Score Diff]*IF(Games[Date]&lt;=asof,1,0),MATCH(_xlfn.CONCAT(Matrix!Z$5,Matrix!$D19),Games[Concat],0)),0)</f>
        <v>0</v>
      </c>
      <c r="AA19" s="8" cm="1">
        <f t="array" ref="AA19">IFERROR(INDEX(Games[Score Diff]*IF(Games[Date]&lt;=asof,1,0),MATCH(_xlfn.CONCAT(Matrix!AA$5,Matrix!$D19),Games[Concat],0)),0)</f>
        <v>0</v>
      </c>
      <c r="AB19" s="8" cm="1">
        <f t="array" ref="AB19">IFERROR(INDEX(Games[Score Diff]*IF(Games[Date]&lt;=asof,1,0),MATCH(_xlfn.CONCAT(Matrix!AB$5,Matrix!$D19),Games[Concat],0)),0)</f>
        <v>0</v>
      </c>
      <c r="AD19">
        <f t="shared" si="0"/>
        <v>5</v>
      </c>
      <c r="AF19">
        <f t="shared" si="1"/>
        <v>0</v>
      </c>
      <c r="AG19">
        <v>1</v>
      </c>
    </row>
    <row r="20" spans="4:33" x14ac:dyDescent="0.25">
      <c r="D20" s="3" t="s">
        <v>6</v>
      </c>
      <c r="E20" s="8" cm="1">
        <f t="array" ref="E20">IFERROR(INDEX(Games[Score Diff]*IF(Games[Date]&lt;=asof,1,0),MATCH(_xlfn.CONCAT(Matrix!E$5,Matrix!$D20),Games[Concat],0)),0)</f>
        <v>0</v>
      </c>
      <c r="F20" s="8" cm="1">
        <f t="array" ref="F20">IFERROR(INDEX(Games[Score Diff]*IF(Games[Date]&lt;=asof,1,0),MATCH(_xlfn.CONCAT(Matrix!F$5,Matrix!$D20),Games[Concat],0)),0)</f>
        <v>0</v>
      </c>
      <c r="G20" s="8" cm="1">
        <f t="array" ref="G20">IFERROR(INDEX(Games[Score Diff]*IF(Games[Date]&lt;=asof,1,0),MATCH(_xlfn.CONCAT(Matrix!G$5,Matrix!$D20),Games[Concat],0)),0)</f>
        <v>0</v>
      </c>
      <c r="H20" s="8" cm="1">
        <f t="array" ref="H20">IFERROR(INDEX(Games[Score Diff]*IF(Games[Date]&lt;=asof,1,0),MATCH(_xlfn.CONCAT(Matrix!H$5,Matrix!$D20),Games[Concat],0)),0)</f>
        <v>0</v>
      </c>
      <c r="I20" s="8" cm="1">
        <f t="array" ref="I20">IFERROR(INDEX(Games[Score Diff]*IF(Games[Date]&lt;=asof,1,0),MATCH(_xlfn.CONCAT(Matrix!I$5,Matrix!$D20),Games[Concat],0)),0)</f>
        <v>0</v>
      </c>
      <c r="J20" s="8" cm="1">
        <f t="array" ref="J20">IFERROR(INDEX(Games[Score Diff]*IF(Games[Date]&lt;=asof,1,0),MATCH(_xlfn.CONCAT(Matrix!J$5,Matrix!$D20),Games[Concat],0)),0)</f>
        <v>0</v>
      </c>
      <c r="K20" s="8" cm="1">
        <f t="array" ref="K20">IFERROR(INDEX(Games[Score Diff]*IF(Games[Date]&lt;=asof,1,0),MATCH(_xlfn.CONCAT(Matrix!K$5,Matrix!$D20),Games[Concat],0)),0)</f>
        <v>0</v>
      </c>
      <c r="L20" s="8" cm="1">
        <f t="array" ref="L20">IFERROR(INDEX(Games[Score Diff]*IF(Games[Date]&lt;=asof,1,0),MATCH(_xlfn.CONCAT(Matrix!L$5,Matrix!$D20),Games[Concat],0)),0)</f>
        <v>0</v>
      </c>
      <c r="M20" s="8" cm="1">
        <f t="array" ref="M20">IFERROR(INDEX(Games[Score Diff]*IF(Games[Date]&lt;=asof,1,0),MATCH(_xlfn.CONCAT(Matrix!M$5,Matrix!$D20),Games[Concat],0)),0)</f>
        <v>0</v>
      </c>
      <c r="N20" s="8" cm="1">
        <f t="array" ref="N20">IFERROR(INDEX(Games[Score Diff]*IF(Games[Date]&lt;=asof,1,0),MATCH(_xlfn.CONCAT(Matrix!N$5,Matrix!$D20),Games[Concat],0)),0)</f>
        <v>0</v>
      </c>
      <c r="O20" s="8" cm="1">
        <f t="array" ref="O20">IFERROR(INDEX(Games[Score Diff]*IF(Games[Date]&lt;=asof,1,0),MATCH(_xlfn.CONCAT(Matrix!O$5,Matrix!$D20),Games[Concat],0)),0)</f>
        <v>0</v>
      </c>
      <c r="P20" s="8" cm="1">
        <f t="array" ref="P20">IFERROR(INDEX(Games[Score Diff]*IF(Games[Date]&lt;=asof,1,0),MATCH(_xlfn.CONCAT(Matrix!P$5,Matrix!$D20),Games[Concat],0)),0)</f>
        <v>0</v>
      </c>
      <c r="Q20" s="8" cm="1">
        <f t="array" ref="Q20">IFERROR(INDEX(Games[Score Diff]*IF(Games[Date]&lt;=asof,1,0),MATCH(_xlfn.CONCAT(Matrix!Q$5,Matrix!$D20),Games[Concat],0)),0)</f>
        <v>0</v>
      </c>
      <c r="R20" s="8" cm="1">
        <f t="array" ref="R20">IFERROR(INDEX(Games[Score Diff]*IF(Games[Date]&lt;=asof,1,0),MATCH(_xlfn.CONCAT(Matrix!R$5,Matrix!$D20),Games[Concat],0)),0)</f>
        <v>0</v>
      </c>
      <c r="S20" s="8" cm="1">
        <f t="array" ref="S20">IFERROR(INDEX(Games[Score Diff]*IF(Games[Date]&lt;=asof,1,0),MATCH(_xlfn.CONCAT(Matrix!S$5,Matrix!$D20),Games[Concat],0)),0)</f>
        <v>0</v>
      </c>
      <c r="T20" s="8" cm="1">
        <f t="array" ref="T20">IFERROR(INDEX(Games[Score Diff]*IF(Games[Date]&lt;=asof,1,0),MATCH(_xlfn.CONCAT(Matrix!T$5,Matrix!$D20),Games[Concat],0)),0)</f>
        <v>0</v>
      </c>
      <c r="U20" s="8" cm="1">
        <f t="array" ref="U20">IFERROR(INDEX(Games[Score Diff]*IF(Games[Date]&lt;=asof,1,0),MATCH(_xlfn.CONCAT(Matrix!U$5,Matrix!$D20),Games[Concat],0)),0)</f>
        <v>0</v>
      </c>
      <c r="V20" s="8" cm="1">
        <f t="array" ref="V20">IFERROR(INDEX(Games[Score Diff]*IF(Games[Date]&lt;=asof,1,0),MATCH(_xlfn.CONCAT(Matrix!V$5,Matrix!$D20),Games[Concat],0)),0)</f>
        <v>0</v>
      </c>
      <c r="W20" s="8" cm="1">
        <f t="array" ref="W20">IFERROR(INDEX(Games[Score Diff]*IF(Games[Date]&lt;=asof,1,0),MATCH(_xlfn.CONCAT(Matrix!W$5,Matrix!$D20),Games[Concat],0)),0)</f>
        <v>0</v>
      </c>
      <c r="X20" s="8" cm="1">
        <f t="array" ref="X20">IFERROR(INDEX(Games[Score Diff]*IF(Games[Date]&lt;=asof,1,0),MATCH(_xlfn.CONCAT(Matrix!X$5,Matrix!$D20),Games[Concat],0)),0)</f>
        <v>6</v>
      </c>
      <c r="Y20" s="8" cm="1">
        <f t="array" ref="Y20">IFERROR(INDEX(Games[Score Diff]*IF(Games[Date]&lt;=asof,1,0),MATCH(_xlfn.CONCAT(Matrix!Y$5,Matrix!$D20),Games[Concat],0)),0)</f>
        <v>0</v>
      </c>
      <c r="Z20" s="8" cm="1">
        <f t="array" ref="Z20">IFERROR(INDEX(Games[Score Diff]*IF(Games[Date]&lt;=asof,1,0),MATCH(_xlfn.CONCAT(Matrix!Z$5,Matrix!$D20),Games[Concat],0)),0)</f>
        <v>0</v>
      </c>
      <c r="AA20" s="8" cm="1">
        <f t="array" ref="AA20">IFERROR(INDEX(Games[Score Diff]*IF(Games[Date]&lt;=asof,1,0),MATCH(_xlfn.CONCAT(Matrix!AA$5,Matrix!$D20),Games[Concat],0)),0)</f>
        <v>0</v>
      </c>
      <c r="AB20" s="8" cm="1">
        <f t="array" ref="AB20">IFERROR(INDEX(Games[Score Diff]*IF(Games[Date]&lt;=asof,1,0),MATCH(_xlfn.CONCAT(Matrix!AB$5,Matrix!$D20),Games[Concat],0)),0)</f>
        <v>0</v>
      </c>
      <c r="AD20">
        <f t="shared" si="0"/>
        <v>6</v>
      </c>
      <c r="AF20">
        <f t="shared" si="1"/>
        <v>0</v>
      </c>
      <c r="AG20">
        <v>1</v>
      </c>
    </row>
    <row r="21" spans="4:33" x14ac:dyDescent="0.25">
      <c r="D21" s="4" t="s">
        <v>4</v>
      </c>
      <c r="E21" s="8" cm="1">
        <f t="array" ref="E21">IFERROR(INDEX(Games[Score Diff]*IF(Games[Date]&lt;=asof,1,0),MATCH(_xlfn.CONCAT(Matrix!E$5,Matrix!$D21),Games[Concat],0)),0)</f>
        <v>0</v>
      </c>
      <c r="F21" s="8" cm="1">
        <f t="array" ref="F21">IFERROR(INDEX(Games[Score Diff]*IF(Games[Date]&lt;=asof,1,0),MATCH(_xlfn.CONCAT(Matrix!F$5,Matrix!$D21),Games[Concat],0)),0)</f>
        <v>0</v>
      </c>
      <c r="G21" s="8" cm="1">
        <f t="array" ref="G21">IFERROR(INDEX(Games[Score Diff]*IF(Games[Date]&lt;=asof,1,0),MATCH(_xlfn.CONCAT(Matrix!G$5,Matrix!$D21),Games[Concat],0)),0)</f>
        <v>0</v>
      </c>
      <c r="H21" s="8" cm="1">
        <f t="array" ref="H21">IFERROR(INDEX(Games[Score Diff]*IF(Games[Date]&lt;=asof,1,0),MATCH(_xlfn.CONCAT(Matrix!H$5,Matrix!$D21),Games[Concat],0)),0)</f>
        <v>2</v>
      </c>
      <c r="I21" s="8" cm="1">
        <f t="array" ref="I21">IFERROR(INDEX(Games[Score Diff]*IF(Games[Date]&lt;=asof,1,0),MATCH(_xlfn.CONCAT(Matrix!I$5,Matrix!$D21),Games[Concat],0)),0)</f>
        <v>0</v>
      </c>
      <c r="J21" s="8" cm="1">
        <f t="array" ref="J21">IFERROR(INDEX(Games[Score Diff]*IF(Games[Date]&lt;=asof,1,0),MATCH(_xlfn.CONCAT(Matrix!J$5,Matrix!$D21),Games[Concat],0)),0)</f>
        <v>0</v>
      </c>
      <c r="K21" s="8" cm="1">
        <f t="array" ref="K21">IFERROR(INDEX(Games[Score Diff]*IF(Games[Date]&lt;=asof,1,0),MATCH(_xlfn.CONCAT(Matrix!K$5,Matrix!$D21),Games[Concat],0)),0)</f>
        <v>0</v>
      </c>
      <c r="L21" s="8" cm="1">
        <f t="array" ref="L21">IFERROR(INDEX(Games[Score Diff]*IF(Games[Date]&lt;=asof,1,0),MATCH(_xlfn.CONCAT(Matrix!L$5,Matrix!$D21),Games[Concat],0)),0)</f>
        <v>0</v>
      </c>
      <c r="M21" s="8" cm="1">
        <f t="array" ref="M21">IFERROR(INDEX(Games[Score Diff]*IF(Games[Date]&lt;=asof,1,0),MATCH(_xlfn.CONCAT(Matrix!M$5,Matrix!$D21),Games[Concat],0)),0)</f>
        <v>0</v>
      </c>
      <c r="N21" s="8" cm="1">
        <f t="array" ref="N21">IFERROR(INDEX(Games[Score Diff]*IF(Games[Date]&lt;=asof,1,0),MATCH(_xlfn.CONCAT(Matrix!N$5,Matrix!$D21),Games[Concat],0)),0)</f>
        <v>0</v>
      </c>
      <c r="O21" s="8" cm="1">
        <f t="array" ref="O21">IFERROR(INDEX(Games[Score Diff]*IF(Games[Date]&lt;=asof,1,0),MATCH(_xlfn.CONCAT(Matrix!O$5,Matrix!$D21),Games[Concat],0)),0)</f>
        <v>0</v>
      </c>
      <c r="P21" s="8" cm="1">
        <f t="array" ref="P21">IFERROR(INDEX(Games[Score Diff]*IF(Games[Date]&lt;=asof,1,0),MATCH(_xlfn.CONCAT(Matrix!P$5,Matrix!$D21),Games[Concat],0)),0)</f>
        <v>0</v>
      </c>
      <c r="Q21" s="8" cm="1">
        <f t="array" ref="Q21">IFERROR(INDEX(Games[Score Diff]*IF(Games[Date]&lt;=asof,1,0),MATCH(_xlfn.CONCAT(Matrix!Q$5,Matrix!$D21),Games[Concat],0)),0)</f>
        <v>0</v>
      </c>
      <c r="R21" s="8" cm="1">
        <f t="array" ref="R21">IFERROR(INDEX(Games[Score Diff]*IF(Games[Date]&lt;=asof,1,0),MATCH(_xlfn.CONCAT(Matrix!R$5,Matrix!$D21),Games[Concat],0)),0)</f>
        <v>0</v>
      </c>
      <c r="S21" s="8" cm="1">
        <f t="array" ref="S21">IFERROR(INDEX(Games[Score Diff]*IF(Games[Date]&lt;=asof,1,0),MATCH(_xlfn.CONCAT(Matrix!S$5,Matrix!$D21),Games[Concat],0)),0)</f>
        <v>0</v>
      </c>
      <c r="T21" s="8" cm="1">
        <f t="array" ref="T21">IFERROR(INDEX(Games[Score Diff]*IF(Games[Date]&lt;=asof,1,0),MATCH(_xlfn.CONCAT(Matrix!T$5,Matrix!$D21),Games[Concat],0)),0)</f>
        <v>0</v>
      </c>
      <c r="U21" s="8" cm="1">
        <f t="array" ref="U21">IFERROR(INDEX(Games[Score Diff]*IF(Games[Date]&lt;=asof,1,0),MATCH(_xlfn.CONCAT(Matrix!U$5,Matrix!$D21),Games[Concat],0)),0)</f>
        <v>0</v>
      </c>
      <c r="V21" s="8" cm="1">
        <f t="array" ref="V21">IFERROR(INDEX(Games[Score Diff]*IF(Games[Date]&lt;=asof,1,0),MATCH(_xlfn.CONCAT(Matrix!V$5,Matrix!$D21),Games[Concat],0)),0)</f>
        <v>0</v>
      </c>
      <c r="W21" s="8" cm="1">
        <f t="array" ref="W21">IFERROR(INDEX(Games[Score Diff]*IF(Games[Date]&lt;=asof,1,0),MATCH(_xlfn.CONCAT(Matrix!W$5,Matrix!$D21),Games[Concat],0)),0)</f>
        <v>0</v>
      </c>
      <c r="X21" s="8" cm="1">
        <f t="array" ref="X21">IFERROR(INDEX(Games[Score Diff]*IF(Games[Date]&lt;=asof,1,0),MATCH(_xlfn.CONCAT(Matrix!X$5,Matrix!$D21),Games[Concat],0)),0)</f>
        <v>0</v>
      </c>
      <c r="Y21" s="8" cm="1">
        <f t="array" ref="Y21">IFERROR(INDEX(Games[Score Diff]*IF(Games[Date]&lt;=asof,1,0),MATCH(_xlfn.CONCAT(Matrix!Y$5,Matrix!$D21),Games[Concat],0)),0)</f>
        <v>0</v>
      </c>
      <c r="Z21" s="8" cm="1">
        <f t="array" ref="Z21">IFERROR(INDEX(Games[Score Diff]*IF(Games[Date]&lt;=asof,1,0),MATCH(_xlfn.CONCAT(Matrix!Z$5,Matrix!$D21),Games[Concat],0)),0)</f>
        <v>0</v>
      </c>
      <c r="AA21" s="8" cm="1">
        <f t="array" ref="AA21">IFERROR(INDEX(Games[Score Diff]*IF(Games[Date]&lt;=asof,1,0),MATCH(_xlfn.CONCAT(Matrix!AA$5,Matrix!$D21),Games[Concat],0)),0)</f>
        <v>0</v>
      </c>
      <c r="AB21" s="8" cm="1">
        <f t="array" ref="AB21">IFERROR(INDEX(Games[Score Diff]*IF(Games[Date]&lt;=asof,1,0),MATCH(_xlfn.CONCAT(Matrix!AB$5,Matrix!$D21),Games[Concat],0)),0)</f>
        <v>0</v>
      </c>
      <c r="AD21">
        <f t="shared" si="0"/>
        <v>2</v>
      </c>
      <c r="AF21">
        <f t="shared" si="1"/>
        <v>0</v>
      </c>
      <c r="AG21">
        <v>1</v>
      </c>
    </row>
    <row r="22" spans="4:33" x14ac:dyDescent="0.25">
      <c r="D22" s="3" t="s">
        <v>7</v>
      </c>
      <c r="E22" s="8" cm="1">
        <f t="array" ref="E22">IFERROR(INDEX(Games[Score Diff]*IF(Games[Date]&lt;=asof,1,0),MATCH(_xlfn.CONCAT(Matrix!E$5,Matrix!$D22),Games[Concat],0)),0)</f>
        <v>2</v>
      </c>
      <c r="F22" s="8" cm="1">
        <f t="array" ref="F22">IFERROR(INDEX(Games[Score Diff]*IF(Games[Date]&lt;=asof,1,0),MATCH(_xlfn.CONCAT(Matrix!F$5,Matrix!$D22),Games[Concat],0)),0)</f>
        <v>0</v>
      </c>
      <c r="G22" s="8" cm="1">
        <f t="array" ref="G22">IFERROR(INDEX(Games[Score Diff]*IF(Games[Date]&lt;=asof,1,0),MATCH(_xlfn.CONCAT(Matrix!G$5,Matrix!$D22),Games[Concat],0)),0)</f>
        <v>0</v>
      </c>
      <c r="H22" s="8" cm="1">
        <f t="array" ref="H22">IFERROR(INDEX(Games[Score Diff]*IF(Games[Date]&lt;=asof,1,0),MATCH(_xlfn.CONCAT(Matrix!H$5,Matrix!$D22),Games[Concat],0)),0)</f>
        <v>0</v>
      </c>
      <c r="I22" s="8" cm="1">
        <f t="array" ref="I22">IFERROR(INDEX(Games[Score Diff]*IF(Games[Date]&lt;=asof,1,0),MATCH(_xlfn.CONCAT(Matrix!I$5,Matrix!$D22),Games[Concat],0)),0)</f>
        <v>0</v>
      </c>
      <c r="J22" s="8" cm="1">
        <f t="array" ref="J22">IFERROR(INDEX(Games[Score Diff]*IF(Games[Date]&lt;=asof,1,0),MATCH(_xlfn.CONCAT(Matrix!J$5,Matrix!$D22),Games[Concat],0)),0)</f>
        <v>0</v>
      </c>
      <c r="K22" s="8" cm="1">
        <f t="array" ref="K22">IFERROR(INDEX(Games[Score Diff]*IF(Games[Date]&lt;=asof,1,0),MATCH(_xlfn.CONCAT(Matrix!K$5,Matrix!$D22),Games[Concat],0)),0)</f>
        <v>0</v>
      </c>
      <c r="L22" s="8" cm="1">
        <f t="array" ref="L22">IFERROR(INDEX(Games[Score Diff]*IF(Games[Date]&lt;=asof,1,0),MATCH(_xlfn.CONCAT(Matrix!L$5,Matrix!$D22),Games[Concat],0)),0)</f>
        <v>0</v>
      </c>
      <c r="M22" s="8" cm="1">
        <f t="array" ref="M22">IFERROR(INDEX(Games[Score Diff]*IF(Games[Date]&lt;=asof,1,0),MATCH(_xlfn.CONCAT(Matrix!M$5,Matrix!$D22),Games[Concat],0)),0)</f>
        <v>0</v>
      </c>
      <c r="N22" s="8" cm="1">
        <f t="array" ref="N22">IFERROR(INDEX(Games[Score Diff]*IF(Games[Date]&lt;=asof,1,0),MATCH(_xlfn.CONCAT(Matrix!N$5,Matrix!$D22),Games[Concat],0)),0)</f>
        <v>0</v>
      </c>
      <c r="O22" s="8" cm="1">
        <f t="array" ref="O22">IFERROR(INDEX(Games[Score Diff]*IF(Games[Date]&lt;=asof,1,0),MATCH(_xlfn.CONCAT(Matrix!O$5,Matrix!$D22),Games[Concat],0)),0)</f>
        <v>0</v>
      </c>
      <c r="P22" s="8" cm="1">
        <f t="array" ref="P22">IFERROR(INDEX(Games[Score Diff]*IF(Games[Date]&lt;=asof,1,0),MATCH(_xlfn.CONCAT(Matrix!P$5,Matrix!$D22),Games[Concat],0)),0)</f>
        <v>0</v>
      </c>
      <c r="Q22" s="8" cm="1">
        <f t="array" ref="Q22">IFERROR(INDEX(Games[Score Diff]*IF(Games[Date]&lt;=asof,1,0),MATCH(_xlfn.CONCAT(Matrix!Q$5,Matrix!$D22),Games[Concat],0)),0)</f>
        <v>0</v>
      </c>
      <c r="R22" s="8" cm="1">
        <f t="array" ref="R22">IFERROR(INDEX(Games[Score Diff]*IF(Games[Date]&lt;=asof,1,0),MATCH(_xlfn.CONCAT(Matrix!R$5,Matrix!$D22),Games[Concat],0)),0)</f>
        <v>0</v>
      </c>
      <c r="S22" s="8" cm="1">
        <f t="array" ref="S22">IFERROR(INDEX(Games[Score Diff]*IF(Games[Date]&lt;=asof,1,0),MATCH(_xlfn.CONCAT(Matrix!S$5,Matrix!$D22),Games[Concat],0)),0)</f>
        <v>0</v>
      </c>
      <c r="T22" s="8" cm="1">
        <f t="array" ref="T22">IFERROR(INDEX(Games[Score Diff]*IF(Games[Date]&lt;=asof,1,0),MATCH(_xlfn.CONCAT(Matrix!T$5,Matrix!$D22),Games[Concat],0)),0)</f>
        <v>0</v>
      </c>
      <c r="U22" s="8" cm="1">
        <f t="array" ref="U22">IFERROR(INDEX(Games[Score Diff]*IF(Games[Date]&lt;=asof,1,0),MATCH(_xlfn.CONCAT(Matrix!U$5,Matrix!$D22),Games[Concat],0)),0)</f>
        <v>0</v>
      </c>
      <c r="V22" s="8" cm="1">
        <f t="array" ref="V22">IFERROR(INDEX(Games[Score Diff]*IF(Games[Date]&lt;=asof,1,0),MATCH(_xlfn.CONCAT(Matrix!V$5,Matrix!$D22),Games[Concat],0)),0)</f>
        <v>0</v>
      </c>
      <c r="W22" s="8" cm="1">
        <f t="array" ref="W22">IFERROR(INDEX(Games[Score Diff]*IF(Games[Date]&lt;=asof,1,0),MATCH(_xlfn.CONCAT(Matrix!W$5,Matrix!$D22),Games[Concat],0)),0)</f>
        <v>0</v>
      </c>
      <c r="X22" s="8" cm="1">
        <f t="array" ref="X22">IFERROR(INDEX(Games[Score Diff]*IF(Games[Date]&lt;=asof,1,0),MATCH(_xlfn.CONCAT(Matrix!X$5,Matrix!$D22),Games[Concat],0)),0)</f>
        <v>0</v>
      </c>
      <c r="Y22" s="8" cm="1">
        <f t="array" ref="Y22">IFERROR(INDEX(Games[Score Diff]*IF(Games[Date]&lt;=asof,1,0),MATCH(_xlfn.CONCAT(Matrix!Y$5,Matrix!$D22),Games[Concat],0)),0)</f>
        <v>0</v>
      </c>
      <c r="Z22" s="8" cm="1">
        <f t="array" ref="Z22">IFERROR(INDEX(Games[Score Diff]*IF(Games[Date]&lt;=asof,1,0),MATCH(_xlfn.CONCAT(Matrix!Z$5,Matrix!$D22),Games[Concat],0)),0)</f>
        <v>0</v>
      </c>
      <c r="AA22" s="8" cm="1">
        <f t="array" ref="AA22">IFERROR(INDEX(Games[Score Diff]*IF(Games[Date]&lt;=asof,1,0),MATCH(_xlfn.CONCAT(Matrix!AA$5,Matrix!$D22),Games[Concat],0)),0)</f>
        <v>0</v>
      </c>
      <c r="AB22" s="8" cm="1">
        <f t="array" ref="AB22">IFERROR(INDEX(Games[Score Diff]*IF(Games[Date]&lt;=asof,1,0),MATCH(_xlfn.CONCAT(Matrix!AB$5,Matrix!$D22),Games[Concat],0)),0)</f>
        <v>0</v>
      </c>
      <c r="AD22">
        <f t="shared" si="0"/>
        <v>2</v>
      </c>
      <c r="AF22">
        <f t="shared" si="1"/>
        <v>0</v>
      </c>
      <c r="AG22">
        <v>1</v>
      </c>
    </row>
    <row r="23" spans="4:33" x14ac:dyDescent="0.25">
      <c r="D23" s="4" t="s">
        <v>9</v>
      </c>
      <c r="E23" s="8" cm="1">
        <f t="array" ref="E23">IFERROR(INDEX(Games[Score Diff]*IF(Games[Date]&lt;=asof,1,0),MATCH(_xlfn.CONCAT(Matrix!E$5,Matrix!$D23),Games[Concat],0)),0)</f>
        <v>0</v>
      </c>
      <c r="F23" s="8" cm="1">
        <f t="array" ref="F23">IFERROR(INDEX(Games[Score Diff]*IF(Games[Date]&lt;=asof,1,0),MATCH(_xlfn.CONCAT(Matrix!F$5,Matrix!$D23),Games[Concat],0)),0)</f>
        <v>0</v>
      </c>
      <c r="G23" s="8" cm="1">
        <f t="array" ref="G23">IFERROR(INDEX(Games[Score Diff]*IF(Games[Date]&lt;=asof,1,0),MATCH(_xlfn.CONCAT(Matrix!G$5,Matrix!$D23),Games[Concat],0)),0)</f>
        <v>2</v>
      </c>
      <c r="H23" s="8" cm="1">
        <f t="array" ref="H23">IFERROR(INDEX(Games[Score Diff]*IF(Games[Date]&lt;=asof,1,0),MATCH(_xlfn.CONCAT(Matrix!H$5,Matrix!$D23),Games[Concat],0)),0)</f>
        <v>0</v>
      </c>
      <c r="I23" s="8" cm="1">
        <f t="array" ref="I23">IFERROR(INDEX(Games[Score Diff]*IF(Games[Date]&lt;=asof,1,0),MATCH(_xlfn.CONCAT(Matrix!I$5,Matrix!$D23),Games[Concat],0)),0)</f>
        <v>0</v>
      </c>
      <c r="J23" s="8" cm="1">
        <f t="array" ref="J23">IFERROR(INDEX(Games[Score Diff]*IF(Games[Date]&lt;=asof,1,0),MATCH(_xlfn.CONCAT(Matrix!J$5,Matrix!$D23),Games[Concat],0)),0)</f>
        <v>0</v>
      </c>
      <c r="K23" s="8" cm="1">
        <f t="array" ref="K23">IFERROR(INDEX(Games[Score Diff]*IF(Games[Date]&lt;=asof,1,0),MATCH(_xlfn.CONCAT(Matrix!K$5,Matrix!$D23),Games[Concat],0)),0)</f>
        <v>0</v>
      </c>
      <c r="L23" s="8" cm="1">
        <f t="array" ref="L23">IFERROR(INDEX(Games[Score Diff]*IF(Games[Date]&lt;=asof,1,0),MATCH(_xlfn.CONCAT(Matrix!L$5,Matrix!$D23),Games[Concat],0)),0)</f>
        <v>0</v>
      </c>
      <c r="M23" s="8" cm="1">
        <f t="array" ref="M23">IFERROR(INDEX(Games[Score Diff]*IF(Games[Date]&lt;=asof,1,0),MATCH(_xlfn.CONCAT(Matrix!M$5,Matrix!$D23),Games[Concat],0)),0)</f>
        <v>0</v>
      </c>
      <c r="N23" s="8" cm="1">
        <f t="array" ref="N23">IFERROR(INDEX(Games[Score Diff]*IF(Games[Date]&lt;=asof,1,0),MATCH(_xlfn.CONCAT(Matrix!N$5,Matrix!$D23),Games[Concat],0)),0)</f>
        <v>0</v>
      </c>
      <c r="O23" s="8" cm="1">
        <f t="array" ref="O23">IFERROR(INDEX(Games[Score Diff]*IF(Games[Date]&lt;=asof,1,0),MATCH(_xlfn.CONCAT(Matrix!O$5,Matrix!$D23),Games[Concat],0)),0)</f>
        <v>0</v>
      </c>
      <c r="P23" s="8" cm="1">
        <f t="array" ref="P23">IFERROR(INDEX(Games[Score Diff]*IF(Games[Date]&lt;=asof,1,0),MATCH(_xlfn.CONCAT(Matrix!P$5,Matrix!$D23),Games[Concat],0)),0)</f>
        <v>0</v>
      </c>
      <c r="Q23" s="8" cm="1">
        <f t="array" ref="Q23">IFERROR(INDEX(Games[Score Diff]*IF(Games[Date]&lt;=asof,1,0),MATCH(_xlfn.CONCAT(Matrix!Q$5,Matrix!$D23),Games[Concat],0)),0)</f>
        <v>0</v>
      </c>
      <c r="R23" s="8" cm="1">
        <f t="array" ref="R23">IFERROR(INDEX(Games[Score Diff]*IF(Games[Date]&lt;=asof,1,0),MATCH(_xlfn.CONCAT(Matrix!R$5,Matrix!$D23),Games[Concat],0)),0)</f>
        <v>0</v>
      </c>
      <c r="S23" s="8" cm="1">
        <f t="array" ref="S23">IFERROR(INDEX(Games[Score Diff]*IF(Games[Date]&lt;=asof,1,0),MATCH(_xlfn.CONCAT(Matrix!S$5,Matrix!$D23),Games[Concat],0)),0)</f>
        <v>0</v>
      </c>
      <c r="T23" s="8" cm="1">
        <f t="array" ref="T23">IFERROR(INDEX(Games[Score Diff]*IF(Games[Date]&lt;=asof,1,0),MATCH(_xlfn.CONCAT(Matrix!T$5,Matrix!$D23),Games[Concat],0)),0)</f>
        <v>0</v>
      </c>
      <c r="U23" s="8" cm="1">
        <f t="array" ref="U23">IFERROR(INDEX(Games[Score Diff]*IF(Games[Date]&lt;=asof,1,0),MATCH(_xlfn.CONCAT(Matrix!U$5,Matrix!$D23),Games[Concat],0)),0)</f>
        <v>0</v>
      </c>
      <c r="V23" s="8" cm="1">
        <f t="array" ref="V23">IFERROR(INDEX(Games[Score Diff]*IF(Games[Date]&lt;=asof,1,0),MATCH(_xlfn.CONCAT(Matrix!V$5,Matrix!$D23),Games[Concat],0)),0)</f>
        <v>0</v>
      </c>
      <c r="W23" s="8" cm="1">
        <f t="array" ref="W23">IFERROR(INDEX(Games[Score Diff]*IF(Games[Date]&lt;=asof,1,0),MATCH(_xlfn.CONCAT(Matrix!W$5,Matrix!$D23),Games[Concat],0)),0)</f>
        <v>0</v>
      </c>
      <c r="X23" s="8" cm="1">
        <f t="array" ref="X23">IFERROR(INDEX(Games[Score Diff]*IF(Games[Date]&lt;=asof,1,0),MATCH(_xlfn.CONCAT(Matrix!X$5,Matrix!$D23),Games[Concat],0)),0)</f>
        <v>0</v>
      </c>
      <c r="Y23" s="8" cm="1">
        <f t="array" ref="Y23">IFERROR(INDEX(Games[Score Diff]*IF(Games[Date]&lt;=asof,1,0),MATCH(_xlfn.CONCAT(Matrix!Y$5,Matrix!$D23),Games[Concat],0)),0)</f>
        <v>0</v>
      </c>
      <c r="Z23" s="8" cm="1">
        <f t="array" ref="Z23">IFERROR(INDEX(Games[Score Diff]*IF(Games[Date]&lt;=asof,1,0),MATCH(_xlfn.CONCAT(Matrix!Z$5,Matrix!$D23),Games[Concat],0)),0)</f>
        <v>0</v>
      </c>
      <c r="AA23" s="8" cm="1">
        <f t="array" ref="AA23">IFERROR(INDEX(Games[Score Diff]*IF(Games[Date]&lt;=asof,1,0),MATCH(_xlfn.CONCAT(Matrix!AA$5,Matrix!$D23),Games[Concat],0)),0)</f>
        <v>0</v>
      </c>
      <c r="AB23" s="8" cm="1">
        <f t="array" ref="AB23">IFERROR(INDEX(Games[Score Diff]*IF(Games[Date]&lt;=asof,1,0),MATCH(_xlfn.CONCAT(Matrix!AB$5,Matrix!$D23),Games[Concat],0)),0)</f>
        <v>0</v>
      </c>
      <c r="AD23">
        <f t="shared" si="0"/>
        <v>2</v>
      </c>
      <c r="AF23">
        <f t="shared" si="1"/>
        <v>0</v>
      </c>
      <c r="AG23">
        <v>1</v>
      </c>
    </row>
    <row r="24" spans="4:33" x14ac:dyDescent="0.25">
      <c r="D24" s="3" t="s">
        <v>22</v>
      </c>
      <c r="E24" s="8" cm="1">
        <f t="array" ref="E24">IFERROR(INDEX(Games[Score Diff]*IF(Games[Date]&lt;=asof,1,0),MATCH(_xlfn.CONCAT(Matrix!E$5,Matrix!$D24),Games[Concat],0)),0)</f>
        <v>0</v>
      </c>
      <c r="F24" s="8" cm="1">
        <f t="array" ref="F24">IFERROR(INDEX(Games[Score Diff]*IF(Games[Date]&lt;=asof,1,0),MATCH(_xlfn.CONCAT(Matrix!F$5,Matrix!$D24),Games[Concat],0)),0)</f>
        <v>0</v>
      </c>
      <c r="G24" s="8" cm="1">
        <f t="array" ref="G24">IFERROR(INDEX(Games[Score Diff]*IF(Games[Date]&lt;=asof,1,0),MATCH(_xlfn.CONCAT(Matrix!G$5,Matrix!$D24),Games[Concat],0)),0)</f>
        <v>1</v>
      </c>
      <c r="H24" s="8" cm="1">
        <f t="array" ref="H24">IFERROR(INDEX(Games[Score Diff]*IF(Games[Date]&lt;=asof,1,0),MATCH(_xlfn.CONCAT(Matrix!H$5,Matrix!$D24),Games[Concat],0)),0)</f>
        <v>0</v>
      </c>
      <c r="I24" s="8" cm="1">
        <f t="array" ref="I24">IFERROR(INDEX(Games[Score Diff]*IF(Games[Date]&lt;=asof,1,0),MATCH(_xlfn.CONCAT(Matrix!I$5,Matrix!$D24),Games[Concat],0)),0)</f>
        <v>3</v>
      </c>
      <c r="J24" s="8" cm="1">
        <f t="array" ref="J24">IFERROR(INDEX(Games[Score Diff]*IF(Games[Date]&lt;=asof,1,0),MATCH(_xlfn.CONCAT(Matrix!J$5,Matrix!$D24),Games[Concat],0)),0)</f>
        <v>6</v>
      </c>
      <c r="K24" s="8" cm="1">
        <f t="array" ref="K24">IFERROR(INDEX(Games[Score Diff]*IF(Games[Date]&lt;=asof,1,0),MATCH(_xlfn.CONCAT(Matrix!K$5,Matrix!$D24),Games[Concat],0)),0)</f>
        <v>0</v>
      </c>
      <c r="L24" s="8" cm="1">
        <f t="array" ref="L24">IFERROR(INDEX(Games[Score Diff]*IF(Games[Date]&lt;=asof,1,0),MATCH(_xlfn.CONCAT(Matrix!L$5,Matrix!$D24),Games[Concat],0)),0)</f>
        <v>0</v>
      </c>
      <c r="M24" s="8" cm="1">
        <f t="array" ref="M24">IFERROR(INDEX(Games[Score Diff]*IF(Games[Date]&lt;=asof,1,0),MATCH(_xlfn.CONCAT(Matrix!M$5,Matrix!$D24),Games[Concat],0)),0)</f>
        <v>0</v>
      </c>
      <c r="N24" s="8" cm="1">
        <f t="array" ref="N24">IFERROR(INDEX(Games[Score Diff]*IF(Games[Date]&lt;=asof,1,0),MATCH(_xlfn.CONCAT(Matrix!N$5,Matrix!$D24),Games[Concat],0)),0)</f>
        <v>0</v>
      </c>
      <c r="O24" s="8" cm="1">
        <f t="array" ref="O24">IFERROR(INDEX(Games[Score Diff]*IF(Games[Date]&lt;=asof,1,0),MATCH(_xlfn.CONCAT(Matrix!O$5,Matrix!$D24),Games[Concat],0)),0)</f>
        <v>0</v>
      </c>
      <c r="P24" s="8" cm="1">
        <f t="array" ref="P24">IFERROR(INDEX(Games[Score Diff]*IF(Games[Date]&lt;=asof,1,0),MATCH(_xlfn.CONCAT(Matrix!P$5,Matrix!$D24),Games[Concat],0)),0)</f>
        <v>0</v>
      </c>
      <c r="Q24" s="8" cm="1">
        <f t="array" ref="Q24">IFERROR(INDEX(Games[Score Diff]*IF(Games[Date]&lt;=asof,1,0),MATCH(_xlfn.CONCAT(Matrix!Q$5,Matrix!$D24),Games[Concat],0)),0)</f>
        <v>0</v>
      </c>
      <c r="R24" s="8" cm="1">
        <f t="array" ref="R24">IFERROR(INDEX(Games[Score Diff]*IF(Games[Date]&lt;=asof,1,0),MATCH(_xlfn.CONCAT(Matrix!R$5,Matrix!$D24),Games[Concat],0)),0)</f>
        <v>0</v>
      </c>
      <c r="S24" s="8" cm="1">
        <f t="array" ref="S24">IFERROR(INDEX(Games[Score Diff]*IF(Games[Date]&lt;=asof,1,0),MATCH(_xlfn.CONCAT(Matrix!S$5,Matrix!$D24),Games[Concat],0)),0)</f>
        <v>0</v>
      </c>
      <c r="T24" s="8" cm="1">
        <f t="array" ref="T24">IFERROR(INDEX(Games[Score Diff]*IF(Games[Date]&lt;=asof,1,0),MATCH(_xlfn.CONCAT(Matrix!T$5,Matrix!$D24),Games[Concat],0)),0)</f>
        <v>0</v>
      </c>
      <c r="U24" s="8" cm="1">
        <f t="array" ref="U24">IFERROR(INDEX(Games[Score Diff]*IF(Games[Date]&lt;=asof,1,0),MATCH(_xlfn.CONCAT(Matrix!U$5,Matrix!$D24),Games[Concat],0)),0)</f>
        <v>0</v>
      </c>
      <c r="V24" s="8" cm="1">
        <f t="array" ref="V24">IFERROR(INDEX(Games[Score Diff]*IF(Games[Date]&lt;=asof,1,0),MATCH(_xlfn.CONCAT(Matrix!V$5,Matrix!$D24),Games[Concat],0)),0)</f>
        <v>0</v>
      </c>
      <c r="W24" s="8" cm="1">
        <f t="array" ref="W24">IFERROR(INDEX(Games[Score Diff]*IF(Games[Date]&lt;=asof,1,0),MATCH(_xlfn.CONCAT(Matrix!W$5,Matrix!$D24),Games[Concat],0)),0)</f>
        <v>0</v>
      </c>
      <c r="X24" s="8" cm="1">
        <f t="array" ref="X24">IFERROR(INDEX(Games[Score Diff]*IF(Games[Date]&lt;=asof,1,0),MATCH(_xlfn.CONCAT(Matrix!X$5,Matrix!$D24),Games[Concat],0)),0)</f>
        <v>0</v>
      </c>
      <c r="Y24" s="8" cm="1">
        <f t="array" ref="Y24">IFERROR(INDEX(Games[Score Diff]*IF(Games[Date]&lt;=asof,1,0),MATCH(_xlfn.CONCAT(Matrix!Y$5,Matrix!$D24),Games[Concat],0)),0)</f>
        <v>0</v>
      </c>
      <c r="Z24" s="8" cm="1">
        <f t="array" ref="Z24">IFERROR(INDEX(Games[Score Diff]*IF(Games[Date]&lt;=asof,1,0),MATCH(_xlfn.CONCAT(Matrix!Z$5,Matrix!$D24),Games[Concat],0)),0)</f>
        <v>0</v>
      </c>
      <c r="AA24" s="8" cm="1">
        <f t="array" ref="AA24">IFERROR(INDEX(Games[Score Diff]*IF(Games[Date]&lt;=asof,1,0),MATCH(_xlfn.CONCAT(Matrix!AA$5,Matrix!$D24),Games[Concat],0)),0)</f>
        <v>0</v>
      </c>
      <c r="AB24" s="8" cm="1">
        <f t="array" ref="AB24">IFERROR(INDEX(Games[Score Diff]*IF(Games[Date]&lt;=asof,1,0),MATCH(_xlfn.CONCAT(Matrix!AB$5,Matrix!$D24),Games[Concat],0)),0)</f>
        <v>0</v>
      </c>
      <c r="AD24">
        <f t="shared" si="0"/>
        <v>10</v>
      </c>
      <c r="AF24">
        <f t="shared" si="1"/>
        <v>0</v>
      </c>
      <c r="AG24">
        <v>1</v>
      </c>
    </row>
    <row r="25" spans="4:33" x14ac:dyDescent="0.25">
      <c r="D25" s="4" t="s">
        <v>1</v>
      </c>
      <c r="E25" s="8" cm="1">
        <f t="array" ref="E25">IFERROR(INDEX(Games[Score Diff]*IF(Games[Date]&lt;=asof,1,0),MATCH(_xlfn.CONCAT(Matrix!E$5,Matrix!$D25),Games[Concat],0)),0)</f>
        <v>0</v>
      </c>
      <c r="F25" s="8" cm="1">
        <f t="array" ref="F25">IFERROR(INDEX(Games[Score Diff]*IF(Games[Date]&lt;=asof,1,0),MATCH(_xlfn.CONCAT(Matrix!F$5,Matrix!$D25),Games[Concat],0)),0)</f>
        <v>0</v>
      </c>
      <c r="G25" s="8" cm="1">
        <f t="array" ref="G25">IFERROR(INDEX(Games[Score Diff]*IF(Games[Date]&lt;=asof,1,0),MATCH(_xlfn.CONCAT(Matrix!G$5,Matrix!$D25),Games[Concat],0)),0)</f>
        <v>0</v>
      </c>
      <c r="H25" s="8" cm="1">
        <f t="array" ref="H25">IFERROR(INDEX(Games[Score Diff]*IF(Games[Date]&lt;=asof,1,0),MATCH(_xlfn.CONCAT(Matrix!H$5,Matrix!$D25),Games[Concat],0)),0)</f>
        <v>0</v>
      </c>
      <c r="I25" s="8" cm="1">
        <f t="array" ref="I25">IFERROR(INDEX(Games[Score Diff]*IF(Games[Date]&lt;=asof,1,0),MATCH(_xlfn.CONCAT(Matrix!I$5,Matrix!$D25),Games[Concat],0)),0)</f>
        <v>0</v>
      </c>
      <c r="J25" s="8" cm="1">
        <f t="array" ref="J25">IFERROR(INDEX(Games[Score Diff]*IF(Games[Date]&lt;=asof,1,0),MATCH(_xlfn.CONCAT(Matrix!J$5,Matrix!$D25),Games[Concat],0)),0)</f>
        <v>0</v>
      </c>
      <c r="K25" s="8" cm="1">
        <f t="array" ref="K25">IFERROR(INDEX(Games[Score Diff]*IF(Games[Date]&lt;=asof,1,0),MATCH(_xlfn.CONCAT(Matrix!K$5,Matrix!$D25),Games[Concat],0)),0)</f>
        <v>0</v>
      </c>
      <c r="L25" s="8" cm="1">
        <f t="array" ref="L25">IFERROR(INDEX(Games[Score Diff]*IF(Games[Date]&lt;=asof,1,0),MATCH(_xlfn.CONCAT(Matrix!L$5,Matrix!$D25),Games[Concat],0)),0)</f>
        <v>0</v>
      </c>
      <c r="M25" s="8" cm="1">
        <f t="array" ref="M25">IFERROR(INDEX(Games[Score Diff]*IF(Games[Date]&lt;=asof,1,0),MATCH(_xlfn.CONCAT(Matrix!M$5,Matrix!$D25),Games[Concat],0)),0)</f>
        <v>6</v>
      </c>
      <c r="N25" s="8" cm="1">
        <f t="array" ref="N25">IFERROR(INDEX(Games[Score Diff]*IF(Games[Date]&lt;=asof,1,0),MATCH(_xlfn.CONCAT(Matrix!N$5,Matrix!$D25),Games[Concat],0)),0)</f>
        <v>0</v>
      </c>
      <c r="O25" s="8" cm="1">
        <f t="array" ref="O25">IFERROR(INDEX(Games[Score Diff]*IF(Games[Date]&lt;=asof,1,0),MATCH(_xlfn.CONCAT(Matrix!O$5,Matrix!$D25),Games[Concat],0)),0)</f>
        <v>0</v>
      </c>
      <c r="P25" s="8" cm="1">
        <f t="array" ref="P25">IFERROR(INDEX(Games[Score Diff]*IF(Games[Date]&lt;=asof,1,0),MATCH(_xlfn.CONCAT(Matrix!P$5,Matrix!$D25),Games[Concat],0)),0)</f>
        <v>0</v>
      </c>
      <c r="Q25" s="8" cm="1">
        <f t="array" ref="Q25">IFERROR(INDEX(Games[Score Diff]*IF(Games[Date]&lt;=asof,1,0),MATCH(_xlfn.CONCAT(Matrix!Q$5,Matrix!$D25),Games[Concat],0)),0)</f>
        <v>0</v>
      </c>
      <c r="R25" s="8" cm="1">
        <f t="array" ref="R25">IFERROR(INDEX(Games[Score Diff]*IF(Games[Date]&lt;=asof,1,0),MATCH(_xlfn.CONCAT(Matrix!R$5,Matrix!$D25),Games[Concat],0)),0)</f>
        <v>0</v>
      </c>
      <c r="S25" s="8" cm="1">
        <f t="array" ref="S25">IFERROR(INDEX(Games[Score Diff]*IF(Games[Date]&lt;=asof,1,0),MATCH(_xlfn.CONCAT(Matrix!S$5,Matrix!$D25),Games[Concat],0)),0)</f>
        <v>0</v>
      </c>
      <c r="T25" s="8" cm="1">
        <f t="array" ref="T25">IFERROR(INDEX(Games[Score Diff]*IF(Games[Date]&lt;=asof,1,0),MATCH(_xlfn.CONCAT(Matrix!T$5,Matrix!$D25),Games[Concat],0)),0)</f>
        <v>0</v>
      </c>
      <c r="U25" s="8" cm="1">
        <f t="array" ref="U25">IFERROR(INDEX(Games[Score Diff]*IF(Games[Date]&lt;=asof,1,0),MATCH(_xlfn.CONCAT(Matrix!U$5,Matrix!$D25),Games[Concat],0)),0)</f>
        <v>0</v>
      </c>
      <c r="V25" s="8" cm="1">
        <f t="array" ref="V25">IFERROR(INDEX(Games[Score Diff]*IF(Games[Date]&lt;=asof,1,0),MATCH(_xlfn.CONCAT(Matrix!V$5,Matrix!$D25),Games[Concat],0)),0)</f>
        <v>0</v>
      </c>
      <c r="W25" s="8" cm="1">
        <f t="array" ref="W25">IFERROR(INDEX(Games[Score Diff]*IF(Games[Date]&lt;=asof,1,0),MATCH(_xlfn.CONCAT(Matrix!W$5,Matrix!$D25),Games[Concat],0)),0)</f>
        <v>0</v>
      </c>
      <c r="X25" s="8" cm="1">
        <f t="array" ref="X25">IFERROR(INDEX(Games[Score Diff]*IF(Games[Date]&lt;=asof,1,0),MATCH(_xlfn.CONCAT(Matrix!X$5,Matrix!$D25),Games[Concat],0)),0)</f>
        <v>0</v>
      </c>
      <c r="Y25" s="8" cm="1">
        <f t="array" ref="Y25">IFERROR(INDEX(Games[Score Diff]*IF(Games[Date]&lt;=asof,1,0),MATCH(_xlfn.CONCAT(Matrix!Y$5,Matrix!$D25),Games[Concat],0)),0)</f>
        <v>0</v>
      </c>
      <c r="Z25" s="8" cm="1">
        <f t="array" ref="Z25">IFERROR(INDEX(Games[Score Diff]*IF(Games[Date]&lt;=asof,1,0),MATCH(_xlfn.CONCAT(Matrix!Z$5,Matrix!$D25),Games[Concat],0)),0)</f>
        <v>0</v>
      </c>
      <c r="AA25" s="8" cm="1">
        <f t="array" ref="AA25">IFERROR(INDEX(Games[Score Diff]*IF(Games[Date]&lt;=asof,1,0),MATCH(_xlfn.CONCAT(Matrix!AA$5,Matrix!$D25),Games[Concat],0)),0)</f>
        <v>0</v>
      </c>
      <c r="AB25" s="8" cm="1">
        <f t="array" ref="AB25">IFERROR(INDEX(Games[Score Diff]*IF(Games[Date]&lt;=asof,1,0),MATCH(_xlfn.CONCAT(Matrix!AB$5,Matrix!$D25),Games[Concat],0)),0)</f>
        <v>0</v>
      </c>
      <c r="AD25">
        <f t="shared" si="0"/>
        <v>6</v>
      </c>
      <c r="AF25">
        <f t="shared" si="1"/>
        <v>0</v>
      </c>
      <c r="AG25">
        <v>1</v>
      </c>
    </row>
    <row r="26" spans="4:33" x14ac:dyDescent="0.25">
      <c r="D26" s="3" t="s">
        <v>14</v>
      </c>
      <c r="E26" s="8" cm="1">
        <f t="array" ref="E26">IFERROR(INDEX(Games[Score Diff]*IF(Games[Date]&lt;=asof,1,0),MATCH(_xlfn.CONCAT(Matrix!E$5,Matrix!$D26),Games[Concat],0)),0)</f>
        <v>0</v>
      </c>
      <c r="F26" s="8" cm="1">
        <f t="array" ref="F26">IFERROR(INDEX(Games[Score Diff]*IF(Games[Date]&lt;=asof,1,0),MATCH(_xlfn.CONCAT(Matrix!F$5,Matrix!$D26),Games[Concat],0)),0)</f>
        <v>4</v>
      </c>
      <c r="G26" s="8" cm="1">
        <f t="array" ref="G26">IFERROR(INDEX(Games[Score Diff]*IF(Games[Date]&lt;=asof,1,0),MATCH(_xlfn.CONCAT(Matrix!G$5,Matrix!$D26),Games[Concat],0)),0)</f>
        <v>0</v>
      </c>
      <c r="H26" s="8" cm="1">
        <f t="array" ref="H26">IFERROR(INDEX(Games[Score Diff]*IF(Games[Date]&lt;=asof,1,0),MATCH(_xlfn.CONCAT(Matrix!H$5,Matrix!$D26),Games[Concat],0)),0)</f>
        <v>0</v>
      </c>
      <c r="I26" s="8" cm="1">
        <f t="array" ref="I26">IFERROR(INDEX(Games[Score Diff]*IF(Games[Date]&lt;=asof,1,0),MATCH(_xlfn.CONCAT(Matrix!I$5,Matrix!$D26),Games[Concat],0)),0)</f>
        <v>0</v>
      </c>
      <c r="J26" s="8" cm="1">
        <f t="array" ref="J26">IFERROR(INDEX(Games[Score Diff]*IF(Games[Date]&lt;=asof,1,0),MATCH(_xlfn.CONCAT(Matrix!J$5,Matrix!$D26),Games[Concat],0)),0)</f>
        <v>0</v>
      </c>
      <c r="K26" s="8" cm="1">
        <f t="array" ref="K26">IFERROR(INDEX(Games[Score Diff]*IF(Games[Date]&lt;=asof,1,0),MATCH(_xlfn.CONCAT(Matrix!K$5,Matrix!$D26),Games[Concat],0)),0)</f>
        <v>0</v>
      </c>
      <c r="L26" s="8" cm="1">
        <f t="array" ref="L26">IFERROR(INDEX(Games[Score Diff]*IF(Games[Date]&lt;=asof,1,0),MATCH(_xlfn.CONCAT(Matrix!L$5,Matrix!$D26),Games[Concat],0)),0)</f>
        <v>0</v>
      </c>
      <c r="M26" s="8" cm="1">
        <f t="array" ref="M26">IFERROR(INDEX(Games[Score Diff]*IF(Games[Date]&lt;=asof,1,0),MATCH(_xlfn.CONCAT(Matrix!M$5,Matrix!$D26),Games[Concat],0)),0)</f>
        <v>0</v>
      </c>
      <c r="N26" s="8" cm="1">
        <f t="array" ref="N26">IFERROR(INDEX(Games[Score Diff]*IF(Games[Date]&lt;=asof,1,0),MATCH(_xlfn.CONCAT(Matrix!N$5,Matrix!$D26),Games[Concat],0)),0)</f>
        <v>0</v>
      </c>
      <c r="O26" s="8" cm="1">
        <f t="array" ref="O26">IFERROR(INDEX(Games[Score Diff]*IF(Games[Date]&lt;=asof,1,0),MATCH(_xlfn.CONCAT(Matrix!O$5,Matrix!$D26),Games[Concat],0)),0)</f>
        <v>0</v>
      </c>
      <c r="P26" s="8" cm="1">
        <f t="array" ref="P26">IFERROR(INDEX(Games[Score Diff]*IF(Games[Date]&lt;=asof,1,0),MATCH(_xlfn.CONCAT(Matrix!P$5,Matrix!$D26),Games[Concat],0)),0)</f>
        <v>0</v>
      </c>
      <c r="Q26" s="8" cm="1">
        <f t="array" ref="Q26">IFERROR(INDEX(Games[Score Diff]*IF(Games[Date]&lt;=asof,1,0),MATCH(_xlfn.CONCAT(Matrix!Q$5,Matrix!$D26),Games[Concat],0)),0)</f>
        <v>0</v>
      </c>
      <c r="R26" s="8" cm="1">
        <f t="array" ref="R26">IFERROR(INDEX(Games[Score Diff]*IF(Games[Date]&lt;=asof,1,0),MATCH(_xlfn.CONCAT(Matrix!R$5,Matrix!$D26),Games[Concat],0)),0)</f>
        <v>0</v>
      </c>
      <c r="S26" s="8" cm="1">
        <f t="array" ref="S26">IFERROR(INDEX(Games[Score Diff]*IF(Games[Date]&lt;=asof,1,0),MATCH(_xlfn.CONCAT(Matrix!S$5,Matrix!$D26),Games[Concat],0)),0)</f>
        <v>0</v>
      </c>
      <c r="T26" s="8" cm="1">
        <f t="array" ref="T26">IFERROR(INDEX(Games[Score Diff]*IF(Games[Date]&lt;=asof,1,0),MATCH(_xlfn.CONCAT(Matrix!T$5,Matrix!$D26),Games[Concat],0)),0)</f>
        <v>0</v>
      </c>
      <c r="U26" s="8" cm="1">
        <f t="array" ref="U26">IFERROR(INDEX(Games[Score Diff]*IF(Games[Date]&lt;=asof,1,0),MATCH(_xlfn.CONCAT(Matrix!U$5,Matrix!$D26),Games[Concat],0)),0)</f>
        <v>0</v>
      </c>
      <c r="V26" s="8" cm="1">
        <f t="array" ref="V26">IFERROR(INDEX(Games[Score Diff]*IF(Games[Date]&lt;=asof,1,0),MATCH(_xlfn.CONCAT(Matrix!V$5,Matrix!$D26),Games[Concat],0)),0)</f>
        <v>0</v>
      </c>
      <c r="W26" s="8" cm="1">
        <f t="array" ref="W26">IFERROR(INDEX(Games[Score Diff]*IF(Games[Date]&lt;=asof,1,0),MATCH(_xlfn.CONCAT(Matrix!W$5,Matrix!$D26),Games[Concat],0)),0)</f>
        <v>0</v>
      </c>
      <c r="X26" s="8" cm="1">
        <f t="array" ref="X26">IFERROR(INDEX(Games[Score Diff]*IF(Games[Date]&lt;=asof,1,0),MATCH(_xlfn.CONCAT(Matrix!X$5,Matrix!$D26),Games[Concat],0)),0)</f>
        <v>0</v>
      </c>
      <c r="Y26" s="8" cm="1">
        <f t="array" ref="Y26">IFERROR(INDEX(Games[Score Diff]*IF(Games[Date]&lt;=asof,1,0),MATCH(_xlfn.CONCAT(Matrix!Y$5,Matrix!$D26),Games[Concat],0)),0)</f>
        <v>0</v>
      </c>
      <c r="Z26" s="8" cm="1">
        <f t="array" ref="Z26">IFERROR(INDEX(Games[Score Diff]*IF(Games[Date]&lt;=asof,1,0),MATCH(_xlfn.CONCAT(Matrix!Z$5,Matrix!$D26),Games[Concat],0)),0)</f>
        <v>0</v>
      </c>
      <c r="AA26" s="8" cm="1">
        <f t="array" ref="AA26">IFERROR(INDEX(Games[Score Diff]*IF(Games[Date]&lt;=asof,1,0),MATCH(_xlfn.CONCAT(Matrix!AA$5,Matrix!$D26),Games[Concat],0)),0)</f>
        <v>0</v>
      </c>
      <c r="AB26" s="8" cm="1">
        <f t="array" ref="AB26">IFERROR(INDEX(Games[Score Diff]*IF(Games[Date]&lt;=asof,1,0),MATCH(_xlfn.CONCAT(Matrix!AB$5,Matrix!$D26),Games[Concat],0)),0)</f>
        <v>2</v>
      </c>
      <c r="AD26">
        <f t="shared" si="0"/>
        <v>6</v>
      </c>
      <c r="AF26">
        <f t="shared" si="1"/>
        <v>0</v>
      </c>
      <c r="AG26">
        <v>1</v>
      </c>
    </row>
    <row r="27" spans="4:33" x14ac:dyDescent="0.25">
      <c r="D27" s="4" t="s">
        <v>16</v>
      </c>
      <c r="E27" s="8" cm="1">
        <f t="array" ref="E27">IFERROR(INDEX(Games[Score Diff]*IF(Games[Date]&lt;=asof,1,0),MATCH(_xlfn.CONCAT(Matrix!E$5,Matrix!$D27),Games[Concat],0)),0)</f>
        <v>0</v>
      </c>
      <c r="F27" s="8" cm="1">
        <f t="array" ref="F27">IFERROR(INDEX(Games[Score Diff]*IF(Games[Date]&lt;=asof,1,0),MATCH(_xlfn.CONCAT(Matrix!F$5,Matrix!$D27),Games[Concat],0)),0)</f>
        <v>0</v>
      </c>
      <c r="G27" s="8" cm="1">
        <f t="array" ref="G27">IFERROR(INDEX(Games[Score Diff]*IF(Games[Date]&lt;=asof,1,0),MATCH(_xlfn.CONCAT(Matrix!G$5,Matrix!$D27),Games[Concat],0)),0)</f>
        <v>0</v>
      </c>
      <c r="H27" s="8" cm="1">
        <f t="array" ref="H27">IFERROR(INDEX(Games[Score Diff]*IF(Games[Date]&lt;=asof,1,0),MATCH(_xlfn.CONCAT(Matrix!H$5,Matrix!$D27),Games[Concat],0)),0)</f>
        <v>5</v>
      </c>
      <c r="I27" s="8" cm="1">
        <f t="array" ref="I27">IFERROR(INDEX(Games[Score Diff]*IF(Games[Date]&lt;=asof,1,0),MATCH(_xlfn.CONCAT(Matrix!I$5,Matrix!$D27),Games[Concat],0)),0)</f>
        <v>0</v>
      </c>
      <c r="J27" s="8" cm="1">
        <f t="array" ref="J27">IFERROR(INDEX(Games[Score Diff]*IF(Games[Date]&lt;=asof,1,0),MATCH(_xlfn.CONCAT(Matrix!J$5,Matrix!$D27),Games[Concat],0)),0)</f>
        <v>0</v>
      </c>
      <c r="K27" s="8" cm="1">
        <f t="array" ref="K27">IFERROR(INDEX(Games[Score Diff]*IF(Games[Date]&lt;=asof,1,0),MATCH(_xlfn.CONCAT(Matrix!K$5,Matrix!$D27),Games[Concat],0)),0)</f>
        <v>0</v>
      </c>
      <c r="L27" s="8" cm="1">
        <f t="array" ref="L27">IFERROR(INDEX(Games[Score Diff]*IF(Games[Date]&lt;=asof,1,0),MATCH(_xlfn.CONCAT(Matrix!L$5,Matrix!$D27),Games[Concat],0)),0)</f>
        <v>0</v>
      </c>
      <c r="M27" s="8" cm="1">
        <f t="array" ref="M27">IFERROR(INDEX(Games[Score Diff]*IF(Games[Date]&lt;=asof,1,0),MATCH(_xlfn.CONCAT(Matrix!M$5,Matrix!$D27),Games[Concat],0)),0)</f>
        <v>0</v>
      </c>
      <c r="N27" s="8" cm="1">
        <f t="array" ref="N27">IFERROR(INDEX(Games[Score Diff]*IF(Games[Date]&lt;=asof,1,0),MATCH(_xlfn.CONCAT(Matrix!N$5,Matrix!$D27),Games[Concat],0)),0)</f>
        <v>0</v>
      </c>
      <c r="O27" s="8" cm="1">
        <f t="array" ref="O27">IFERROR(INDEX(Games[Score Diff]*IF(Games[Date]&lt;=asof,1,0),MATCH(_xlfn.CONCAT(Matrix!O$5,Matrix!$D27),Games[Concat],0)),0)</f>
        <v>0</v>
      </c>
      <c r="P27" s="8" cm="1">
        <f t="array" ref="P27">IFERROR(INDEX(Games[Score Diff]*IF(Games[Date]&lt;=asof,1,0),MATCH(_xlfn.CONCAT(Matrix!P$5,Matrix!$D27),Games[Concat],0)),0)</f>
        <v>0</v>
      </c>
      <c r="Q27" s="8" cm="1">
        <f t="array" ref="Q27">IFERROR(INDEX(Games[Score Diff]*IF(Games[Date]&lt;=asof,1,0),MATCH(_xlfn.CONCAT(Matrix!Q$5,Matrix!$D27),Games[Concat],0)),0)</f>
        <v>0</v>
      </c>
      <c r="R27" s="8" cm="1">
        <f t="array" ref="R27">IFERROR(INDEX(Games[Score Diff]*IF(Games[Date]&lt;=asof,1,0),MATCH(_xlfn.CONCAT(Matrix!R$5,Matrix!$D27),Games[Concat],0)),0)</f>
        <v>0</v>
      </c>
      <c r="S27" s="8" cm="1">
        <f t="array" ref="S27">IFERROR(INDEX(Games[Score Diff]*IF(Games[Date]&lt;=asof,1,0),MATCH(_xlfn.CONCAT(Matrix!S$5,Matrix!$D27),Games[Concat],0)),0)</f>
        <v>0</v>
      </c>
      <c r="T27" s="8" cm="1">
        <f t="array" ref="T27">IFERROR(INDEX(Games[Score Diff]*IF(Games[Date]&lt;=asof,1,0),MATCH(_xlfn.CONCAT(Matrix!T$5,Matrix!$D27),Games[Concat],0)),0)</f>
        <v>6</v>
      </c>
      <c r="U27" s="8" cm="1">
        <f t="array" ref="U27">IFERROR(INDEX(Games[Score Diff]*IF(Games[Date]&lt;=asof,1,0),MATCH(_xlfn.CONCAT(Matrix!U$5,Matrix!$D27),Games[Concat],0)),0)</f>
        <v>0</v>
      </c>
      <c r="V27" s="8" cm="1">
        <f t="array" ref="V27">IFERROR(INDEX(Games[Score Diff]*IF(Games[Date]&lt;=asof,1,0),MATCH(_xlfn.CONCAT(Matrix!V$5,Matrix!$D27),Games[Concat],0)),0)</f>
        <v>0</v>
      </c>
      <c r="W27" s="8" cm="1">
        <f t="array" ref="W27">IFERROR(INDEX(Games[Score Diff]*IF(Games[Date]&lt;=asof,1,0),MATCH(_xlfn.CONCAT(Matrix!W$5,Matrix!$D27),Games[Concat],0)),0)</f>
        <v>0</v>
      </c>
      <c r="X27" s="8" cm="1">
        <f t="array" ref="X27">IFERROR(INDEX(Games[Score Diff]*IF(Games[Date]&lt;=asof,1,0),MATCH(_xlfn.CONCAT(Matrix!X$5,Matrix!$D27),Games[Concat],0)),0)</f>
        <v>0</v>
      </c>
      <c r="Y27" s="8" cm="1">
        <f t="array" ref="Y27">IFERROR(INDEX(Games[Score Diff]*IF(Games[Date]&lt;=asof,1,0),MATCH(_xlfn.CONCAT(Matrix!Y$5,Matrix!$D27),Games[Concat],0)),0)</f>
        <v>0</v>
      </c>
      <c r="Z27" s="8" cm="1">
        <f t="array" ref="Z27">IFERROR(INDEX(Games[Score Diff]*IF(Games[Date]&lt;=asof,1,0),MATCH(_xlfn.CONCAT(Matrix!Z$5,Matrix!$D27),Games[Concat],0)),0)</f>
        <v>0</v>
      </c>
      <c r="AA27" s="8" cm="1">
        <f t="array" ref="AA27">IFERROR(INDEX(Games[Score Diff]*IF(Games[Date]&lt;=asof,1,0),MATCH(_xlfn.CONCAT(Matrix!AA$5,Matrix!$D27),Games[Concat],0)),0)</f>
        <v>0</v>
      </c>
      <c r="AB27" s="8" cm="1">
        <f t="array" ref="AB27">IFERROR(INDEX(Games[Score Diff]*IF(Games[Date]&lt;=asof,1,0),MATCH(_xlfn.CONCAT(Matrix!AB$5,Matrix!$D27),Games[Concat],0)),0)</f>
        <v>0</v>
      </c>
      <c r="AD27">
        <f t="shared" si="0"/>
        <v>11</v>
      </c>
      <c r="AF27">
        <f t="shared" si="1"/>
        <v>0</v>
      </c>
      <c r="AG27">
        <v>1</v>
      </c>
    </row>
    <row r="28" spans="4:33" x14ac:dyDescent="0.25">
      <c r="D28" s="3" t="s">
        <v>23</v>
      </c>
      <c r="E28" s="8" cm="1">
        <f t="array" ref="E28">IFERROR(INDEX(Games[Score Diff]*IF(Games[Date]&lt;=asof,1,0),MATCH(_xlfn.CONCAT(Matrix!E$5,Matrix!$D28),Games[Concat],0)),0)</f>
        <v>0</v>
      </c>
      <c r="F28" s="8" cm="1">
        <f t="array" ref="F28">IFERROR(INDEX(Games[Score Diff]*IF(Games[Date]&lt;=asof,1,0),MATCH(_xlfn.CONCAT(Matrix!F$5,Matrix!$D28),Games[Concat],0)),0)</f>
        <v>0</v>
      </c>
      <c r="G28" s="8" cm="1">
        <f t="array" ref="G28">IFERROR(INDEX(Games[Score Diff]*IF(Games[Date]&lt;=asof,1,0),MATCH(_xlfn.CONCAT(Matrix!G$5,Matrix!$D28),Games[Concat],0)),0)</f>
        <v>0</v>
      </c>
      <c r="H28" s="8" cm="1">
        <f t="array" ref="H28">IFERROR(INDEX(Games[Score Diff]*IF(Games[Date]&lt;=asof,1,0),MATCH(_xlfn.CONCAT(Matrix!H$5,Matrix!$D28),Games[Concat],0)),0)</f>
        <v>0</v>
      </c>
      <c r="I28" s="8" cm="1">
        <f t="array" ref="I28">IFERROR(INDEX(Games[Score Diff]*IF(Games[Date]&lt;=asof,1,0),MATCH(_xlfn.CONCAT(Matrix!I$5,Matrix!$D28),Games[Concat],0)),0)</f>
        <v>0</v>
      </c>
      <c r="J28" s="8" cm="1">
        <f t="array" ref="J28">IFERROR(INDEX(Games[Score Diff]*IF(Games[Date]&lt;=asof,1,0),MATCH(_xlfn.CONCAT(Matrix!J$5,Matrix!$D28),Games[Concat],0)),0)</f>
        <v>0</v>
      </c>
      <c r="K28" s="8" cm="1">
        <f t="array" ref="K28">IFERROR(INDEX(Games[Score Diff]*IF(Games[Date]&lt;=asof,1,0),MATCH(_xlfn.CONCAT(Matrix!K$5,Matrix!$D28),Games[Concat],0)),0)</f>
        <v>0</v>
      </c>
      <c r="L28" s="8" cm="1">
        <f t="array" ref="L28">IFERROR(INDEX(Games[Score Diff]*IF(Games[Date]&lt;=asof,1,0),MATCH(_xlfn.CONCAT(Matrix!L$5,Matrix!$D28),Games[Concat],0)),0)</f>
        <v>0</v>
      </c>
      <c r="M28" s="8" cm="1">
        <f t="array" ref="M28">IFERROR(INDEX(Games[Score Diff]*IF(Games[Date]&lt;=asof,1,0),MATCH(_xlfn.CONCAT(Matrix!M$5,Matrix!$D28),Games[Concat],0)),0)</f>
        <v>0</v>
      </c>
      <c r="N28" s="8" cm="1">
        <f t="array" ref="N28">IFERROR(INDEX(Games[Score Diff]*IF(Games[Date]&lt;=asof,1,0),MATCH(_xlfn.CONCAT(Matrix!N$5,Matrix!$D28),Games[Concat],0)),0)</f>
        <v>0</v>
      </c>
      <c r="O28" s="8" cm="1">
        <f t="array" ref="O28">IFERROR(INDEX(Games[Score Diff]*IF(Games[Date]&lt;=asof,1,0),MATCH(_xlfn.CONCAT(Matrix!O$5,Matrix!$D28),Games[Concat],0)),0)</f>
        <v>0</v>
      </c>
      <c r="P28" s="8" cm="1">
        <f t="array" ref="P28">IFERROR(INDEX(Games[Score Diff]*IF(Games[Date]&lt;=asof,1,0),MATCH(_xlfn.CONCAT(Matrix!P$5,Matrix!$D28),Games[Concat],0)),0)</f>
        <v>0</v>
      </c>
      <c r="Q28" s="8" cm="1">
        <f t="array" ref="Q28">IFERROR(INDEX(Games[Score Diff]*IF(Games[Date]&lt;=asof,1,0),MATCH(_xlfn.CONCAT(Matrix!Q$5,Matrix!$D28),Games[Concat],0)),0)</f>
        <v>0</v>
      </c>
      <c r="R28" s="8" cm="1">
        <f t="array" ref="R28">IFERROR(INDEX(Games[Score Diff]*IF(Games[Date]&lt;=asof,1,0),MATCH(_xlfn.CONCAT(Matrix!R$5,Matrix!$D28),Games[Concat],0)),0)</f>
        <v>0</v>
      </c>
      <c r="S28" s="8" cm="1">
        <f t="array" ref="S28">IFERROR(INDEX(Games[Score Diff]*IF(Games[Date]&lt;=asof,1,0),MATCH(_xlfn.CONCAT(Matrix!S$5,Matrix!$D28),Games[Concat],0)),0)</f>
        <v>0</v>
      </c>
      <c r="T28" s="8" cm="1">
        <f t="array" ref="T28">IFERROR(INDEX(Games[Score Diff]*IF(Games[Date]&lt;=asof,1,0),MATCH(_xlfn.CONCAT(Matrix!T$5,Matrix!$D28),Games[Concat],0)),0)</f>
        <v>0</v>
      </c>
      <c r="U28" s="8" cm="1">
        <f t="array" ref="U28">IFERROR(INDEX(Games[Score Diff]*IF(Games[Date]&lt;=asof,1,0),MATCH(_xlfn.CONCAT(Matrix!U$5,Matrix!$D28),Games[Concat],0)),0)</f>
        <v>4</v>
      </c>
      <c r="V28" s="8" cm="1">
        <f t="array" ref="V28">IFERROR(INDEX(Games[Score Diff]*IF(Games[Date]&lt;=asof,1,0),MATCH(_xlfn.CONCAT(Matrix!V$5,Matrix!$D28),Games[Concat],0)),0)</f>
        <v>0</v>
      </c>
      <c r="W28" s="8" cm="1">
        <f t="array" ref="W28">IFERROR(INDEX(Games[Score Diff]*IF(Games[Date]&lt;=asof,1,0),MATCH(_xlfn.CONCAT(Matrix!W$5,Matrix!$D28),Games[Concat],0)),0)</f>
        <v>0</v>
      </c>
      <c r="X28" s="8" cm="1">
        <f t="array" ref="X28">IFERROR(INDEX(Games[Score Diff]*IF(Games[Date]&lt;=asof,1,0),MATCH(_xlfn.CONCAT(Matrix!X$5,Matrix!$D28),Games[Concat],0)),0)</f>
        <v>0</v>
      </c>
      <c r="Y28" s="8" cm="1">
        <f t="array" ref="Y28">IFERROR(INDEX(Games[Score Diff]*IF(Games[Date]&lt;=asof,1,0),MATCH(_xlfn.CONCAT(Matrix!Y$5,Matrix!$D28),Games[Concat],0)),0)</f>
        <v>5</v>
      </c>
      <c r="Z28" s="8" cm="1">
        <f t="array" ref="Z28">IFERROR(INDEX(Games[Score Diff]*IF(Games[Date]&lt;=asof,1,0),MATCH(_xlfn.CONCAT(Matrix!Z$5,Matrix!$D28),Games[Concat],0)),0)</f>
        <v>0</v>
      </c>
      <c r="AA28" s="8" cm="1">
        <f t="array" ref="AA28">IFERROR(INDEX(Games[Score Diff]*IF(Games[Date]&lt;=asof,1,0),MATCH(_xlfn.CONCAT(Matrix!AA$5,Matrix!$D28),Games[Concat],0)),0)</f>
        <v>0</v>
      </c>
      <c r="AB28" s="8" cm="1">
        <f t="array" ref="AB28">IFERROR(INDEX(Games[Score Diff]*IF(Games[Date]&lt;=asof,1,0),MATCH(_xlfn.CONCAT(Matrix!AB$5,Matrix!$D28),Games[Concat],0)),0)</f>
        <v>5</v>
      </c>
      <c r="AD28">
        <f t="shared" si="0"/>
        <v>14</v>
      </c>
      <c r="AF28">
        <f t="shared" si="1"/>
        <v>0</v>
      </c>
      <c r="AG28">
        <v>1</v>
      </c>
    </row>
    <row r="29" spans="4:33" x14ac:dyDescent="0.25">
      <c r="D29" s="4" t="s">
        <v>10</v>
      </c>
      <c r="E29" s="8" cm="1">
        <f t="array" ref="E29">IFERROR(INDEX(Games[Score Diff]*IF(Games[Date]&lt;=asof,1,0),MATCH(_xlfn.CONCAT(Matrix!E$5,Matrix!$D29),Games[Concat],0)),0)</f>
        <v>0</v>
      </c>
      <c r="F29" s="8" cm="1">
        <f t="array" ref="F29">IFERROR(INDEX(Games[Score Diff]*IF(Games[Date]&lt;=asof,1,0),MATCH(_xlfn.CONCAT(Matrix!F$5,Matrix!$D29),Games[Concat],0)),0)</f>
        <v>0</v>
      </c>
      <c r="G29" s="8" cm="1">
        <f t="array" ref="G29">IFERROR(INDEX(Games[Score Diff]*IF(Games[Date]&lt;=asof,1,0),MATCH(_xlfn.CONCAT(Matrix!G$5,Matrix!$D29),Games[Concat],0)),0)</f>
        <v>0</v>
      </c>
      <c r="H29" s="8" cm="1">
        <f t="array" ref="H29">IFERROR(INDEX(Games[Score Diff]*IF(Games[Date]&lt;=asof,1,0),MATCH(_xlfn.CONCAT(Matrix!H$5,Matrix!$D29),Games[Concat],0)),0)</f>
        <v>0</v>
      </c>
      <c r="I29" s="8" cm="1">
        <f t="array" ref="I29">IFERROR(INDEX(Games[Score Diff]*IF(Games[Date]&lt;=asof,1,0),MATCH(_xlfn.CONCAT(Matrix!I$5,Matrix!$D29),Games[Concat],0)),0)</f>
        <v>0</v>
      </c>
      <c r="J29" s="8" cm="1">
        <f t="array" ref="J29">IFERROR(INDEX(Games[Score Diff]*IF(Games[Date]&lt;=asof,1,0),MATCH(_xlfn.CONCAT(Matrix!J$5,Matrix!$D29),Games[Concat],0)),0)</f>
        <v>0</v>
      </c>
      <c r="K29" s="8" cm="1">
        <f t="array" ref="K29">IFERROR(INDEX(Games[Score Diff]*IF(Games[Date]&lt;=asof,1,0),MATCH(_xlfn.CONCAT(Matrix!K$5,Matrix!$D29),Games[Concat],0)),0)</f>
        <v>0</v>
      </c>
      <c r="L29" s="8" cm="1">
        <f t="array" ref="L29">IFERROR(INDEX(Games[Score Diff]*IF(Games[Date]&lt;=asof,1,0),MATCH(_xlfn.CONCAT(Matrix!L$5,Matrix!$D29),Games[Concat],0)),0)</f>
        <v>0</v>
      </c>
      <c r="M29" s="8" cm="1">
        <f t="array" ref="M29">IFERROR(INDEX(Games[Score Diff]*IF(Games[Date]&lt;=asof,1,0),MATCH(_xlfn.CONCAT(Matrix!M$5,Matrix!$D29),Games[Concat],0)),0)</f>
        <v>0</v>
      </c>
      <c r="N29" s="8" cm="1">
        <f t="array" ref="N29">IFERROR(INDEX(Games[Score Diff]*IF(Games[Date]&lt;=asof,1,0),MATCH(_xlfn.CONCAT(Matrix!N$5,Matrix!$D29),Games[Concat],0)),0)</f>
        <v>0</v>
      </c>
      <c r="O29" s="8" cm="1">
        <f t="array" ref="O29">IFERROR(INDEX(Games[Score Diff]*IF(Games[Date]&lt;=asof,1,0),MATCH(_xlfn.CONCAT(Matrix!O$5,Matrix!$D29),Games[Concat],0)),0)</f>
        <v>0</v>
      </c>
      <c r="P29" s="8" cm="1">
        <f t="array" ref="P29">IFERROR(INDEX(Games[Score Diff]*IF(Games[Date]&lt;=asof,1,0),MATCH(_xlfn.CONCAT(Matrix!P$5,Matrix!$D29),Games[Concat],0)),0)</f>
        <v>0</v>
      </c>
      <c r="Q29" s="8" cm="1">
        <f t="array" ref="Q29">IFERROR(INDEX(Games[Score Diff]*IF(Games[Date]&lt;=asof,1,0),MATCH(_xlfn.CONCAT(Matrix!Q$5,Matrix!$D29),Games[Concat],0)),0)</f>
        <v>0</v>
      </c>
      <c r="R29" s="8" cm="1">
        <f t="array" ref="R29">IFERROR(INDEX(Games[Score Diff]*IF(Games[Date]&lt;=asof,1,0),MATCH(_xlfn.CONCAT(Matrix!R$5,Matrix!$D29),Games[Concat],0)),0)</f>
        <v>0</v>
      </c>
      <c r="S29" s="8" cm="1">
        <f t="array" ref="S29">IFERROR(INDEX(Games[Score Diff]*IF(Games[Date]&lt;=asof,1,0),MATCH(_xlfn.CONCAT(Matrix!S$5,Matrix!$D29),Games[Concat],0)),0)</f>
        <v>0</v>
      </c>
      <c r="T29" s="8" cm="1">
        <f t="array" ref="T29">IFERROR(INDEX(Games[Score Diff]*IF(Games[Date]&lt;=asof,1,0),MATCH(_xlfn.CONCAT(Matrix!T$5,Matrix!$D29),Games[Concat],0)),0)</f>
        <v>0</v>
      </c>
      <c r="U29" s="8" cm="1">
        <f t="array" ref="U29">IFERROR(INDEX(Games[Score Diff]*IF(Games[Date]&lt;=asof,1,0),MATCH(_xlfn.CONCAT(Matrix!U$5,Matrix!$D29),Games[Concat],0)),0)</f>
        <v>0</v>
      </c>
      <c r="V29" s="8" cm="1">
        <f t="array" ref="V29">IFERROR(INDEX(Games[Score Diff]*IF(Games[Date]&lt;=asof,1,0),MATCH(_xlfn.CONCAT(Matrix!V$5,Matrix!$D29),Games[Concat],0)),0)</f>
        <v>0</v>
      </c>
      <c r="W29" s="8" cm="1">
        <f t="array" ref="W29">IFERROR(INDEX(Games[Score Diff]*IF(Games[Date]&lt;=asof,1,0),MATCH(_xlfn.CONCAT(Matrix!W$5,Matrix!$D29),Games[Concat],0)),0)</f>
        <v>0</v>
      </c>
      <c r="X29" s="8" cm="1">
        <f t="array" ref="X29">IFERROR(INDEX(Games[Score Diff]*IF(Games[Date]&lt;=asof,1,0),MATCH(_xlfn.CONCAT(Matrix!X$5,Matrix!$D29),Games[Concat],0)),0)</f>
        <v>0</v>
      </c>
      <c r="Y29" s="8" cm="1">
        <f t="array" ref="Y29">IFERROR(INDEX(Games[Score Diff]*IF(Games[Date]&lt;=asof,1,0),MATCH(_xlfn.CONCAT(Matrix!Y$5,Matrix!$D29),Games[Concat],0)),0)</f>
        <v>0</v>
      </c>
      <c r="Z29" s="8" cm="1">
        <f t="array" ref="Z29">IFERROR(INDEX(Games[Score Diff]*IF(Games[Date]&lt;=asof,1,0),MATCH(_xlfn.CONCAT(Matrix!Z$5,Matrix!$D29),Games[Concat],0)),0)</f>
        <v>6</v>
      </c>
      <c r="AA29" s="8" cm="1">
        <f t="array" ref="AA29">IFERROR(INDEX(Games[Score Diff]*IF(Games[Date]&lt;=asof,1,0),MATCH(_xlfn.CONCAT(Matrix!AA$5,Matrix!$D29),Games[Concat],0)),0)</f>
        <v>0</v>
      </c>
      <c r="AB29" s="8" cm="1">
        <f t="array" ref="AB29">IFERROR(INDEX(Games[Score Diff]*IF(Games[Date]&lt;=asof,1,0),MATCH(_xlfn.CONCAT(Matrix!AB$5,Matrix!$D29),Games[Concat],0)),0)</f>
        <v>0</v>
      </c>
      <c r="AD29">
        <f t="shared" si="0"/>
        <v>6</v>
      </c>
      <c r="AF29">
        <f t="shared" si="1"/>
        <v>0</v>
      </c>
      <c r="AG29">
        <v>1</v>
      </c>
    </row>
    <row r="33" spans="2:28" x14ac:dyDescent="0.25">
      <c r="B33" s="9" t="s">
        <v>35</v>
      </c>
    </row>
    <row r="34" spans="2:28" ht="15.75" thickBot="1" x14ac:dyDescent="0.3">
      <c r="E34" s="2" t="s">
        <v>8</v>
      </c>
      <c r="F34" s="2" t="s">
        <v>11</v>
      </c>
      <c r="G34" s="2" t="s">
        <v>2</v>
      </c>
      <c r="H34" s="2" t="s">
        <v>12</v>
      </c>
      <c r="I34" s="2" t="s">
        <v>0</v>
      </c>
      <c r="J34" s="2" t="s">
        <v>3</v>
      </c>
      <c r="K34" s="2" t="s">
        <v>15</v>
      </c>
      <c r="L34" s="2" t="s">
        <v>19</v>
      </c>
      <c r="M34" s="2" t="s">
        <v>5</v>
      </c>
      <c r="N34" s="2" t="s">
        <v>21</v>
      </c>
      <c r="O34" s="2" t="s">
        <v>20</v>
      </c>
      <c r="P34" s="2" t="s">
        <v>17</v>
      </c>
      <c r="Q34" s="2" t="s">
        <v>18</v>
      </c>
      <c r="R34" s="2" t="s">
        <v>13</v>
      </c>
      <c r="S34" s="2" t="s">
        <v>6</v>
      </c>
      <c r="T34" s="2" t="s">
        <v>4</v>
      </c>
      <c r="U34" s="2" t="s">
        <v>7</v>
      </c>
      <c r="V34" s="2" t="s">
        <v>9</v>
      </c>
      <c r="W34" s="2" t="s">
        <v>22</v>
      </c>
      <c r="X34" s="2" t="s">
        <v>1</v>
      </c>
      <c r="Y34" s="2" t="s">
        <v>14</v>
      </c>
      <c r="Z34" s="2" t="s">
        <v>16</v>
      </c>
      <c r="AA34" s="2" t="s">
        <v>23</v>
      </c>
      <c r="AB34" s="2" t="s">
        <v>10</v>
      </c>
    </row>
    <row r="35" spans="2:28" x14ac:dyDescent="0.25">
      <c r="C35">
        <v>1</v>
      </c>
      <c r="D35" s="3" t="s">
        <v>8</v>
      </c>
      <c r="E35" s="7">
        <f t="shared" ref="E35:AB35" si="2">IFERROR(E6/$AD6,0)</f>
        <v>0</v>
      </c>
      <c r="F35" s="7">
        <f t="shared" si="2"/>
        <v>0</v>
      </c>
      <c r="G35" s="7">
        <f t="shared" si="2"/>
        <v>0</v>
      </c>
      <c r="H35" s="7">
        <f t="shared" si="2"/>
        <v>0</v>
      </c>
      <c r="I35" s="7">
        <f t="shared" si="2"/>
        <v>0</v>
      </c>
      <c r="J35" s="7">
        <f t="shared" si="2"/>
        <v>0</v>
      </c>
      <c r="K35" s="7">
        <f t="shared" si="2"/>
        <v>0</v>
      </c>
      <c r="L35" s="7">
        <f t="shared" si="2"/>
        <v>0</v>
      </c>
      <c r="M35" s="7">
        <f t="shared" si="2"/>
        <v>0</v>
      </c>
      <c r="N35" s="7">
        <f t="shared" si="2"/>
        <v>0</v>
      </c>
      <c r="O35" s="7">
        <f t="shared" si="2"/>
        <v>0</v>
      </c>
      <c r="P35" s="7">
        <f t="shared" si="2"/>
        <v>0</v>
      </c>
      <c r="Q35" s="7">
        <f t="shared" si="2"/>
        <v>0</v>
      </c>
      <c r="R35" s="7">
        <f t="shared" si="2"/>
        <v>0</v>
      </c>
      <c r="S35" s="7">
        <f t="shared" si="2"/>
        <v>1</v>
      </c>
      <c r="T35" s="7">
        <f t="shared" si="2"/>
        <v>0</v>
      </c>
      <c r="U35" s="7">
        <f t="shared" si="2"/>
        <v>0</v>
      </c>
      <c r="V35" s="7">
        <f t="shared" si="2"/>
        <v>0</v>
      </c>
      <c r="W35" s="7">
        <f t="shared" si="2"/>
        <v>0</v>
      </c>
      <c r="X35" s="7">
        <f t="shared" si="2"/>
        <v>0</v>
      </c>
      <c r="Y35" s="7">
        <f t="shared" si="2"/>
        <v>0</v>
      </c>
      <c r="Z35" s="7">
        <f t="shared" si="2"/>
        <v>0</v>
      </c>
      <c r="AA35" s="7">
        <f t="shared" si="2"/>
        <v>0</v>
      </c>
      <c r="AB35" s="7">
        <f t="shared" si="2"/>
        <v>0</v>
      </c>
    </row>
    <row r="36" spans="2:28" x14ac:dyDescent="0.25">
      <c r="C36">
        <f>+C35+1</f>
        <v>2</v>
      </c>
      <c r="D36" s="4" t="s">
        <v>11</v>
      </c>
      <c r="E36" s="7">
        <f t="shared" ref="E36:AB36" si="3">IFERROR(E7/$AD7,0)</f>
        <v>0</v>
      </c>
      <c r="F36" s="7">
        <f t="shared" si="3"/>
        <v>0</v>
      </c>
      <c r="G36" s="7">
        <f t="shared" si="3"/>
        <v>0</v>
      </c>
      <c r="H36" s="7">
        <f t="shared" si="3"/>
        <v>0</v>
      </c>
      <c r="I36" s="7">
        <f t="shared" si="3"/>
        <v>0</v>
      </c>
      <c r="J36" s="7">
        <f t="shared" si="3"/>
        <v>0</v>
      </c>
      <c r="K36" s="7">
        <f t="shared" si="3"/>
        <v>0</v>
      </c>
      <c r="L36" s="7">
        <f t="shared" si="3"/>
        <v>0</v>
      </c>
      <c r="M36" s="7">
        <f t="shared" si="3"/>
        <v>0</v>
      </c>
      <c r="N36" s="7">
        <f t="shared" si="3"/>
        <v>0</v>
      </c>
      <c r="O36" s="7">
        <f t="shared" si="3"/>
        <v>0</v>
      </c>
      <c r="P36" s="7">
        <f t="shared" si="3"/>
        <v>0</v>
      </c>
      <c r="Q36" s="7">
        <f t="shared" si="3"/>
        <v>0</v>
      </c>
      <c r="R36" s="7">
        <f t="shared" si="3"/>
        <v>0</v>
      </c>
      <c r="S36" s="7">
        <f t="shared" si="3"/>
        <v>0.5714285714285714</v>
      </c>
      <c r="T36" s="7">
        <f t="shared" si="3"/>
        <v>0</v>
      </c>
      <c r="U36" s="7">
        <f t="shared" si="3"/>
        <v>0.42857142857142855</v>
      </c>
      <c r="V36" s="7">
        <f t="shared" si="3"/>
        <v>0</v>
      </c>
      <c r="W36" s="7">
        <f t="shared" si="3"/>
        <v>0</v>
      </c>
      <c r="X36" s="7">
        <f t="shared" si="3"/>
        <v>0</v>
      </c>
      <c r="Y36" s="7">
        <f t="shared" si="3"/>
        <v>0</v>
      </c>
      <c r="Z36" s="7">
        <f t="shared" si="3"/>
        <v>0</v>
      </c>
      <c r="AA36" s="7">
        <f t="shared" si="3"/>
        <v>0</v>
      </c>
      <c r="AB36" s="7">
        <f t="shared" si="3"/>
        <v>0</v>
      </c>
    </row>
    <row r="37" spans="2:28" x14ac:dyDescent="0.25">
      <c r="C37">
        <f t="shared" ref="C37:C58" si="4">+C36+1</f>
        <v>3</v>
      </c>
      <c r="D37" s="3" t="s">
        <v>2</v>
      </c>
      <c r="E37" s="7">
        <f t="shared" ref="E37:AB37" si="5">IFERROR(E8/$AD8,0)</f>
        <v>0</v>
      </c>
      <c r="F37" s="7">
        <f t="shared" si="5"/>
        <v>0</v>
      </c>
      <c r="G37" s="7">
        <f t="shared" si="5"/>
        <v>0</v>
      </c>
      <c r="H37" s="7">
        <f t="shared" si="5"/>
        <v>0</v>
      </c>
      <c r="I37" s="7">
        <f t="shared" si="5"/>
        <v>0</v>
      </c>
      <c r="J37" s="7">
        <f t="shared" si="5"/>
        <v>0</v>
      </c>
      <c r="K37" s="7">
        <f t="shared" si="5"/>
        <v>0</v>
      </c>
      <c r="L37" s="7">
        <f t="shared" si="5"/>
        <v>0</v>
      </c>
      <c r="M37" s="7">
        <f t="shared" si="5"/>
        <v>0</v>
      </c>
      <c r="N37" s="7">
        <f t="shared" si="5"/>
        <v>0</v>
      </c>
      <c r="O37" s="7">
        <f t="shared" si="5"/>
        <v>0</v>
      </c>
      <c r="P37" s="7">
        <f t="shared" si="5"/>
        <v>0</v>
      </c>
      <c r="Q37" s="7">
        <f t="shared" si="5"/>
        <v>0</v>
      </c>
      <c r="R37" s="7">
        <f t="shared" si="5"/>
        <v>0</v>
      </c>
      <c r="S37" s="7">
        <f t="shared" si="5"/>
        <v>0</v>
      </c>
      <c r="T37" s="7">
        <f t="shared" si="5"/>
        <v>0</v>
      </c>
      <c r="U37" s="7">
        <f t="shared" si="5"/>
        <v>0</v>
      </c>
      <c r="V37" s="7">
        <f t="shared" si="5"/>
        <v>0</v>
      </c>
      <c r="W37" s="7">
        <f t="shared" si="5"/>
        <v>0</v>
      </c>
      <c r="X37" s="7">
        <f t="shared" si="5"/>
        <v>0</v>
      </c>
      <c r="Y37" s="7">
        <f t="shared" si="5"/>
        <v>0</v>
      </c>
      <c r="Z37" s="7">
        <f t="shared" si="5"/>
        <v>0</v>
      </c>
      <c r="AA37" s="7">
        <f t="shared" si="5"/>
        <v>0</v>
      </c>
      <c r="AB37" s="7">
        <f t="shared" si="5"/>
        <v>0</v>
      </c>
    </row>
    <row r="38" spans="2:28" x14ac:dyDescent="0.25">
      <c r="C38">
        <f t="shared" si="4"/>
        <v>4</v>
      </c>
      <c r="D38" s="4" t="s">
        <v>12</v>
      </c>
      <c r="E38" s="7">
        <f t="shared" ref="E38:AB38" si="6">IFERROR(E9/$AD9,0)</f>
        <v>0</v>
      </c>
      <c r="F38" s="7">
        <f t="shared" si="6"/>
        <v>0</v>
      </c>
      <c r="G38" s="7">
        <f t="shared" si="6"/>
        <v>0</v>
      </c>
      <c r="H38" s="7">
        <f t="shared" si="6"/>
        <v>0</v>
      </c>
      <c r="I38" s="7">
        <f t="shared" si="6"/>
        <v>0</v>
      </c>
      <c r="J38" s="7">
        <f t="shared" si="6"/>
        <v>0</v>
      </c>
      <c r="K38" s="7">
        <f t="shared" si="6"/>
        <v>0</v>
      </c>
      <c r="L38" s="7">
        <f t="shared" si="6"/>
        <v>0</v>
      </c>
      <c r="M38" s="7">
        <f t="shared" si="6"/>
        <v>0</v>
      </c>
      <c r="N38" s="7">
        <f t="shared" si="6"/>
        <v>0</v>
      </c>
      <c r="O38" s="7">
        <f t="shared" si="6"/>
        <v>0</v>
      </c>
      <c r="P38" s="7">
        <f t="shared" si="6"/>
        <v>0</v>
      </c>
      <c r="Q38" s="7">
        <f t="shared" si="6"/>
        <v>0</v>
      </c>
      <c r="R38" s="7">
        <f t="shared" si="6"/>
        <v>0</v>
      </c>
      <c r="S38" s="7">
        <f t="shared" si="6"/>
        <v>0</v>
      </c>
      <c r="T38" s="7">
        <f t="shared" si="6"/>
        <v>0</v>
      </c>
      <c r="U38" s="7">
        <f t="shared" si="6"/>
        <v>0</v>
      </c>
      <c r="V38" s="7">
        <f t="shared" si="6"/>
        <v>1</v>
      </c>
      <c r="W38" s="7">
        <f t="shared" si="6"/>
        <v>0</v>
      </c>
      <c r="X38" s="7">
        <f t="shared" si="6"/>
        <v>0</v>
      </c>
      <c r="Y38" s="7">
        <f t="shared" si="6"/>
        <v>0</v>
      </c>
      <c r="Z38" s="7">
        <f t="shared" si="6"/>
        <v>0</v>
      </c>
      <c r="AA38" s="7">
        <f t="shared" si="6"/>
        <v>0</v>
      </c>
      <c r="AB38" s="7">
        <f t="shared" si="6"/>
        <v>0</v>
      </c>
    </row>
    <row r="39" spans="2:28" x14ac:dyDescent="0.25">
      <c r="C39">
        <f t="shared" si="4"/>
        <v>5</v>
      </c>
      <c r="D39" s="3" t="s">
        <v>0</v>
      </c>
      <c r="E39" s="7">
        <f t="shared" ref="E39:AB39" si="7">IFERROR(E10/$AD10,0)</f>
        <v>0</v>
      </c>
      <c r="F39" s="7">
        <f t="shared" si="7"/>
        <v>0</v>
      </c>
      <c r="G39" s="7">
        <f t="shared" si="7"/>
        <v>0</v>
      </c>
      <c r="H39" s="7">
        <f t="shared" si="7"/>
        <v>0</v>
      </c>
      <c r="I39" s="7">
        <f t="shared" si="7"/>
        <v>0</v>
      </c>
      <c r="J39" s="7">
        <f t="shared" si="7"/>
        <v>0</v>
      </c>
      <c r="K39" s="7">
        <f t="shared" si="7"/>
        <v>0</v>
      </c>
      <c r="L39" s="7">
        <f t="shared" si="7"/>
        <v>0</v>
      </c>
      <c r="M39" s="7">
        <f t="shared" si="7"/>
        <v>0</v>
      </c>
      <c r="N39" s="7">
        <f t="shared" si="7"/>
        <v>0</v>
      </c>
      <c r="O39" s="7">
        <f t="shared" si="7"/>
        <v>0</v>
      </c>
      <c r="P39" s="7">
        <f t="shared" si="7"/>
        <v>0</v>
      </c>
      <c r="Q39" s="7">
        <f t="shared" si="7"/>
        <v>0</v>
      </c>
      <c r="R39" s="7">
        <f t="shared" si="7"/>
        <v>0</v>
      </c>
      <c r="S39" s="7">
        <f t="shared" si="7"/>
        <v>0</v>
      </c>
      <c r="T39" s="7">
        <f t="shared" si="7"/>
        <v>0</v>
      </c>
      <c r="U39" s="7">
        <f t="shared" si="7"/>
        <v>0</v>
      </c>
      <c r="V39" s="7">
        <f t="shared" si="7"/>
        <v>0</v>
      </c>
      <c r="W39" s="7">
        <f t="shared" si="7"/>
        <v>0</v>
      </c>
      <c r="X39" s="7">
        <f t="shared" si="7"/>
        <v>0</v>
      </c>
      <c r="Y39" s="7">
        <f t="shared" si="7"/>
        <v>0</v>
      </c>
      <c r="Z39" s="7">
        <f t="shared" si="7"/>
        <v>0</v>
      </c>
      <c r="AA39" s="7">
        <f t="shared" si="7"/>
        <v>0</v>
      </c>
      <c r="AB39" s="7">
        <f t="shared" si="7"/>
        <v>0</v>
      </c>
    </row>
    <row r="40" spans="2:28" x14ac:dyDescent="0.25">
      <c r="C40">
        <f t="shared" si="4"/>
        <v>6</v>
      </c>
      <c r="D40" s="4" t="s">
        <v>3</v>
      </c>
      <c r="E40" s="7">
        <f t="shared" ref="E40:AB40" si="8">IFERROR(E11/$AD11,0)</f>
        <v>0</v>
      </c>
      <c r="F40" s="7">
        <f t="shared" si="8"/>
        <v>0</v>
      </c>
      <c r="G40" s="7">
        <f t="shared" si="8"/>
        <v>0</v>
      </c>
      <c r="H40" s="7">
        <f t="shared" si="8"/>
        <v>0</v>
      </c>
      <c r="I40" s="7">
        <f t="shared" si="8"/>
        <v>0</v>
      </c>
      <c r="J40" s="7">
        <f t="shared" si="8"/>
        <v>0</v>
      </c>
      <c r="K40" s="7">
        <f t="shared" si="8"/>
        <v>0</v>
      </c>
      <c r="L40" s="7">
        <f t="shared" si="8"/>
        <v>0</v>
      </c>
      <c r="M40" s="7">
        <f t="shared" si="8"/>
        <v>0</v>
      </c>
      <c r="N40" s="7">
        <f t="shared" si="8"/>
        <v>1</v>
      </c>
      <c r="O40" s="7">
        <f t="shared" si="8"/>
        <v>0</v>
      </c>
      <c r="P40" s="7">
        <f t="shared" si="8"/>
        <v>0</v>
      </c>
      <c r="Q40" s="7">
        <f t="shared" si="8"/>
        <v>0</v>
      </c>
      <c r="R40" s="7">
        <f t="shared" si="8"/>
        <v>0</v>
      </c>
      <c r="S40" s="7">
        <f t="shared" si="8"/>
        <v>0</v>
      </c>
      <c r="T40" s="7">
        <f t="shared" si="8"/>
        <v>0</v>
      </c>
      <c r="U40" s="7">
        <f t="shared" si="8"/>
        <v>0</v>
      </c>
      <c r="V40" s="7">
        <f t="shared" si="8"/>
        <v>0</v>
      </c>
      <c r="W40" s="7">
        <f t="shared" si="8"/>
        <v>0</v>
      </c>
      <c r="X40" s="7">
        <f t="shared" si="8"/>
        <v>0</v>
      </c>
      <c r="Y40" s="7">
        <f t="shared" si="8"/>
        <v>0</v>
      </c>
      <c r="Z40" s="7">
        <f t="shared" si="8"/>
        <v>0</v>
      </c>
      <c r="AA40" s="7">
        <f t="shared" si="8"/>
        <v>0</v>
      </c>
      <c r="AB40" s="7">
        <f t="shared" si="8"/>
        <v>0</v>
      </c>
    </row>
    <row r="41" spans="2:28" x14ac:dyDescent="0.25">
      <c r="C41">
        <f t="shared" si="4"/>
        <v>7</v>
      </c>
      <c r="D41" s="3" t="s">
        <v>15</v>
      </c>
      <c r="E41" s="7">
        <f t="shared" ref="E41:AB41" si="9">IFERROR(E12/$AD12,0)</f>
        <v>0</v>
      </c>
      <c r="F41" s="7">
        <f t="shared" si="9"/>
        <v>0</v>
      </c>
      <c r="G41" s="7">
        <f t="shared" si="9"/>
        <v>0</v>
      </c>
      <c r="H41" s="7">
        <f t="shared" si="9"/>
        <v>0</v>
      </c>
      <c r="I41" s="7">
        <f t="shared" si="9"/>
        <v>0.4</v>
      </c>
      <c r="J41" s="7">
        <f t="shared" si="9"/>
        <v>0.4</v>
      </c>
      <c r="K41" s="7">
        <f t="shared" si="9"/>
        <v>0</v>
      </c>
      <c r="L41" s="7">
        <f t="shared" si="9"/>
        <v>0.2</v>
      </c>
      <c r="M41" s="7">
        <f t="shared" si="9"/>
        <v>0</v>
      </c>
      <c r="N41" s="7">
        <f t="shared" si="9"/>
        <v>0</v>
      </c>
      <c r="O41" s="7">
        <f t="shared" si="9"/>
        <v>0</v>
      </c>
      <c r="P41" s="7">
        <f t="shared" si="9"/>
        <v>0</v>
      </c>
      <c r="Q41" s="7">
        <f t="shared" si="9"/>
        <v>0</v>
      </c>
      <c r="R41" s="7">
        <f t="shared" si="9"/>
        <v>0</v>
      </c>
      <c r="S41" s="7">
        <f t="shared" si="9"/>
        <v>0</v>
      </c>
      <c r="T41" s="7">
        <f t="shared" si="9"/>
        <v>0</v>
      </c>
      <c r="U41" s="7">
        <f t="shared" si="9"/>
        <v>0</v>
      </c>
      <c r="V41" s="7">
        <f t="shared" si="9"/>
        <v>0</v>
      </c>
      <c r="W41" s="7">
        <f t="shared" si="9"/>
        <v>0</v>
      </c>
      <c r="X41" s="7">
        <f t="shared" si="9"/>
        <v>0</v>
      </c>
      <c r="Y41" s="7">
        <f t="shared" si="9"/>
        <v>0</v>
      </c>
      <c r="Z41" s="7">
        <f t="shared" si="9"/>
        <v>0</v>
      </c>
      <c r="AA41" s="7">
        <f t="shared" si="9"/>
        <v>0</v>
      </c>
      <c r="AB41" s="7">
        <f t="shared" si="9"/>
        <v>0</v>
      </c>
    </row>
    <row r="42" spans="2:28" x14ac:dyDescent="0.25">
      <c r="C42">
        <f t="shared" si="4"/>
        <v>8</v>
      </c>
      <c r="D42" s="4" t="s">
        <v>19</v>
      </c>
      <c r="E42" s="7">
        <f t="shared" ref="E42:AB42" si="10">IFERROR(E13/$AD13,0)</f>
        <v>0</v>
      </c>
      <c r="F42" s="7">
        <f t="shared" si="10"/>
        <v>0</v>
      </c>
      <c r="G42" s="7">
        <f t="shared" si="10"/>
        <v>0</v>
      </c>
      <c r="H42" s="7">
        <f t="shared" si="10"/>
        <v>0</v>
      </c>
      <c r="I42" s="7">
        <f t="shared" si="10"/>
        <v>0</v>
      </c>
      <c r="J42" s="7">
        <f t="shared" si="10"/>
        <v>0</v>
      </c>
      <c r="K42" s="7">
        <f t="shared" si="10"/>
        <v>0</v>
      </c>
      <c r="L42" s="7">
        <f t="shared" si="10"/>
        <v>0</v>
      </c>
      <c r="M42" s="7">
        <f t="shared" si="10"/>
        <v>0</v>
      </c>
      <c r="N42" s="7">
        <f t="shared" si="10"/>
        <v>0</v>
      </c>
      <c r="O42" s="7">
        <f t="shared" si="10"/>
        <v>0</v>
      </c>
      <c r="P42" s="7">
        <f t="shared" si="10"/>
        <v>0</v>
      </c>
      <c r="Q42" s="7">
        <f t="shared" si="10"/>
        <v>0</v>
      </c>
      <c r="R42" s="7">
        <f t="shared" si="10"/>
        <v>1</v>
      </c>
      <c r="S42" s="7">
        <f t="shared" si="10"/>
        <v>0</v>
      </c>
      <c r="T42" s="7">
        <f t="shared" si="10"/>
        <v>0</v>
      </c>
      <c r="U42" s="7">
        <f t="shared" si="10"/>
        <v>0</v>
      </c>
      <c r="V42" s="7">
        <f t="shared" si="10"/>
        <v>0</v>
      </c>
      <c r="W42" s="7">
        <f t="shared" si="10"/>
        <v>0</v>
      </c>
      <c r="X42" s="7">
        <f t="shared" si="10"/>
        <v>0</v>
      </c>
      <c r="Y42" s="7">
        <f t="shared" si="10"/>
        <v>0</v>
      </c>
      <c r="Z42" s="7">
        <f t="shared" si="10"/>
        <v>0</v>
      </c>
      <c r="AA42" s="7">
        <f t="shared" si="10"/>
        <v>0</v>
      </c>
      <c r="AB42" s="7">
        <f t="shared" si="10"/>
        <v>0</v>
      </c>
    </row>
    <row r="43" spans="2:28" x14ac:dyDescent="0.25">
      <c r="C43">
        <f t="shared" si="4"/>
        <v>9</v>
      </c>
      <c r="D43" s="3" t="s">
        <v>5</v>
      </c>
      <c r="E43" s="7">
        <f t="shared" ref="E43:AB43" si="11">IFERROR(E14/$AD14,0)</f>
        <v>0</v>
      </c>
      <c r="F43" s="7">
        <f t="shared" si="11"/>
        <v>0</v>
      </c>
      <c r="G43" s="7">
        <f t="shared" si="11"/>
        <v>0</v>
      </c>
      <c r="H43" s="7">
        <f t="shared" si="11"/>
        <v>0</v>
      </c>
      <c r="I43" s="7">
        <f t="shared" si="11"/>
        <v>0</v>
      </c>
      <c r="J43" s="7">
        <f t="shared" si="11"/>
        <v>0</v>
      </c>
      <c r="K43" s="7">
        <f t="shared" si="11"/>
        <v>1</v>
      </c>
      <c r="L43" s="7">
        <f t="shared" si="11"/>
        <v>0</v>
      </c>
      <c r="M43" s="7">
        <f t="shared" si="11"/>
        <v>0</v>
      </c>
      <c r="N43" s="7">
        <f t="shared" si="11"/>
        <v>0</v>
      </c>
      <c r="O43" s="7">
        <f t="shared" si="11"/>
        <v>0</v>
      </c>
      <c r="P43" s="7">
        <f t="shared" si="11"/>
        <v>0</v>
      </c>
      <c r="Q43" s="7">
        <f t="shared" si="11"/>
        <v>0</v>
      </c>
      <c r="R43" s="7">
        <f t="shared" si="11"/>
        <v>0</v>
      </c>
      <c r="S43" s="7">
        <f t="shared" si="11"/>
        <v>0</v>
      </c>
      <c r="T43" s="7">
        <f t="shared" si="11"/>
        <v>0</v>
      </c>
      <c r="U43" s="7">
        <f t="shared" si="11"/>
        <v>0</v>
      </c>
      <c r="V43" s="7">
        <f t="shared" si="11"/>
        <v>0</v>
      </c>
      <c r="W43" s="7">
        <f t="shared" si="11"/>
        <v>0</v>
      </c>
      <c r="X43" s="7">
        <f t="shared" si="11"/>
        <v>0</v>
      </c>
      <c r="Y43" s="7">
        <f t="shared" si="11"/>
        <v>0</v>
      </c>
      <c r="Z43" s="7">
        <f t="shared" si="11"/>
        <v>0</v>
      </c>
      <c r="AA43" s="7">
        <f t="shared" si="11"/>
        <v>0</v>
      </c>
      <c r="AB43" s="7">
        <f t="shared" si="11"/>
        <v>0</v>
      </c>
    </row>
    <row r="44" spans="2:28" x14ac:dyDescent="0.25">
      <c r="C44">
        <f t="shared" si="4"/>
        <v>10</v>
      </c>
      <c r="D44" s="4" t="s">
        <v>21</v>
      </c>
      <c r="E44" s="7">
        <f t="shared" ref="E44:AB44" si="12">IFERROR(E15/$AD15,0)</f>
        <v>0</v>
      </c>
      <c r="F44" s="7">
        <f t="shared" si="12"/>
        <v>0</v>
      </c>
      <c r="G44" s="7">
        <f t="shared" si="12"/>
        <v>0</v>
      </c>
      <c r="H44" s="7">
        <f t="shared" si="12"/>
        <v>0</v>
      </c>
      <c r="I44" s="7">
        <f t="shared" si="12"/>
        <v>0</v>
      </c>
      <c r="J44" s="7">
        <f t="shared" si="12"/>
        <v>0</v>
      </c>
      <c r="K44" s="7">
        <f t="shared" si="12"/>
        <v>0</v>
      </c>
      <c r="L44" s="7">
        <f t="shared" si="12"/>
        <v>0</v>
      </c>
      <c r="M44" s="7">
        <f t="shared" si="12"/>
        <v>0.42857142857142855</v>
      </c>
      <c r="N44" s="7">
        <f t="shared" si="12"/>
        <v>0</v>
      </c>
      <c r="O44" s="7">
        <f t="shared" si="12"/>
        <v>0.14285714285714285</v>
      </c>
      <c r="P44" s="7">
        <f t="shared" si="12"/>
        <v>0.42857142857142855</v>
      </c>
      <c r="Q44" s="7">
        <f t="shared" si="12"/>
        <v>0</v>
      </c>
      <c r="R44" s="7">
        <f t="shared" si="12"/>
        <v>0</v>
      </c>
      <c r="S44" s="7">
        <f t="shared" si="12"/>
        <v>0</v>
      </c>
      <c r="T44" s="7">
        <f t="shared" si="12"/>
        <v>0</v>
      </c>
      <c r="U44" s="7">
        <f t="shared" si="12"/>
        <v>0</v>
      </c>
      <c r="V44" s="7">
        <f t="shared" si="12"/>
        <v>0</v>
      </c>
      <c r="W44" s="7">
        <f t="shared" si="12"/>
        <v>0</v>
      </c>
      <c r="X44" s="7">
        <f t="shared" si="12"/>
        <v>0</v>
      </c>
      <c r="Y44" s="7">
        <f t="shared" si="12"/>
        <v>0</v>
      </c>
      <c r="Z44" s="7">
        <f t="shared" si="12"/>
        <v>0</v>
      </c>
      <c r="AA44" s="7">
        <f t="shared" si="12"/>
        <v>0</v>
      </c>
      <c r="AB44" s="7">
        <f t="shared" si="12"/>
        <v>0</v>
      </c>
    </row>
    <row r="45" spans="2:28" x14ac:dyDescent="0.25">
      <c r="C45">
        <f t="shared" si="4"/>
        <v>11</v>
      </c>
      <c r="D45" s="3" t="s">
        <v>20</v>
      </c>
      <c r="E45" s="7">
        <f t="shared" ref="E45:AB45" si="13">IFERROR(E16/$AD16,0)</f>
        <v>0.4</v>
      </c>
      <c r="F45" s="7">
        <f t="shared" si="13"/>
        <v>0.3</v>
      </c>
      <c r="G45" s="7">
        <f t="shared" si="13"/>
        <v>0</v>
      </c>
      <c r="H45" s="7">
        <f t="shared" si="13"/>
        <v>0</v>
      </c>
      <c r="I45" s="7">
        <f t="shared" si="13"/>
        <v>0</v>
      </c>
      <c r="J45" s="7">
        <f t="shared" si="13"/>
        <v>0</v>
      </c>
      <c r="K45" s="7">
        <f t="shared" si="13"/>
        <v>0</v>
      </c>
      <c r="L45" s="7">
        <f t="shared" si="13"/>
        <v>0</v>
      </c>
      <c r="M45" s="7">
        <f t="shared" si="13"/>
        <v>0</v>
      </c>
      <c r="N45" s="7">
        <f t="shared" si="13"/>
        <v>0</v>
      </c>
      <c r="O45" s="7">
        <f t="shared" si="13"/>
        <v>0</v>
      </c>
      <c r="P45" s="7">
        <f t="shared" si="13"/>
        <v>0</v>
      </c>
      <c r="Q45" s="7">
        <f t="shared" si="13"/>
        <v>0.1</v>
      </c>
      <c r="R45" s="7">
        <f t="shared" si="13"/>
        <v>0</v>
      </c>
      <c r="S45" s="7">
        <f t="shared" si="13"/>
        <v>0</v>
      </c>
      <c r="T45" s="7">
        <f t="shared" si="13"/>
        <v>0</v>
      </c>
      <c r="U45" s="7">
        <f t="shared" si="13"/>
        <v>0</v>
      </c>
      <c r="V45" s="7">
        <f t="shared" si="13"/>
        <v>0.2</v>
      </c>
      <c r="W45" s="7">
        <f t="shared" si="13"/>
        <v>0</v>
      </c>
      <c r="X45" s="7">
        <f t="shared" si="13"/>
        <v>0</v>
      </c>
      <c r="Y45" s="7">
        <f t="shared" si="13"/>
        <v>0</v>
      </c>
      <c r="Z45" s="7">
        <f t="shared" si="13"/>
        <v>0</v>
      </c>
      <c r="AA45" s="7">
        <f t="shared" si="13"/>
        <v>0</v>
      </c>
      <c r="AB45" s="7">
        <f t="shared" si="13"/>
        <v>0</v>
      </c>
    </row>
    <row r="46" spans="2:28" x14ac:dyDescent="0.25">
      <c r="C46">
        <f t="shared" si="4"/>
        <v>12</v>
      </c>
      <c r="D46" s="4" t="s">
        <v>17</v>
      </c>
      <c r="E46" s="7">
        <f t="shared" ref="E46:AB46" si="14">IFERROR(E17/$AD17,0)</f>
        <v>0.5</v>
      </c>
      <c r="F46" s="7">
        <f t="shared" si="14"/>
        <v>0</v>
      </c>
      <c r="G46" s="7">
        <f t="shared" si="14"/>
        <v>0</v>
      </c>
      <c r="H46" s="7">
        <f t="shared" si="14"/>
        <v>0</v>
      </c>
      <c r="I46" s="7">
        <f t="shared" si="14"/>
        <v>0</v>
      </c>
      <c r="J46" s="7">
        <f t="shared" si="14"/>
        <v>0</v>
      </c>
      <c r="K46" s="7">
        <f t="shared" si="14"/>
        <v>0</v>
      </c>
      <c r="L46" s="7">
        <f t="shared" si="14"/>
        <v>0</v>
      </c>
      <c r="M46" s="7">
        <f t="shared" si="14"/>
        <v>0</v>
      </c>
      <c r="N46" s="7">
        <f t="shared" si="14"/>
        <v>0</v>
      </c>
      <c r="O46" s="7">
        <f t="shared" si="14"/>
        <v>0</v>
      </c>
      <c r="P46" s="7">
        <f t="shared" si="14"/>
        <v>0</v>
      </c>
      <c r="Q46" s="7">
        <f t="shared" si="14"/>
        <v>0</v>
      </c>
      <c r="R46" s="7">
        <f t="shared" si="14"/>
        <v>0</v>
      </c>
      <c r="S46" s="7">
        <f t="shared" si="14"/>
        <v>0</v>
      </c>
      <c r="T46" s="7">
        <f t="shared" si="14"/>
        <v>0</v>
      </c>
      <c r="U46" s="7">
        <f t="shared" si="14"/>
        <v>0</v>
      </c>
      <c r="V46" s="7">
        <f t="shared" si="14"/>
        <v>0</v>
      </c>
      <c r="W46" s="7">
        <f t="shared" si="14"/>
        <v>0</v>
      </c>
      <c r="X46" s="7">
        <f t="shared" si="14"/>
        <v>0.5</v>
      </c>
      <c r="Y46" s="7">
        <f t="shared" si="14"/>
        <v>0</v>
      </c>
      <c r="Z46" s="7">
        <f t="shared" si="14"/>
        <v>0</v>
      </c>
      <c r="AA46" s="7">
        <f t="shared" si="14"/>
        <v>0</v>
      </c>
      <c r="AB46" s="7">
        <f t="shared" si="14"/>
        <v>0</v>
      </c>
    </row>
    <row r="47" spans="2:28" x14ac:dyDescent="0.25">
      <c r="C47">
        <f t="shared" si="4"/>
        <v>13</v>
      </c>
      <c r="D47" s="3" t="s">
        <v>18</v>
      </c>
      <c r="E47" s="7">
        <f t="shared" ref="E47:AB47" si="15">IFERROR(E18/$AD18,0)</f>
        <v>0</v>
      </c>
      <c r="F47" s="7">
        <f t="shared" si="15"/>
        <v>0</v>
      </c>
      <c r="G47" s="7">
        <f t="shared" si="15"/>
        <v>0</v>
      </c>
      <c r="H47" s="7">
        <f t="shared" si="15"/>
        <v>0</v>
      </c>
      <c r="I47" s="7">
        <f t="shared" si="15"/>
        <v>0.2</v>
      </c>
      <c r="J47" s="7">
        <f t="shared" si="15"/>
        <v>0.2</v>
      </c>
      <c r="K47" s="7">
        <f t="shared" si="15"/>
        <v>0</v>
      </c>
      <c r="L47" s="7">
        <f t="shared" si="15"/>
        <v>0</v>
      </c>
      <c r="M47" s="7">
        <f t="shared" si="15"/>
        <v>0.6</v>
      </c>
      <c r="N47" s="7">
        <f t="shared" si="15"/>
        <v>0</v>
      </c>
      <c r="O47" s="7">
        <f t="shared" si="15"/>
        <v>0</v>
      </c>
      <c r="P47" s="7">
        <f t="shared" si="15"/>
        <v>0</v>
      </c>
      <c r="Q47" s="7">
        <f t="shared" si="15"/>
        <v>0</v>
      </c>
      <c r="R47" s="7">
        <f t="shared" si="15"/>
        <v>0</v>
      </c>
      <c r="S47" s="7">
        <f t="shared" si="15"/>
        <v>0</v>
      </c>
      <c r="T47" s="7">
        <f t="shared" si="15"/>
        <v>0</v>
      </c>
      <c r="U47" s="7">
        <f t="shared" si="15"/>
        <v>0</v>
      </c>
      <c r="V47" s="7">
        <f t="shared" si="15"/>
        <v>0</v>
      </c>
      <c r="W47" s="7">
        <f t="shared" si="15"/>
        <v>0</v>
      </c>
      <c r="X47" s="7">
        <f t="shared" si="15"/>
        <v>0</v>
      </c>
      <c r="Y47" s="7">
        <f t="shared" si="15"/>
        <v>0</v>
      </c>
      <c r="Z47" s="7">
        <f t="shared" si="15"/>
        <v>0</v>
      </c>
      <c r="AA47" s="7">
        <f t="shared" si="15"/>
        <v>0</v>
      </c>
      <c r="AB47" s="7">
        <f t="shared" si="15"/>
        <v>0</v>
      </c>
    </row>
    <row r="48" spans="2:28" x14ac:dyDescent="0.25">
      <c r="C48">
        <f t="shared" si="4"/>
        <v>14</v>
      </c>
      <c r="D48" s="4" t="s">
        <v>13</v>
      </c>
      <c r="E48" s="7">
        <f t="shared" ref="E48:AB48" si="16">IFERROR(E19/$AD19,0)</f>
        <v>0</v>
      </c>
      <c r="F48" s="7">
        <f t="shared" si="16"/>
        <v>0</v>
      </c>
      <c r="G48" s="7">
        <f t="shared" si="16"/>
        <v>0.2</v>
      </c>
      <c r="H48" s="7">
        <f t="shared" si="16"/>
        <v>0</v>
      </c>
      <c r="I48" s="7">
        <f t="shared" si="16"/>
        <v>0.8</v>
      </c>
      <c r="J48" s="7">
        <f t="shared" si="16"/>
        <v>0</v>
      </c>
      <c r="K48" s="7">
        <f t="shared" si="16"/>
        <v>0</v>
      </c>
      <c r="L48" s="7">
        <f t="shared" si="16"/>
        <v>0</v>
      </c>
      <c r="M48" s="7">
        <f t="shared" si="16"/>
        <v>0</v>
      </c>
      <c r="N48" s="7">
        <f t="shared" si="16"/>
        <v>0</v>
      </c>
      <c r="O48" s="7">
        <f t="shared" si="16"/>
        <v>0</v>
      </c>
      <c r="P48" s="7">
        <f t="shared" si="16"/>
        <v>0</v>
      </c>
      <c r="Q48" s="7">
        <f t="shared" si="16"/>
        <v>0</v>
      </c>
      <c r="R48" s="7">
        <f t="shared" si="16"/>
        <v>0</v>
      </c>
      <c r="S48" s="7">
        <f t="shared" si="16"/>
        <v>0</v>
      </c>
      <c r="T48" s="7">
        <f t="shared" si="16"/>
        <v>0</v>
      </c>
      <c r="U48" s="7">
        <f t="shared" si="16"/>
        <v>0</v>
      </c>
      <c r="V48" s="7">
        <f t="shared" si="16"/>
        <v>0</v>
      </c>
      <c r="W48" s="7">
        <f t="shared" si="16"/>
        <v>0</v>
      </c>
      <c r="X48" s="7">
        <f t="shared" si="16"/>
        <v>0</v>
      </c>
      <c r="Y48" s="7">
        <f t="shared" si="16"/>
        <v>0</v>
      </c>
      <c r="Z48" s="7">
        <f t="shared" si="16"/>
        <v>0</v>
      </c>
      <c r="AA48" s="7">
        <f t="shared" si="16"/>
        <v>0</v>
      </c>
      <c r="AB48" s="7">
        <f t="shared" si="16"/>
        <v>0</v>
      </c>
    </row>
    <row r="49" spans="2:28" x14ac:dyDescent="0.25">
      <c r="C49">
        <f t="shared" si="4"/>
        <v>15</v>
      </c>
      <c r="D49" s="3" t="s">
        <v>6</v>
      </c>
      <c r="E49" s="7">
        <f t="shared" ref="E49:AB49" si="17">IFERROR(E20/$AD20,0)</f>
        <v>0</v>
      </c>
      <c r="F49" s="7">
        <f t="shared" si="17"/>
        <v>0</v>
      </c>
      <c r="G49" s="7">
        <f t="shared" si="17"/>
        <v>0</v>
      </c>
      <c r="H49" s="7">
        <f t="shared" si="17"/>
        <v>0</v>
      </c>
      <c r="I49" s="7">
        <f t="shared" si="17"/>
        <v>0</v>
      </c>
      <c r="J49" s="7">
        <f t="shared" si="17"/>
        <v>0</v>
      </c>
      <c r="K49" s="7">
        <f t="shared" si="17"/>
        <v>0</v>
      </c>
      <c r="L49" s="7">
        <f t="shared" si="17"/>
        <v>0</v>
      </c>
      <c r="M49" s="7">
        <f t="shared" si="17"/>
        <v>0</v>
      </c>
      <c r="N49" s="7">
        <f t="shared" si="17"/>
        <v>0</v>
      </c>
      <c r="O49" s="7">
        <f t="shared" si="17"/>
        <v>0</v>
      </c>
      <c r="P49" s="7">
        <f t="shared" si="17"/>
        <v>0</v>
      </c>
      <c r="Q49" s="7">
        <f t="shared" si="17"/>
        <v>0</v>
      </c>
      <c r="R49" s="7">
        <f t="shared" si="17"/>
        <v>0</v>
      </c>
      <c r="S49" s="7">
        <f t="shared" si="17"/>
        <v>0</v>
      </c>
      <c r="T49" s="7">
        <f t="shared" si="17"/>
        <v>0</v>
      </c>
      <c r="U49" s="7">
        <f t="shared" si="17"/>
        <v>0</v>
      </c>
      <c r="V49" s="7">
        <f t="shared" si="17"/>
        <v>0</v>
      </c>
      <c r="W49" s="7">
        <f t="shared" si="17"/>
        <v>0</v>
      </c>
      <c r="X49" s="7">
        <f t="shared" si="17"/>
        <v>1</v>
      </c>
      <c r="Y49" s="7">
        <f t="shared" si="17"/>
        <v>0</v>
      </c>
      <c r="Z49" s="7">
        <f t="shared" si="17"/>
        <v>0</v>
      </c>
      <c r="AA49" s="7">
        <f t="shared" si="17"/>
        <v>0</v>
      </c>
      <c r="AB49" s="7">
        <f t="shared" si="17"/>
        <v>0</v>
      </c>
    </row>
    <row r="50" spans="2:28" x14ac:dyDescent="0.25">
      <c r="C50">
        <f t="shared" si="4"/>
        <v>16</v>
      </c>
      <c r="D50" s="4" t="s">
        <v>4</v>
      </c>
      <c r="E50" s="7">
        <f t="shared" ref="E50:AB50" si="18">IFERROR(E21/$AD21,0)</f>
        <v>0</v>
      </c>
      <c r="F50" s="7">
        <f t="shared" si="18"/>
        <v>0</v>
      </c>
      <c r="G50" s="7">
        <f t="shared" si="18"/>
        <v>0</v>
      </c>
      <c r="H50" s="7">
        <f t="shared" si="18"/>
        <v>1</v>
      </c>
      <c r="I50" s="7">
        <f t="shared" si="18"/>
        <v>0</v>
      </c>
      <c r="J50" s="7">
        <f t="shared" si="18"/>
        <v>0</v>
      </c>
      <c r="K50" s="7">
        <f t="shared" si="18"/>
        <v>0</v>
      </c>
      <c r="L50" s="7">
        <f t="shared" si="18"/>
        <v>0</v>
      </c>
      <c r="M50" s="7">
        <f t="shared" si="18"/>
        <v>0</v>
      </c>
      <c r="N50" s="7">
        <f t="shared" si="18"/>
        <v>0</v>
      </c>
      <c r="O50" s="7">
        <f t="shared" si="18"/>
        <v>0</v>
      </c>
      <c r="P50" s="7">
        <f t="shared" si="18"/>
        <v>0</v>
      </c>
      <c r="Q50" s="7">
        <f t="shared" si="18"/>
        <v>0</v>
      </c>
      <c r="R50" s="7">
        <f t="shared" si="18"/>
        <v>0</v>
      </c>
      <c r="S50" s="7">
        <f t="shared" si="18"/>
        <v>0</v>
      </c>
      <c r="T50" s="7">
        <f t="shared" si="18"/>
        <v>0</v>
      </c>
      <c r="U50" s="7">
        <f t="shared" si="18"/>
        <v>0</v>
      </c>
      <c r="V50" s="7">
        <f t="shared" si="18"/>
        <v>0</v>
      </c>
      <c r="W50" s="7">
        <f t="shared" si="18"/>
        <v>0</v>
      </c>
      <c r="X50" s="7">
        <f t="shared" si="18"/>
        <v>0</v>
      </c>
      <c r="Y50" s="7">
        <f t="shared" si="18"/>
        <v>0</v>
      </c>
      <c r="Z50" s="7">
        <f t="shared" si="18"/>
        <v>0</v>
      </c>
      <c r="AA50" s="7">
        <f t="shared" si="18"/>
        <v>0</v>
      </c>
      <c r="AB50" s="7">
        <f t="shared" si="18"/>
        <v>0</v>
      </c>
    </row>
    <row r="51" spans="2:28" x14ac:dyDescent="0.25">
      <c r="C51">
        <f t="shared" si="4"/>
        <v>17</v>
      </c>
      <c r="D51" s="3" t="s">
        <v>7</v>
      </c>
      <c r="E51" s="7">
        <f t="shared" ref="E51:AB51" si="19">IFERROR(E22/$AD22,0)</f>
        <v>1</v>
      </c>
      <c r="F51" s="7">
        <f t="shared" si="19"/>
        <v>0</v>
      </c>
      <c r="G51" s="7">
        <f t="shared" si="19"/>
        <v>0</v>
      </c>
      <c r="H51" s="7">
        <f t="shared" si="19"/>
        <v>0</v>
      </c>
      <c r="I51" s="7">
        <f t="shared" si="19"/>
        <v>0</v>
      </c>
      <c r="J51" s="7">
        <f t="shared" si="19"/>
        <v>0</v>
      </c>
      <c r="K51" s="7">
        <f t="shared" si="19"/>
        <v>0</v>
      </c>
      <c r="L51" s="7">
        <f t="shared" si="19"/>
        <v>0</v>
      </c>
      <c r="M51" s="7">
        <f t="shared" si="19"/>
        <v>0</v>
      </c>
      <c r="N51" s="7">
        <f t="shared" si="19"/>
        <v>0</v>
      </c>
      <c r="O51" s="7">
        <f t="shared" si="19"/>
        <v>0</v>
      </c>
      <c r="P51" s="7">
        <f t="shared" si="19"/>
        <v>0</v>
      </c>
      <c r="Q51" s="7">
        <f t="shared" si="19"/>
        <v>0</v>
      </c>
      <c r="R51" s="7">
        <f t="shared" si="19"/>
        <v>0</v>
      </c>
      <c r="S51" s="7">
        <f t="shared" si="19"/>
        <v>0</v>
      </c>
      <c r="T51" s="7">
        <f t="shared" si="19"/>
        <v>0</v>
      </c>
      <c r="U51" s="7">
        <f t="shared" si="19"/>
        <v>0</v>
      </c>
      <c r="V51" s="7">
        <f t="shared" si="19"/>
        <v>0</v>
      </c>
      <c r="W51" s="7">
        <f t="shared" si="19"/>
        <v>0</v>
      </c>
      <c r="X51" s="7">
        <f t="shared" si="19"/>
        <v>0</v>
      </c>
      <c r="Y51" s="7">
        <f t="shared" si="19"/>
        <v>0</v>
      </c>
      <c r="Z51" s="7">
        <f t="shared" si="19"/>
        <v>0</v>
      </c>
      <c r="AA51" s="7">
        <f t="shared" si="19"/>
        <v>0</v>
      </c>
      <c r="AB51" s="7">
        <f t="shared" si="19"/>
        <v>0</v>
      </c>
    </row>
    <row r="52" spans="2:28" x14ac:dyDescent="0.25">
      <c r="C52">
        <f t="shared" si="4"/>
        <v>18</v>
      </c>
      <c r="D52" s="4" t="s">
        <v>9</v>
      </c>
      <c r="E52" s="7">
        <f t="shared" ref="E52:AB52" si="20">IFERROR(E23/$AD23,0)</f>
        <v>0</v>
      </c>
      <c r="F52" s="7">
        <f t="shared" si="20"/>
        <v>0</v>
      </c>
      <c r="G52" s="7">
        <f t="shared" si="20"/>
        <v>1</v>
      </c>
      <c r="H52" s="7">
        <f t="shared" si="20"/>
        <v>0</v>
      </c>
      <c r="I52" s="7">
        <f t="shared" si="20"/>
        <v>0</v>
      </c>
      <c r="J52" s="7">
        <f t="shared" si="20"/>
        <v>0</v>
      </c>
      <c r="K52" s="7">
        <f t="shared" si="20"/>
        <v>0</v>
      </c>
      <c r="L52" s="7">
        <f t="shared" si="20"/>
        <v>0</v>
      </c>
      <c r="M52" s="7">
        <f t="shared" si="20"/>
        <v>0</v>
      </c>
      <c r="N52" s="7">
        <f t="shared" si="20"/>
        <v>0</v>
      </c>
      <c r="O52" s="7">
        <f t="shared" si="20"/>
        <v>0</v>
      </c>
      <c r="P52" s="7">
        <f t="shared" si="20"/>
        <v>0</v>
      </c>
      <c r="Q52" s="7">
        <f t="shared" si="20"/>
        <v>0</v>
      </c>
      <c r="R52" s="7">
        <f t="shared" si="20"/>
        <v>0</v>
      </c>
      <c r="S52" s="7">
        <f t="shared" si="20"/>
        <v>0</v>
      </c>
      <c r="T52" s="7">
        <f t="shared" si="20"/>
        <v>0</v>
      </c>
      <c r="U52" s="7">
        <f t="shared" si="20"/>
        <v>0</v>
      </c>
      <c r="V52" s="7">
        <f t="shared" si="20"/>
        <v>0</v>
      </c>
      <c r="W52" s="7">
        <f t="shared" si="20"/>
        <v>0</v>
      </c>
      <c r="X52" s="7">
        <f t="shared" si="20"/>
        <v>0</v>
      </c>
      <c r="Y52" s="7">
        <f t="shared" si="20"/>
        <v>0</v>
      </c>
      <c r="Z52" s="7">
        <f t="shared" si="20"/>
        <v>0</v>
      </c>
      <c r="AA52" s="7">
        <f t="shared" si="20"/>
        <v>0</v>
      </c>
      <c r="AB52" s="7">
        <f t="shared" si="20"/>
        <v>0</v>
      </c>
    </row>
    <row r="53" spans="2:28" x14ac:dyDescent="0.25">
      <c r="C53">
        <f t="shared" si="4"/>
        <v>19</v>
      </c>
      <c r="D53" s="3" t="s">
        <v>22</v>
      </c>
      <c r="E53" s="7">
        <f t="shared" ref="E53:AB53" si="21">IFERROR(E24/$AD24,0)</f>
        <v>0</v>
      </c>
      <c r="F53" s="7">
        <f t="shared" si="21"/>
        <v>0</v>
      </c>
      <c r="G53" s="7">
        <f t="shared" si="21"/>
        <v>0.1</v>
      </c>
      <c r="H53" s="7">
        <f t="shared" si="21"/>
        <v>0</v>
      </c>
      <c r="I53" s="7">
        <f t="shared" si="21"/>
        <v>0.3</v>
      </c>
      <c r="J53" s="7">
        <f t="shared" si="21"/>
        <v>0.6</v>
      </c>
      <c r="K53" s="7">
        <f t="shared" si="21"/>
        <v>0</v>
      </c>
      <c r="L53" s="7">
        <f t="shared" si="21"/>
        <v>0</v>
      </c>
      <c r="M53" s="7">
        <f t="shared" si="21"/>
        <v>0</v>
      </c>
      <c r="N53" s="7">
        <f t="shared" si="21"/>
        <v>0</v>
      </c>
      <c r="O53" s="7">
        <f t="shared" si="21"/>
        <v>0</v>
      </c>
      <c r="P53" s="7">
        <f t="shared" si="21"/>
        <v>0</v>
      </c>
      <c r="Q53" s="7">
        <f t="shared" si="21"/>
        <v>0</v>
      </c>
      <c r="R53" s="7">
        <f t="shared" si="21"/>
        <v>0</v>
      </c>
      <c r="S53" s="7">
        <f t="shared" si="21"/>
        <v>0</v>
      </c>
      <c r="T53" s="7">
        <f t="shared" si="21"/>
        <v>0</v>
      </c>
      <c r="U53" s="7">
        <f t="shared" si="21"/>
        <v>0</v>
      </c>
      <c r="V53" s="7">
        <f t="shared" si="21"/>
        <v>0</v>
      </c>
      <c r="W53" s="7">
        <f t="shared" si="21"/>
        <v>0</v>
      </c>
      <c r="X53" s="7">
        <f t="shared" si="21"/>
        <v>0</v>
      </c>
      <c r="Y53" s="7">
        <f t="shared" si="21"/>
        <v>0</v>
      </c>
      <c r="Z53" s="7">
        <f t="shared" si="21"/>
        <v>0</v>
      </c>
      <c r="AA53" s="7">
        <f t="shared" si="21"/>
        <v>0</v>
      </c>
      <c r="AB53" s="7">
        <f t="shared" si="21"/>
        <v>0</v>
      </c>
    </row>
    <row r="54" spans="2:28" x14ac:dyDescent="0.25">
      <c r="C54">
        <f t="shared" si="4"/>
        <v>20</v>
      </c>
      <c r="D54" s="4" t="s">
        <v>1</v>
      </c>
      <c r="E54" s="7">
        <f t="shared" ref="E54:AB54" si="22">IFERROR(E25/$AD25,0)</f>
        <v>0</v>
      </c>
      <c r="F54" s="7">
        <f t="shared" si="22"/>
        <v>0</v>
      </c>
      <c r="G54" s="7">
        <f t="shared" si="22"/>
        <v>0</v>
      </c>
      <c r="H54" s="7">
        <f t="shared" si="22"/>
        <v>0</v>
      </c>
      <c r="I54" s="7">
        <f t="shared" si="22"/>
        <v>0</v>
      </c>
      <c r="J54" s="7">
        <f t="shared" si="22"/>
        <v>0</v>
      </c>
      <c r="K54" s="7">
        <f t="shared" si="22"/>
        <v>0</v>
      </c>
      <c r="L54" s="7">
        <f t="shared" si="22"/>
        <v>0</v>
      </c>
      <c r="M54" s="7">
        <f t="shared" si="22"/>
        <v>1</v>
      </c>
      <c r="N54" s="7">
        <f t="shared" si="22"/>
        <v>0</v>
      </c>
      <c r="O54" s="7">
        <f t="shared" si="22"/>
        <v>0</v>
      </c>
      <c r="P54" s="7">
        <f t="shared" si="22"/>
        <v>0</v>
      </c>
      <c r="Q54" s="7">
        <f t="shared" si="22"/>
        <v>0</v>
      </c>
      <c r="R54" s="7">
        <f t="shared" si="22"/>
        <v>0</v>
      </c>
      <c r="S54" s="7">
        <f t="shared" si="22"/>
        <v>0</v>
      </c>
      <c r="T54" s="7">
        <f t="shared" si="22"/>
        <v>0</v>
      </c>
      <c r="U54" s="7">
        <f t="shared" si="22"/>
        <v>0</v>
      </c>
      <c r="V54" s="7">
        <f t="shared" si="22"/>
        <v>0</v>
      </c>
      <c r="W54" s="7">
        <f t="shared" si="22"/>
        <v>0</v>
      </c>
      <c r="X54" s="7">
        <f t="shared" si="22"/>
        <v>0</v>
      </c>
      <c r="Y54" s="7">
        <f t="shared" si="22"/>
        <v>0</v>
      </c>
      <c r="Z54" s="7">
        <f t="shared" si="22"/>
        <v>0</v>
      </c>
      <c r="AA54" s="7">
        <f t="shared" si="22"/>
        <v>0</v>
      </c>
      <c r="AB54" s="7">
        <f t="shared" si="22"/>
        <v>0</v>
      </c>
    </row>
    <row r="55" spans="2:28" x14ac:dyDescent="0.25">
      <c r="C55">
        <f t="shared" si="4"/>
        <v>21</v>
      </c>
      <c r="D55" s="3" t="s">
        <v>14</v>
      </c>
      <c r="E55" s="7">
        <f t="shared" ref="E55:AB55" si="23">IFERROR(E26/$AD26,0)</f>
        <v>0</v>
      </c>
      <c r="F55" s="7">
        <f t="shared" si="23"/>
        <v>0.66666666666666663</v>
      </c>
      <c r="G55" s="7">
        <f t="shared" si="23"/>
        <v>0</v>
      </c>
      <c r="H55" s="7">
        <f t="shared" si="23"/>
        <v>0</v>
      </c>
      <c r="I55" s="7">
        <f t="shared" si="23"/>
        <v>0</v>
      </c>
      <c r="J55" s="7">
        <f t="shared" si="23"/>
        <v>0</v>
      </c>
      <c r="K55" s="7">
        <f t="shared" si="23"/>
        <v>0</v>
      </c>
      <c r="L55" s="7">
        <f t="shared" si="23"/>
        <v>0</v>
      </c>
      <c r="M55" s="7">
        <f t="shared" si="23"/>
        <v>0</v>
      </c>
      <c r="N55" s="7">
        <f t="shared" si="23"/>
        <v>0</v>
      </c>
      <c r="O55" s="7">
        <f t="shared" si="23"/>
        <v>0</v>
      </c>
      <c r="P55" s="7">
        <f t="shared" si="23"/>
        <v>0</v>
      </c>
      <c r="Q55" s="7">
        <f t="shared" si="23"/>
        <v>0</v>
      </c>
      <c r="R55" s="7">
        <f t="shared" si="23"/>
        <v>0</v>
      </c>
      <c r="S55" s="7">
        <f t="shared" si="23"/>
        <v>0</v>
      </c>
      <c r="T55" s="7">
        <f t="shared" si="23"/>
        <v>0</v>
      </c>
      <c r="U55" s="7">
        <f t="shared" si="23"/>
        <v>0</v>
      </c>
      <c r="V55" s="7">
        <f t="shared" si="23"/>
        <v>0</v>
      </c>
      <c r="W55" s="7">
        <f t="shared" si="23"/>
        <v>0</v>
      </c>
      <c r="X55" s="7">
        <f t="shared" si="23"/>
        <v>0</v>
      </c>
      <c r="Y55" s="7">
        <f t="shared" si="23"/>
        <v>0</v>
      </c>
      <c r="Z55" s="7">
        <f t="shared" si="23"/>
        <v>0</v>
      </c>
      <c r="AA55" s="7">
        <f t="shared" si="23"/>
        <v>0</v>
      </c>
      <c r="AB55" s="7">
        <f t="shared" si="23"/>
        <v>0.33333333333333331</v>
      </c>
    </row>
    <row r="56" spans="2:28" x14ac:dyDescent="0.25">
      <c r="C56">
        <f t="shared" si="4"/>
        <v>22</v>
      </c>
      <c r="D56" s="4" t="s">
        <v>16</v>
      </c>
      <c r="E56" s="7">
        <f t="shared" ref="E56:AB56" si="24">IFERROR(E27/$AD27,0)</f>
        <v>0</v>
      </c>
      <c r="F56" s="7">
        <f t="shared" si="24"/>
        <v>0</v>
      </c>
      <c r="G56" s="7">
        <f t="shared" si="24"/>
        <v>0</v>
      </c>
      <c r="H56" s="7">
        <f t="shared" si="24"/>
        <v>0.45454545454545453</v>
      </c>
      <c r="I56" s="7">
        <f t="shared" si="24"/>
        <v>0</v>
      </c>
      <c r="J56" s="7">
        <f t="shared" si="24"/>
        <v>0</v>
      </c>
      <c r="K56" s="7">
        <f t="shared" si="24"/>
        <v>0</v>
      </c>
      <c r="L56" s="7">
        <f t="shared" si="24"/>
        <v>0</v>
      </c>
      <c r="M56" s="7">
        <f t="shared" si="24"/>
        <v>0</v>
      </c>
      <c r="N56" s="7">
        <f t="shared" si="24"/>
        <v>0</v>
      </c>
      <c r="O56" s="7">
        <f t="shared" si="24"/>
        <v>0</v>
      </c>
      <c r="P56" s="7">
        <f t="shared" si="24"/>
        <v>0</v>
      </c>
      <c r="Q56" s="7">
        <f t="shared" si="24"/>
        <v>0</v>
      </c>
      <c r="R56" s="7">
        <f t="shared" si="24"/>
        <v>0</v>
      </c>
      <c r="S56" s="7">
        <f t="shared" si="24"/>
        <v>0</v>
      </c>
      <c r="T56" s="7">
        <f t="shared" si="24"/>
        <v>0.54545454545454541</v>
      </c>
      <c r="U56" s="7">
        <f t="shared" si="24"/>
        <v>0</v>
      </c>
      <c r="V56" s="7">
        <f t="shared" si="24"/>
        <v>0</v>
      </c>
      <c r="W56" s="7">
        <f t="shared" si="24"/>
        <v>0</v>
      </c>
      <c r="X56" s="7">
        <f t="shared" si="24"/>
        <v>0</v>
      </c>
      <c r="Y56" s="7">
        <f t="shared" si="24"/>
        <v>0</v>
      </c>
      <c r="Z56" s="7">
        <f t="shared" si="24"/>
        <v>0</v>
      </c>
      <c r="AA56" s="7">
        <f t="shared" si="24"/>
        <v>0</v>
      </c>
      <c r="AB56" s="7">
        <f t="shared" si="24"/>
        <v>0</v>
      </c>
    </row>
    <row r="57" spans="2:28" x14ac:dyDescent="0.25">
      <c r="C57">
        <f t="shared" si="4"/>
        <v>23</v>
      </c>
      <c r="D57" s="3" t="s">
        <v>23</v>
      </c>
      <c r="E57" s="7">
        <f t="shared" ref="E57:AB57" si="25">IFERROR(E28/$AD28,0)</f>
        <v>0</v>
      </c>
      <c r="F57" s="7">
        <f t="shared" si="25"/>
        <v>0</v>
      </c>
      <c r="G57" s="7">
        <f t="shared" si="25"/>
        <v>0</v>
      </c>
      <c r="H57" s="7">
        <f t="shared" si="25"/>
        <v>0</v>
      </c>
      <c r="I57" s="7">
        <f t="shared" si="25"/>
        <v>0</v>
      </c>
      <c r="J57" s="7">
        <f t="shared" si="25"/>
        <v>0</v>
      </c>
      <c r="K57" s="7">
        <f t="shared" si="25"/>
        <v>0</v>
      </c>
      <c r="L57" s="7">
        <f t="shared" si="25"/>
        <v>0</v>
      </c>
      <c r="M57" s="7">
        <f t="shared" si="25"/>
        <v>0</v>
      </c>
      <c r="N57" s="7">
        <f t="shared" si="25"/>
        <v>0</v>
      </c>
      <c r="O57" s="7">
        <f t="shared" si="25"/>
        <v>0</v>
      </c>
      <c r="P57" s="7">
        <f t="shared" si="25"/>
        <v>0</v>
      </c>
      <c r="Q57" s="7">
        <f t="shared" si="25"/>
        <v>0</v>
      </c>
      <c r="R57" s="7">
        <f t="shared" si="25"/>
        <v>0</v>
      </c>
      <c r="S57" s="7">
        <f t="shared" si="25"/>
        <v>0</v>
      </c>
      <c r="T57" s="7">
        <f t="shared" si="25"/>
        <v>0</v>
      </c>
      <c r="U57" s="7">
        <f t="shared" si="25"/>
        <v>0.2857142857142857</v>
      </c>
      <c r="V57" s="7">
        <f t="shared" si="25"/>
        <v>0</v>
      </c>
      <c r="W57" s="7">
        <f t="shared" si="25"/>
        <v>0</v>
      </c>
      <c r="X57" s="7">
        <f t="shared" si="25"/>
        <v>0</v>
      </c>
      <c r="Y57" s="7">
        <f t="shared" si="25"/>
        <v>0.35714285714285715</v>
      </c>
      <c r="Z57" s="7">
        <f t="shared" si="25"/>
        <v>0</v>
      </c>
      <c r="AA57" s="7">
        <f t="shared" si="25"/>
        <v>0</v>
      </c>
      <c r="AB57" s="7">
        <f t="shared" si="25"/>
        <v>0.35714285714285715</v>
      </c>
    </row>
    <row r="58" spans="2:28" x14ac:dyDescent="0.25">
      <c r="C58">
        <f t="shared" si="4"/>
        <v>24</v>
      </c>
      <c r="D58" s="4" t="s">
        <v>10</v>
      </c>
      <c r="E58" s="7">
        <f t="shared" ref="E58:AB58" si="26">IFERROR(E29/$AD29,0)</f>
        <v>0</v>
      </c>
      <c r="F58" s="7">
        <f t="shared" si="26"/>
        <v>0</v>
      </c>
      <c r="G58" s="7">
        <f t="shared" si="26"/>
        <v>0</v>
      </c>
      <c r="H58" s="7">
        <f t="shared" si="26"/>
        <v>0</v>
      </c>
      <c r="I58" s="7">
        <f t="shared" si="26"/>
        <v>0</v>
      </c>
      <c r="J58" s="7">
        <f t="shared" si="26"/>
        <v>0</v>
      </c>
      <c r="K58" s="7">
        <f t="shared" si="26"/>
        <v>0</v>
      </c>
      <c r="L58" s="7">
        <f t="shared" si="26"/>
        <v>0</v>
      </c>
      <c r="M58" s="7">
        <f t="shared" si="26"/>
        <v>0</v>
      </c>
      <c r="N58" s="7">
        <f t="shared" si="26"/>
        <v>0</v>
      </c>
      <c r="O58" s="7">
        <f t="shared" si="26"/>
        <v>0</v>
      </c>
      <c r="P58" s="7">
        <f t="shared" si="26"/>
        <v>0</v>
      </c>
      <c r="Q58" s="7">
        <f t="shared" si="26"/>
        <v>0</v>
      </c>
      <c r="R58" s="7">
        <f t="shared" si="26"/>
        <v>0</v>
      </c>
      <c r="S58" s="7">
        <f t="shared" si="26"/>
        <v>0</v>
      </c>
      <c r="T58" s="7">
        <f t="shared" si="26"/>
        <v>0</v>
      </c>
      <c r="U58" s="7">
        <f t="shared" si="26"/>
        <v>0</v>
      </c>
      <c r="V58" s="7">
        <f t="shared" si="26"/>
        <v>0</v>
      </c>
      <c r="W58" s="7">
        <f t="shared" si="26"/>
        <v>0</v>
      </c>
      <c r="X58" s="7">
        <f t="shared" si="26"/>
        <v>0</v>
      </c>
      <c r="Y58" s="7">
        <f t="shared" si="26"/>
        <v>0</v>
      </c>
      <c r="Z58" s="7">
        <f t="shared" si="26"/>
        <v>1</v>
      </c>
      <c r="AA58" s="7">
        <f t="shared" si="26"/>
        <v>0</v>
      </c>
      <c r="AB58" s="7">
        <f t="shared" si="26"/>
        <v>0</v>
      </c>
    </row>
    <row r="62" spans="2:28" x14ac:dyDescent="0.25">
      <c r="B62" s="9" t="s">
        <v>38</v>
      </c>
    </row>
    <row r="64" spans="2:28" ht="15.75" thickBot="1" x14ac:dyDescent="0.3">
      <c r="E64" s="2" t="s">
        <v>8</v>
      </c>
      <c r="F64" s="2" t="s">
        <v>11</v>
      </c>
      <c r="G64" s="2" t="s">
        <v>2</v>
      </c>
      <c r="H64" s="2" t="s">
        <v>12</v>
      </c>
      <c r="I64" s="2" t="s">
        <v>0</v>
      </c>
      <c r="J64" s="2" t="s">
        <v>3</v>
      </c>
      <c r="K64" s="2" t="s">
        <v>15</v>
      </c>
      <c r="L64" s="2" t="s">
        <v>19</v>
      </c>
      <c r="M64" s="2" t="s">
        <v>5</v>
      </c>
      <c r="N64" s="2" t="s">
        <v>21</v>
      </c>
      <c r="O64" s="2" t="s">
        <v>20</v>
      </c>
      <c r="P64" s="2" t="s">
        <v>17</v>
      </c>
      <c r="Q64" s="2" t="s">
        <v>18</v>
      </c>
      <c r="R64" s="2" t="s">
        <v>13</v>
      </c>
      <c r="S64" s="2" t="s">
        <v>6</v>
      </c>
      <c r="T64" s="2" t="s">
        <v>4</v>
      </c>
      <c r="U64" s="2" t="s">
        <v>7</v>
      </c>
      <c r="V64" s="2" t="s">
        <v>9</v>
      </c>
      <c r="W64" s="2" t="s">
        <v>22</v>
      </c>
      <c r="X64" s="2" t="s">
        <v>1</v>
      </c>
      <c r="Y64" s="2" t="s">
        <v>14</v>
      </c>
      <c r="Z64" s="2" t="s">
        <v>16</v>
      </c>
      <c r="AA64" s="2" t="s">
        <v>23</v>
      </c>
      <c r="AB64" s="2" t="s">
        <v>10</v>
      </c>
    </row>
    <row r="65" spans="4:28" x14ac:dyDescent="0.25">
      <c r="D65" s="3" t="s">
        <v>8</v>
      </c>
      <c r="E65" cm="1">
        <f t="array" ref="E65:AB88">MMULT($AF$6:$AF$29,1/D3*TRANSPOSE(AG6:AG29))</f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4:28" x14ac:dyDescent="0.25">
      <c r="D66" s="4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4:28" x14ac:dyDescent="0.25">
      <c r="D67" s="3" t="s">
        <v>2</v>
      </c>
      <c r="E67">
        <v>4.1666666666666664E-2</v>
      </c>
      <c r="F67">
        <v>4.1666666666666664E-2</v>
      </c>
      <c r="G67">
        <v>4.1666666666666664E-2</v>
      </c>
      <c r="H67">
        <v>4.1666666666666664E-2</v>
      </c>
      <c r="I67">
        <v>4.1666666666666664E-2</v>
      </c>
      <c r="J67">
        <v>4.1666666666666664E-2</v>
      </c>
      <c r="K67">
        <v>4.1666666666666664E-2</v>
      </c>
      <c r="L67">
        <v>4.1666666666666664E-2</v>
      </c>
      <c r="M67">
        <v>4.1666666666666664E-2</v>
      </c>
      <c r="N67">
        <v>4.1666666666666664E-2</v>
      </c>
      <c r="O67">
        <v>4.1666666666666664E-2</v>
      </c>
      <c r="P67">
        <v>4.1666666666666664E-2</v>
      </c>
      <c r="Q67">
        <v>4.1666666666666664E-2</v>
      </c>
      <c r="R67">
        <v>4.1666666666666664E-2</v>
      </c>
      <c r="S67">
        <v>4.1666666666666664E-2</v>
      </c>
      <c r="T67">
        <v>4.1666666666666664E-2</v>
      </c>
      <c r="U67">
        <v>4.1666666666666664E-2</v>
      </c>
      <c r="V67">
        <v>4.1666666666666664E-2</v>
      </c>
      <c r="W67">
        <v>4.1666666666666664E-2</v>
      </c>
      <c r="X67">
        <v>4.1666666666666664E-2</v>
      </c>
      <c r="Y67">
        <v>4.1666666666666664E-2</v>
      </c>
      <c r="Z67">
        <v>4.1666666666666664E-2</v>
      </c>
      <c r="AA67">
        <v>4.1666666666666664E-2</v>
      </c>
      <c r="AB67">
        <v>4.1666666666666664E-2</v>
      </c>
    </row>
    <row r="68" spans="4:28" x14ac:dyDescent="0.25">
      <c r="D68" s="4" t="s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4:28" x14ac:dyDescent="0.25">
      <c r="D69" s="3" t="s">
        <v>0</v>
      </c>
      <c r="E69">
        <v>4.1666666666666664E-2</v>
      </c>
      <c r="F69">
        <v>4.1666666666666664E-2</v>
      </c>
      <c r="G69">
        <v>4.1666666666666664E-2</v>
      </c>
      <c r="H69">
        <v>4.1666666666666664E-2</v>
      </c>
      <c r="I69">
        <v>4.1666666666666664E-2</v>
      </c>
      <c r="J69">
        <v>4.1666666666666664E-2</v>
      </c>
      <c r="K69">
        <v>4.1666666666666664E-2</v>
      </c>
      <c r="L69">
        <v>4.1666666666666664E-2</v>
      </c>
      <c r="M69">
        <v>4.1666666666666664E-2</v>
      </c>
      <c r="N69">
        <v>4.1666666666666664E-2</v>
      </c>
      <c r="O69">
        <v>4.1666666666666664E-2</v>
      </c>
      <c r="P69">
        <v>4.1666666666666664E-2</v>
      </c>
      <c r="Q69">
        <v>4.1666666666666664E-2</v>
      </c>
      <c r="R69">
        <v>4.1666666666666664E-2</v>
      </c>
      <c r="S69">
        <v>4.1666666666666664E-2</v>
      </c>
      <c r="T69">
        <v>4.1666666666666664E-2</v>
      </c>
      <c r="U69">
        <v>4.1666666666666664E-2</v>
      </c>
      <c r="V69">
        <v>4.1666666666666664E-2</v>
      </c>
      <c r="W69">
        <v>4.1666666666666664E-2</v>
      </c>
      <c r="X69">
        <v>4.1666666666666664E-2</v>
      </c>
      <c r="Y69">
        <v>4.1666666666666664E-2</v>
      </c>
      <c r="Z69">
        <v>4.1666666666666664E-2</v>
      </c>
      <c r="AA69">
        <v>4.1666666666666664E-2</v>
      </c>
      <c r="AB69">
        <v>4.1666666666666664E-2</v>
      </c>
    </row>
    <row r="70" spans="4:28" x14ac:dyDescent="0.25">
      <c r="D70" s="4" t="s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4:28" x14ac:dyDescent="0.25">
      <c r="D71" s="3" t="s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4:28" x14ac:dyDescent="0.25">
      <c r="D72" s="4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4:28" x14ac:dyDescent="0.25">
      <c r="D73" s="3" t="s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4:28" x14ac:dyDescent="0.25">
      <c r="D74" s="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4:28" x14ac:dyDescent="0.25">
      <c r="D75" s="3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4:28" x14ac:dyDescent="0.25">
      <c r="D76" s="4" t="s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4:28" x14ac:dyDescent="0.25">
      <c r="D77" s="3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4:28" x14ac:dyDescent="0.25">
      <c r="D78" s="4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4:28" x14ac:dyDescent="0.25">
      <c r="D79" s="3" t="s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4:28" x14ac:dyDescent="0.25">
      <c r="D80" s="4" t="s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 x14ac:dyDescent="0.25">
      <c r="D81" s="3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2:28" x14ac:dyDescent="0.25">
      <c r="D82" s="4" t="s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2:28" x14ac:dyDescent="0.25">
      <c r="D83" s="3" t="s">
        <v>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 x14ac:dyDescent="0.25">
      <c r="D84" s="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2:28" x14ac:dyDescent="0.25">
      <c r="D85" s="3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 x14ac:dyDescent="0.25">
      <c r="D86" s="4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2:28" x14ac:dyDescent="0.25">
      <c r="D87" s="3" t="s">
        <v>23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 x14ac:dyDescent="0.25">
      <c r="D88" s="4" t="s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91" spans="2:28" x14ac:dyDescent="0.25">
      <c r="B91" s="9" t="s">
        <v>37</v>
      </c>
    </row>
    <row r="92" spans="2:28" x14ac:dyDescent="0.25">
      <c r="B92" t="s">
        <v>39</v>
      </c>
    </row>
    <row r="93" spans="2:28" ht="15.75" thickBot="1" x14ac:dyDescent="0.3">
      <c r="E93" s="2" t="s">
        <v>8</v>
      </c>
      <c r="F93" s="2" t="s">
        <v>11</v>
      </c>
      <c r="G93" s="2" t="s">
        <v>2</v>
      </c>
      <c r="H93" s="2" t="s">
        <v>12</v>
      </c>
      <c r="I93" s="2" t="s">
        <v>0</v>
      </c>
      <c r="J93" s="2" t="s">
        <v>3</v>
      </c>
      <c r="K93" s="2" t="s">
        <v>15</v>
      </c>
      <c r="L93" s="2" t="s">
        <v>19</v>
      </c>
      <c r="M93" s="2" t="s">
        <v>5</v>
      </c>
      <c r="N93" s="2" t="s">
        <v>21</v>
      </c>
      <c r="O93" s="2" t="s">
        <v>20</v>
      </c>
      <c r="P93" s="2" t="s">
        <v>17</v>
      </c>
      <c r="Q93" s="2" t="s">
        <v>18</v>
      </c>
      <c r="R93" s="2" t="s">
        <v>13</v>
      </c>
      <c r="S93" s="2" t="s">
        <v>6</v>
      </c>
      <c r="T93" s="2" t="s">
        <v>4</v>
      </c>
      <c r="U93" s="2" t="s">
        <v>7</v>
      </c>
      <c r="V93" s="2" t="s">
        <v>9</v>
      </c>
      <c r="W93" s="2" t="s">
        <v>22</v>
      </c>
      <c r="X93" s="2" t="s">
        <v>1</v>
      </c>
      <c r="Y93" s="2" t="s">
        <v>14</v>
      </c>
      <c r="Z93" s="2" t="s">
        <v>16</v>
      </c>
      <c r="AA93" s="2" t="s">
        <v>23</v>
      </c>
      <c r="AB93" s="2" t="s">
        <v>10</v>
      </c>
    </row>
    <row r="94" spans="2:28" x14ac:dyDescent="0.25">
      <c r="D94" s="3" t="s">
        <v>8</v>
      </c>
      <c r="E94" s="11">
        <f t="shared" ref="E94:AB94" si="27">E35+E65</f>
        <v>0</v>
      </c>
      <c r="F94" s="11">
        <f t="shared" si="27"/>
        <v>0</v>
      </c>
      <c r="G94" s="11">
        <f t="shared" si="27"/>
        <v>0</v>
      </c>
      <c r="H94" s="11">
        <f t="shared" si="27"/>
        <v>0</v>
      </c>
      <c r="I94" s="11">
        <f t="shared" si="27"/>
        <v>0</v>
      </c>
      <c r="J94" s="11">
        <f t="shared" si="27"/>
        <v>0</v>
      </c>
      <c r="K94" s="11">
        <f t="shared" si="27"/>
        <v>0</v>
      </c>
      <c r="L94" s="11">
        <f t="shared" si="27"/>
        <v>0</v>
      </c>
      <c r="M94" s="11">
        <f t="shared" si="27"/>
        <v>0</v>
      </c>
      <c r="N94" s="11">
        <f t="shared" si="27"/>
        <v>0</v>
      </c>
      <c r="O94" s="11">
        <f t="shared" si="27"/>
        <v>0</v>
      </c>
      <c r="P94" s="11">
        <f t="shared" si="27"/>
        <v>0</v>
      </c>
      <c r="Q94" s="11">
        <f t="shared" si="27"/>
        <v>0</v>
      </c>
      <c r="R94" s="11">
        <f t="shared" si="27"/>
        <v>0</v>
      </c>
      <c r="S94" s="11">
        <f t="shared" si="27"/>
        <v>1</v>
      </c>
      <c r="T94" s="11">
        <f t="shared" si="27"/>
        <v>0</v>
      </c>
      <c r="U94" s="11">
        <f t="shared" si="27"/>
        <v>0</v>
      </c>
      <c r="V94" s="11">
        <f t="shared" si="27"/>
        <v>0</v>
      </c>
      <c r="W94" s="11">
        <f t="shared" si="27"/>
        <v>0</v>
      </c>
      <c r="X94" s="11">
        <f t="shared" si="27"/>
        <v>0</v>
      </c>
      <c r="Y94" s="11">
        <f t="shared" si="27"/>
        <v>0</v>
      </c>
      <c r="Z94" s="11">
        <f t="shared" si="27"/>
        <v>0</v>
      </c>
      <c r="AA94" s="11">
        <f t="shared" si="27"/>
        <v>0</v>
      </c>
      <c r="AB94" s="11">
        <f t="shared" si="27"/>
        <v>0</v>
      </c>
    </row>
    <row r="95" spans="2:28" x14ac:dyDescent="0.25">
      <c r="D95" s="4" t="s">
        <v>11</v>
      </c>
      <c r="E95" s="11">
        <f t="shared" ref="E95:AB95" si="28">E36+E66</f>
        <v>0</v>
      </c>
      <c r="F95" s="11">
        <f t="shared" si="28"/>
        <v>0</v>
      </c>
      <c r="G95" s="11">
        <f t="shared" si="28"/>
        <v>0</v>
      </c>
      <c r="H95" s="11">
        <f t="shared" si="28"/>
        <v>0</v>
      </c>
      <c r="I95" s="11">
        <f t="shared" si="28"/>
        <v>0</v>
      </c>
      <c r="J95" s="11">
        <f t="shared" si="28"/>
        <v>0</v>
      </c>
      <c r="K95" s="11">
        <f t="shared" si="28"/>
        <v>0</v>
      </c>
      <c r="L95" s="11">
        <f t="shared" si="28"/>
        <v>0</v>
      </c>
      <c r="M95" s="11">
        <f t="shared" si="28"/>
        <v>0</v>
      </c>
      <c r="N95" s="11">
        <f t="shared" si="28"/>
        <v>0</v>
      </c>
      <c r="O95" s="11">
        <f t="shared" si="28"/>
        <v>0</v>
      </c>
      <c r="P95" s="11">
        <f t="shared" si="28"/>
        <v>0</v>
      </c>
      <c r="Q95" s="11">
        <f t="shared" si="28"/>
        <v>0</v>
      </c>
      <c r="R95" s="11">
        <f t="shared" si="28"/>
        <v>0</v>
      </c>
      <c r="S95" s="11">
        <f t="shared" si="28"/>
        <v>0.5714285714285714</v>
      </c>
      <c r="T95" s="11">
        <f t="shared" si="28"/>
        <v>0</v>
      </c>
      <c r="U95" s="11">
        <f t="shared" si="28"/>
        <v>0.42857142857142855</v>
      </c>
      <c r="V95" s="11">
        <f t="shared" si="28"/>
        <v>0</v>
      </c>
      <c r="W95" s="11">
        <f t="shared" si="28"/>
        <v>0</v>
      </c>
      <c r="X95" s="11">
        <f t="shared" si="28"/>
        <v>0</v>
      </c>
      <c r="Y95" s="11">
        <f t="shared" si="28"/>
        <v>0</v>
      </c>
      <c r="Z95" s="11">
        <f t="shared" si="28"/>
        <v>0</v>
      </c>
      <c r="AA95" s="11">
        <f t="shared" si="28"/>
        <v>0</v>
      </c>
      <c r="AB95" s="11">
        <f t="shared" si="28"/>
        <v>0</v>
      </c>
    </row>
    <row r="96" spans="2:28" x14ac:dyDescent="0.25">
      <c r="D96" s="3" t="s">
        <v>2</v>
      </c>
      <c r="E96" s="11">
        <f t="shared" ref="E96:AB96" si="29">E37+E67</f>
        <v>4.1666666666666664E-2</v>
      </c>
      <c r="F96" s="11">
        <f t="shared" si="29"/>
        <v>4.1666666666666664E-2</v>
      </c>
      <c r="G96" s="11">
        <f t="shared" si="29"/>
        <v>4.1666666666666664E-2</v>
      </c>
      <c r="H96" s="11">
        <f t="shared" si="29"/>
        <v>4.1666666666666664E-2</v>
      </c>
      <c r="I96" s="11">
        <f t="shared" si="29"/>
        <v>4.1666666666666664E-2</v>
      </c>
      <c r="J96" s="11">
        <f t="shared" si="29"/>
        <v>4.1666666666666664E-2</v>
      </c>
      <c r="K96" s="11">
        <f t="shared" si="29"/>
        <v>4.1666666666666664E-2</v>
      </c>
      <c r="L96" s="11">
        <f t="shared" si="29"/>
        <v>4.1666666666666664E-2</v>
      </c>
      <c r="M96" s="11">
        <f t="shared" si="29"/>
        <v>4.1666666666666664E-2</v>
      </c>
      <c r="N96" s="11">
        <f t="shared" si="29"/>
        <v>4.1666666666666664E-2</v>
      </c>
      <c r="O96" s="11">
        <f t="shared" si="29"/>
        <v>4.1666666666666664E-2</v>
      </c>
      <c r="P96" s="11">
        <f t="shared" si="29"/>
        <v>4.1666666666666664E-2</v>
      </c>
      <c r="Q96" s="11">
        <f t="shared" si="29"/>
        <v>4.1666666666666664E-2</v>
      </c>
      <c r="R96" s="11">
        <f t="shared" si="29"/>
        <v>4.1666666666666664E-2</v>
      </c>
      <c r="S96" s="11">
        <f t="shared" si="29"/>
        <v>4.1666666666666664E-2</v>
      </c>
      <c r="T96" s="11">
        <f t="shared" si="29"/>
        <v>4.1666666666666664E-2</v>
      </c>
      <c r="U96" s="11">
        <f t="shared" si="29"/>
        <v>4.1666666666666664E-2</v>
      </c>
      <c r="V96" s="11">
        <f t="shared" si="29"/>
        <v>4.1666666666666664E-2</v>
      </c>
      <c r="W96" s="11">
        <f t="shared" si="29"/>
        <v>4.1666666666666664E-2</v>
      </c>
      <c r="X96" s="11">
        <f t="shared" si="29"/>
        <v>4.1666666666666664E-2</v>
      </c>
      <c r="Y96" s="11">
        <f t="shared" si="29"/>
        <v>4.1666666666666664E-2</v>
      </c>
      <c r="Z96" s="11">
        <f t="shared" si="29"/>
        <v>4.1666666666666664E-2</v>
      </c>
      <c r="AA96" s="11">
        <f t="shared" si="29"/>
        <v>4.1666666666666664E-2</v>
      </c>
      <c r="AB96" s="11">
        <f t="shared" si="29"/>
        <v>4.1666666666666664E-2</v>
      </c>
    </row>
    <row r="97" spans="4:28" x14ac:dyDescent="0.25">
      <c r="D97" s="4" t="s">
        <v>12</v>
      </c>
      <c r="E97" s="11">
        <f t="shared" ref="E97:AB97" si="30">E38+E68</f>
        <v>0</v>
      </c>
      <c r="F97" s="11">
        <f t="shared" si="30"/>
        <v>0</v>
      </c>
      <c r="G97" s="11">
        <f t="shared" si="30"/>
        <v>0</v>
      </c>
      <c r="H97" s="11">
        <f t="shared" si="30"/>
        <v>0</v>
      </c>
      <c r="I97" s="11">
        <f t="shared" si="30"/>
        <v>0</v>
      </c>
      <c r="J97" s="11">
        <f t="shared" si="30"/>
        <v>0</v>
      </c>
      <c r="K97" s="11">
        <f t="shared" si="30"/>
        <v>0</v>
      </c>
      <c r="L97" s="11">
        <f t="shared" si="30"/>
        <v>0</v>
      </c>
      <c r="M97" s="11">
        <f t="shared" si="30"/>
        <v>0</v>
      </c>
      <c r="N97" s="11">
        <f t="shared" si="30"/>
        <v>0</v>
      </c>
      <c r="O97" s="11">
        <f t="shared" si="30"/>
        <v>0</v>
      </c>
      <c r="P97" s="11">
        <f t="shared" si="30"/>
        <v>0</v>
      </c>
      <c r="Q97" s="11">
        <f t="shared" si="30"/>
        <v>0</v>
      </c>
      <c r="R97" s="11">
        <f t="shared" si="30"/>
        <v>0</v>
      </c>
      <c r="S97" s="11">
        <f t="shared" si="30"/>
        <v>0</v>
      </c>
      <c r="T97" s="11">
        <f t="shared" si="30"/>
        <v>0</v>
      </c>
      <c r="U97" s="11">
        <f t="shared" si="30"/>
        <v>0</v>
      </c>
      <c r="V97" s="11">
        <f t="shared" si="30"/>
        <v>1</v>
      </c>
      <c r="W97" s="11">
        <f t="shared" si="30"/>
        <v>0</v>
      </c>
      <c r="X97" s="11">
        <f t="shared" si="30"/>
        <v>0</v>
      </c>
      <c r="Y97" s="11">
        <f t="shared" si="30"/>
        <v>0</v>
      </c>
      <c r="Z97" s="11">
        <f t="shared" si="30"/>
        <v>0</v>
      </c>
      <c r="AA97" s="11">
        <f t="shared" si="30"/>
        <v>0</v>
      </c>
      <c r="AB97" s="11">
        <f t="shared" si="30"/>
        <v>0</v>
      </c>
    </row>
    <row r="98" spans="4:28" x14ac:dyDescent="0.25">
      <c r="D98" s="3" t="s">
        <v>0</v>
      </c>
      <c r="E98" s="11">
        <f t="shared" ref="E98:AB98" si="31">E39+E69</f>
        <v>4.1666666666666664E-2</v>
      </c>
      <c r="F98" s="11">
        <f t="shared" si="31"/>
        <v>4.1666666666666664E-2</v>
      </c>
      <c r="G98" s="11">
        <f t="shared" si="31"/>
        <v>4.1666666666666664E-2</v>
      </c>
      <c r="H98" s="11">
        <f t="shared" si="31"/>
        <v>4.1666666666666664E-2</v>
      </c>
      <c r="I98" s="11">
        <f t="shared" si="31"/>
        <v>4.1666666666666664E-2</v>
      </c>
      <c r="J98" s="11">
        <f t="shared" si="31"/>
        <v>4.1666666666666664E-2</v>
      </c>
      <c r="K98" s="11">
        <f t="shared" si="31"/>
        <v>4.1666666666666664E-2</v>
      </c>
      <c r="L98" s="11">
        <f t="shared" si="31"/>
        <v>4.1666666666666664E-2</v>
      </c>
      <c r="M98" s="11">
        <f t="shared" si="31"/>
        <v>4.1666666666666664E-2</v>
      </c>
      <c r="N98" s="11">
        <f t="shared" si="31"/>
        <v>4.1666666666666664E-2</v>
      </c>
      <c r="O98" s="11">
        <f t="shared" si="31"/>
        <v>4.1666666666666664E-2</v>
      </c>
      <c r="P98" s="11">
        <f t="shared" si="31"/>
        <v>4.1666666666666664E-2</v>
      </c>
      <c r="Q98" s="11">
        <f t="shared" si="31"/>
        <v>4.1666666666666664E-2</v>
      </c>
      <c r="R98" s="11">
        <f t="shared" si="31"/>
        <v>4.1666666666666664E-2</v>
      </c>
      <c r="S98" s="11">
        <f t="shared" si="31"/>
        <v>4.1666666666666664E-2</v>
      </c>
      <c r="T98" s="11">
        <f t="shared" si="31"/>
        <v>4.1666666666666664E-2</v>
      </c>
      <c r="U98" s="11">
        <f t="shared" si="31"/>
        <v>4.1666666666666664E-2</v>
      </c>
      <c r="V98" s="11">
        <f t="shared" si="31"/>
        <v>4.1666666666666664E-2</v>
      </c>
      <c r="W98" s="11">
        <f t="shared" si="31"/>
        <v>4.1666666666666664E-2</v>
      </c>
      <c r="X98" s="11">
        <f t="shared" si="31"/>
        <v>4.1666666666666664E-2</v>
      </c>
      <c r="Y98" s="11">
        <f t="shared" si="31"/>
        <v>4.1666666666666664E-2</v>
      </c>
      <c r="Z98" s="11">
        <f t="shared" si="31"/>
        <v>4.1666666666666664E-2</v>
      </c>
      <c r="AA98" s="11">
        <f t="shared" si="31"/>
        <v>4.1666666666666664E-2</v>
      </c>
      <c r="AB98" s="11">
        <f t="shared" si="31"/>
        <v>4.1666666666666664E-2</v>
      </c>
    </row>
    <row r="99" spans="4:28" x14ac:dyDescent="0.25">
      <c r="D99" s="4" t="s">
        <v>3</v>
      </c>
      <c r="E99" s="11">
        <f t="shared" ref="E99:AB99" si="32">E40+E70</f>
        <v>0</v>
      </c>
      <c r="F99" s="11">
        <f t="shared" si="32"/>
        <v>0</v>
      </c>
      <c r="G99" s="11">
        <f t="shared" si="32"/>
        <v>0</v>
      </c>
      <c r="H99" s="11">
        <f t="shared" si="32"/>
        <v>0</v>
      </c>
      <c r="I99" s="11">
        <f t="shared" si="32"/>
        <v>0</v>
      </c>
      <c r="J99" s="11">
        <f t="shared" si="32"/>
        <v>0</v>
      </c>
      <c r="K99" s="11">
        <f t="shared" si="32"/>
        <v>0</v>
      </c>
      <c r="L99" s="11">
        <f t="shared" si="32"/>
        <v>0</v>
      </c>
      <c r="M99" s="11">
        <f t="shared" si="32"/>
        <v>0</v>
      </c>
      <c r="N99" s="11">
        <f t="shared" si="32"/>
        <v>1</v>
      </c>
      <c r="O99" s="11">
        <f t="shared" si="32"/>
        <v>0</v>
      </c>
      <c r="P99" s="11">
        <f t="shared" si="32"/>
        <v>0</v>
      </c>
      <c r="Q99" s="11">
        <f t="shared" si="32"/>
        <v>0</v>
      </c>
      <c r="R99" s="11">
        <f t="shared" si="32"/>
        <v>0</v>
      </c>
      <c r="S99" s="11">
        <f t="shared" si="32"/>
        <v>0</v>
      </c>
      <c r="T99" s="11">
        <f t="shared" si="32"/>
        <v>0</v>
      </c>
      <c r="U99" s="11">
        <f t="shared" si="32"/>
        <v>0</v>
      </c>
      <c r="V99" s="11">
        <f t="shared" si="32"/>
        <v>0</v>
      </c>
      <c r="W99" s="11">
        <f t="shared" si="32"/>
        <v>0</v>
      </c>
      <c r="X99" s="11">
        <f t="shared" si="32"/>
        <v>0</v>
      </c>
      <c r="Y99" s="11">
        <f t="shared" si="32"/>
        <v>0</v>
      </c>
      <c r="Z99" s="11">
        <f t="shared" si="32"/>
        <v>0</v>
      </c>
      <c r="AA99" s="11">
        <f t="shared" si="32"/>
        <v>0</v>
      </c>
      <c r="AB99" s="11">
        <f t="shared" si="32"/>
        <v>0</v>
      </c>
    </row>
    <row r="100" spans="4:28" x14ac:dyDescent="0.25">
      <c r="D100" s="3" t="s">
        <v>15</v>
      </c>
      <c r="E100" s="11">
        <f t="shared" ref="E100:AB100" si="33">E41+E71</f>
        <v>0</v>
      </c>
      <c r="F100" s="11">
        <f t="shared" si="33"/>
        <v>0</v>
      </c>
      <c r="G100" s="11">
        <f t="shared" si="33"/>
        <v>0</v>
      </c>
      <c r="H100" s="11">
        <f t="shared" si="33"/>
        <v>0</v>
      </c>
      <c r="I100" s="11">
        <f t="shared" si="33"/>
        <v>0.4</v>
      </c>
      <c r="J100" s="11">
        <f t="shared" si="33"/>
        <v>0.4</v>
      </c>
      <c r="K100" s="11">
        <f t="shared" si="33"/>
        <v>0</v>
      </c>
      <c r="L100" s="11">
        <f t="shared" si="33"/>
        <v>0.2</v>
      </c>
      <c r="M100" s="11">
        <f t="shared" si="33"/>
        <v>0</v>
      </c>
      <c r="N100" s="11">
        <f t="shared" si="33"/>
        <v>0</v>
      </c>
      <c r="O100" s="11">
        <f t="shared" si="33"/>
        <v>0</v>
      </c>
      <c r="P100" s="11">
        <f t="shared" si="33"/>
        <v>0</v>
      </c>
      <c r="Q100" s="11">
        <f t="shared" si="33"/>
        <v>0</v>
      </c>
      <c r="R100" s="11">
        <f t="shared" si="33"/>
        <v>0</v>
      </c>
      <c r="S100" s="11">
        <f t="shared" si="33"/>
        <v>0</v>
      </c>
      <c r="T100" s="11">
        <f t="shared" si="33"/>
        <v>0</v>
      </c>
      <c r="U100" s="11">
        <f t="shared" si="33"/>
        <v>0</v>
      </c>
      <c r="V100" s="11">
        <f t="shared" si="33"/>
        <v>0</v>
      </c>
      <c r="W100" s="11">
        <f t="shared" si="33"/>
        <v>0</v>
      </c>
      <c r="X100" s="11">
        <f t="shared" si="33"/>
        <v>0</v>
      </c>
      <c r="Y100" s="11">
        <f t="shared" si="33"/>
        <v>0</v>
      </c>
      <c r="Z100" s="11">
        <f t="shared" si="33"/>
        <v>0</v>
      </c>
      <c r="AA100" s="11">
        <f t="shared" si="33"/>
        <v>0</v>
      </c>
      <c r="AB100" s="11">
        <f t="shared" si="33"/>
        <v>0</v>
      </c>
    </row>
    <row r="101" spans="4:28" x14ac:dyDescent="0.25">
      <c r="D101" s="4" t="s">
        <v>19</v>
      </c>
      <c r="E101" s="11">
        <f t="shared" ref="E101:AB101" si="34">E42+E72</f>
        <v>0</v>
      </c>
      <c r="F101" s="11">
        <f t="shared" si="34"/>
        <v>0</v>
      </c>
      <c r="G101" s="11">
        <f t="shared" si="34"/>
        <v>0</v>
      </c>
      <c r="H101" s="11">
        <f t="shared" si="34"/>
        <v>0</v>
      </c>
      <c r="I101" s="11">
        <f t="shared" si="34"/>
        <v>0</v>
      </c>
      <c r="J101" s="11">
        <f t="shared" si="34"/>
        <v>0</v>
      </c>
      <c r="K101" s="11">
        <f t="shared" si="34"/>
        <v>0</v>
      </c>
      <c r="L101" s="11">
        <f t="shared" si="34"/>
        <v>0</v>
      </c>
      <c r="M101" s="11">
        <f t="shared" si="34"/>
        <v>0</v>
      </c>
      <c r="N101" s="11">
        <f t="shared" si="34"/>
        <v>0</v>
      </c>
      <c r="O101" s="11">
        <f t="shared" si="34"/>
        <v>0</v>
      </c>
      <c r="P101" s="11">
        <f t="shared" si="34"/>
        <v>0</v>
      </c>
      <c r="Q101" s="11">
        <f t="shared" si="34"/>
        <v>0</v>
      </c>
      <c r="R101" s="11">
        <f t="shared" si="34"/>
        <v>1</v>
      </c>
      <c r="S101" s="11">
        <f t="shared" si="34"/>
        <v>0</v>
      </c>
      <c r="T101" s="11">
        <f t="shared" si="34"/>
        <v>0</v>
      </c>
      <c r="U101" s="11">
        <f t="shared" si="34"/>
        <v>0</v>
      </c>
      <c r="V101" s="11">
        <f t="shared" si="34"/>
        <v>0</v>
      </c>
      <c r="W101" s="11">
        <f t="shared" si="34"/>
        <v>0</v>
      </c>
      <c r="X101" s="11">
        <f t="shared" si="34"/>
        <v>0</v>
      </c>
      <c r="Y101" s="11">
        <f t="shared" si="34"/>
        <v>0</v>
      </c>
      <c r="Z101" s="11">
        <f t="shared" si="34"/>
        <v>0</v>
      </c>
      <c r="AA101" s="11">
        <f t="shared" si="34"/>
        <v>0</v>
      </c>
      <c r="AB101" s="11">
        <f t="shared" si="34"/>
        <v>0</v>
      </c>
    </row>
    <row r="102" spans="4:28" x14ac:dyDescent="0.25">
      <c r="D102" s="3" t="s">
        <v>5</v>
      </c>
      <c r="E102" s="11">
        <f t="shared" ref="E102:AB102" si="35">E43+E73</f>
        <v>0</v>
      </c>
      <c r="F102" s="11">
        <f t="shared" si="35"/>
        <v>0</v>
      </c>
      <c r="G102" s="11">
        <f t="shared" si="35"/>
        <v>0</v>
      </c>
      <c r="H102" s="11">
        <f t="shared" si="35"/>
        <v>0</v>
      </c>
      <c r="I102" s="11">
        <f t="shared" si="35"/>
        <v>0</v>
      </c>
      <c r="J102" s="11">
        <f t="shared" si="35"/>
        <v>0</v>
      </c>
      <c r="K102" s="11">
        <f t="shared" si="35"/>
        <v>1</v>
      </c>
      <c r="L102" s="11">
        <f t="shared" si="35"/>
        <v>0</v>
      </c>
      <c r="M102" s="11">
        <f t="shared" si="35"/>
        <v>0</v>
      </c>
      <c r="N102" s="11">
        <f t="shared" si="35"/>
        <v>0</v>
      </c>
      <c r="O102" s="11">
        <f t="shared" si="35"/>
        <v>0</v>
      </c>
      <c r="P102" s="11">
        <f t="shared" si="35"/>
        <v>0</v>
      </c>
      <c r="Q102" s="11">
        <f t="shared" si="35"/>
        <v>0</v>
      </c>
      <c r="R102" s="11">
        <f t="shared" si="35"/>
        <v>0</v>
      </c>
      <c r="S102" s="11">
        <f t="shared" si="35"/>
        <v>0</v>
      </c>
      <c r="T102" s="11">
        <f t="shared" si="35"/>
        <v>0</v>
      </c>
      <c r="U102" s="11">
        <f t="shared" si="35"/>
        <v>0</v>
      </c>
      <c r="V102" s="11">
        <f t="shared" si="35"/>
        <v>0</v>
      </c>
      <c r="W102" s="11">
        <f t="shared" si="35"/>
        <v>0</v>
      </c>
      <c r="X102" s="11">
        <f t="shared" si="35"/>
        <v>0</v>
      </c>
      <c r="Y102" s="11">
        <f t="shared" si="35"/>
        <v>0</v>
      </c>
      <c r="Z102" s="11">
        <f t="shared" si="35"/>
        <v>0</v>
      </c>
      <c r="AA102" s="11">
        <f t="shared" si="35"/>
        <v>0</v>
      </c>
      <c r="AB102" s="11">
        <f t="shared" si="35"/>
        <v>0</v>
      </c>
    </row>
    <row r="103" spans="4:28" x14ac:dyDescent="0.25">
      <c r="D103" s="4" t="s">
        <v>21</v>
      </c>
      <c r="E103" s="11">
        <f t="shared" ref="E103:AB103" si="36">E44+E74</f>
        <v>0</v>
      </c>
      <c r="F103" s="11">
        <f t="shared" si="36"/>
        <v>0</v>
      </c>
      <c r="G103" s="11">
        <f t="shared" si="36"/>
        <v>0</v>
      </c>
      <c r="H103" s="11">
        <f t="shared" si="36"/>
        <v>0</v>
      </c>
      <c r="I103" s="11">
        <f t="shared" si="36"/>
        <v>0</v>
      </c>
      <c r="J103" s="11">
        <f t="shared" si="36"/>
        <v>0</v>
      </c>
      <c r="K103" s="11">
        <f t="shared" si="36"/>
        <v>0</v>
      </c>
      <c r="L103" s="11">
        <f t="shared" si="36"/>
        <v>0</v>
      </c>
      <c r="M103" s="11">
        <f t="shared" si="36"/>
        <v>0.42857142857142855</v>
      </c>
      <c r="N103" s="11">
        <f t="shared" si="36"/>
        <v>0</v>
      </c>
      <c r="O103" s="11">
        <f t="shared" si="36"/>
        <v>0.14285714285714285</v>
      </c>
      <c r="P103" s="11">
        <f t="shared" si="36"/>
        <v>0.42857142857142855</v>
      </c>
      <c r="Q103" s="11">
        <f t="shared" si="36"/>
        <v>0</v>
      </c>
      <c r="R103" s="11">
        <f t="shared" si="36"/>
        <v>0</v>
      </c>
      <c r="S103" s="11">
        <f t="shared" si="36"/>
        <v>0</v>
      </c>
      <c r="T103" s="11">
        <f t="shared" si="36"/>
        <v>0</v>
      </c>
      <c r="U103" s="11">
        <f t="shared" si="36"/>
        <v>0</v>
      </c>
      <c r="V103" s="11">
        <f t="shared" si="36"/>
        <v>0</v>
      </c>
      <c r="W103" s="11">
        <f t="shared" si="36"/>
        <v>0</v>
      </c>
      <c r="X103" s="11">
        <f t="shared" si="36"/>
        <v>0</v>
      </c>
      <c r="Y103" s="11">
        <f t="shared" si="36"/>
        <v>0</v>
      </c>
      <c r="Z103" s="11">
        <f t="shared" si="36"/>
        <v>0</v>
      </c>
      <c r="AA103" s="11">
        <f t="shared" si="36"/>
        <v>0</v>
      </c>
      <c r="AB103" s="11">
        <f t="shared" si="36"/>
        <v>0</v>
      </c>
    </row>
    <row r="104" spans="4:28" x14ac:dyDescent="0.25">
      <c r="D104" s="3" t="s">
        <v>20</v>
      </c>
      <c r="E104" s="11">
        <f t="shared" ref="E104:AB104" si="37">E45+E75</f>
        <v>0.4</v>
      </c>
      <c r="F104" s="11">
        <f t="shared" si="37"/>
        <v>0.3</v>
      </c>
      <c r="G104" s="11">
        <f t="shared" si="37"/>
        <v>0</v>
      </c>
      <c r="H104" s="11">
        <f t="shared" si="37"/>
        <v>0</v>
      </c>
      <c r="I104" s="11">
        <f t="shared" si="37"/>
        <v>0</v>
      </c>
      <c r="J104" s="11">
        <f t="shared" si="37"/>
        <v>0</v>
      </c>
      <c r="K104" s="11">
        <f t="shared" si="37"/>
        <v>0</v>
      </c>
      <c r="L104" s="11">
        <f t="shared" si="37"/>
        <v>0</v>
      </c>
      <c r="M104" s="11">
        <f t="shared" si="37"/>
        <v>0</v>
      </c>
      <c r="N104" s="11">
        <f t="shared" si="37"/>
        <v>0</v>
      </c>
      <c r="O104" s="11">
        <f t="shared" si="37"/>
        <v>0</v>
      </c>
      <c r="P104" s="11">
        <f t="shared" si="37"/>
        <v>0</v>
      </c>
      <c r="Q104" s="11">
        <f t="shared" si="37"/>
        <v>0.1</v>
      </c>
      <c r="R104" s="11">
        <f t="shared" si="37"/>
        <v>0</v>
      </c>
      <c r="S104" s="11">
        <f t="shared" si="37"/>
        <v>0</v>
      </c>
      <c r="T104" s="11">
        <f t="shared" si="37"/>
        <v>0</v>
      </c>
      <c r="U104" s="11">
        <f t="shared" si="37"/>
        <v>0</v>
      </c>
      <c r="V104" s="11">
        <f t="shared" si="37"/>
        <v>0.2</v>
      </c>
      <c r="W104" s="11">
        <f t="shared" si="37"/>
        <v>0</v>
      </c>
      <c r="X104" s="11">
        <f t="shared" si="37"/>
        <v>0</v>
      </c>
      <c r="Y104" s="11">
        <f t="shared" si="37"/>
        <v>0</v>
      </c>
      <c r="Z104" s="11">
        <f t="shared" si="37"/>
        <v>0</v>
      </c>
      <c r="AA104" s="11">
        <f t="shared" si="37"/>
        <v>0</v>
      </c>
      <c r="AB104" s="11">
        <f t="shared" si="37"/>
        <v>0</v>
      </c>
    </row>
    <row r="105" spans="4:28" x14ac:dyDescent="0.25">
      <c r="D105" s="4" t="s">
        <v>17</v>
      </c>
      <c r="E105" s="11">
        <f t="shared" ref="E105:AB105" si="38">E46+E76</f>
        <v>0.5</v>
      </c>
      <c r="F105" s="11">
        <f t="shared" si="38"/>
        <v>0</v>
      </c>
      <c r="G105" s="11">
        <f t="shared" si="38"/>
        <v>0</v>
      </c>
      <c r="H105" s="11">
        <f t="shared" si="38"/>
        <v>0</v>
      </c>
      <c r="I105" s="11">
        <f t="shared" si="38"/>
        <v>0</v>
      </c>
      <c r="J105" s="11">
        <f t="shared" si="38"/>
        <v>0</v>
      </c>
      <c r="K105" s="11">
        <f t="shared" si="38"/>
        <v>0</v>
      </c>
      <c r="L105" s="11">
        <f t="shared" si="38"/>
        <v>0</v>
      </c>
      <c r="M105" s="11">
        <f t="shared" si="38"/>
        <v>0</v>
      </c>
      <c r="N105" s="11">
        <f t="shared" si="38"/>
        <v>0</v>
      </c>
      <c r="O105" s="11">
        <f t="shared" si="38"/>
        <v>0</v>
      </c>
      <c r="P105" s="11">
        <f t="shared" si="38"/>
        <v>0</v>
      </c>
      <c r="Q105" s="11">
        <f t="shared" si="38"/>
        <v>0</v>
      </c>
      <c r="R105" s="11">
        <f t="shared" si="38"/>
        <v>0</v>
      </c>
      <c r="S105" s="11">
        <f t="shared" si="38"/>
        <v>0</v>
      </c>
      <c r="T105" s="11">
        <f t="shared" si="38"/>
        <v>0</v>
      </c>
      <c r="U105" s="11">
        <f t="shared" si="38"/>
        <v>0</v>
      </c>
      <c r="V105" s="11">
        <f t="shared" si="38"/>
        <v>0</v>
      </c>
      <c r="W105" s="11">
        <f t="shared" si="38"/>
        <v>0</v>
      </c>
      <c r="X105" s="11">
        <f t="shared" si="38"/>
        <v>0.5</v>
      </c>
      <c r="Y105" s="11">
        <f t="shared" si="38"/>
        <v>0</v>
      </c>
      <c r="Z105" s="11">
        <f t="shared" si="38"/>
        <v>0</v>
      </c>
      <c r="AA105" s="11">
        <f t="shared" si="38"/>
        <v>0</v>
      </c>
      <c r="AB105" s="11">
        <f t="shared" si="38"/>
        <v>0</v>
      </c>
    </row>
    <row r="106" spans="4:28" x14ac:dyDescent="0.25">
      <c r="D106" s="3" t="s">
        <v>18</v>
      </c>
      <c r="E106" s="11">
        <f t="shared" ref="E106:AB106" si="39">E47+E77</f>
        <v>0</v>
      </c>
      <c r="F106" s="11">
        <f t="shared" si="39"/>
        <v>0</v>
      </c>
      <c r="G106" s="11">
        <f t="shared" si="39"/>
        <v>0</v>
      </c>
      <c r="H106" s="11">
        <f t="shared" si="39"/>
        <v>0</v>
      </c>
      <c r="I106" s="11">
        <f t="shared" si="39"/>
        <v>0.2</v>
      </c>
      <c r="J106" s="11">
        <f t="shared" si="39"/>
        <v>0.2</v>
      </c>
      <c r="K106" s="11">
        <f t="shared" si="39"/>
        <v>0</v>
      </c>
      <c r="L106" s="11">
        <f t="shared" si="39"/>
        <v>0</v>
      </c>
      <c r="M106" s="11">
        <f t="shared" si="39"/>
        <v>0.6</v>
      </c>
      <c r="N106" s="11">
        <f t="shared" si="39"/>
        <v>0</v>
      </c>
      <c r="O106" s="11">
        <f t="shared" si="39"/>
        <v>0</v>
      </c>
      <c r="P106" s="11">
        <f t="shared" si="39"/>
        <v>0</v>
      </c>
      <c r="Q106" s="11">
        <f t="shared" si="39"/>
        <v>0</v>
      </c>
      <c r="R106" s="11">
        <f t="shared" si="39"/>
        <v>0</v>
      </c>
      <c r="S106" s="11">
        <f t="shared" si="39"/>
        <v>0</v>
      </c>
      <c r="T106" s="11">
        <f t="shared" si="39"/>
        <v>0</v>
      </c>
      <c r="U106" s="11">
        <f t="shared" si="39"/>
        <v>0</v>
      </c>
      <c r="V106" s="11">
        <f t="shared" si="39"/>
        <v>0</v>
      </c>
      <c r="W106" s="11">
        <f t="shared" si="39"/>
        <v>0</v>
      </c>
      <c r="X106" s="11">
        <f t="shared" si="39"/>
        <v>0</v>
      </c>
      <c r="Y106" s="11">
        <f t="shared" si="39"/>
        <v>0</v>
      </c>
      <c r="Z106" s="11">
        <f t="shared" si="39"/>
        <v>0</v>
      </c>
      <c r="AA106" s="11">
        <f t="shared" si="39"/>
        <v>0</v>
      </c>
      <c r="AB106" s="11">
        <f t="shared" si="39"/>
        <v>0</v>
      </c>
    </row>
    <row r="107" spans="4:28" x14ac:dyDescent="0.25">
      <c r="D107" s="4" t="s">
        <v>13</v>
      </c>
      <c r="E107" s="11">
        <f t="shared" ref="E107:AB107" si="40">E48+E78</f>
        <v>0</v>
      </c>
      <c r="F107" s="11">
        <f t="shared" si="40"/>
        <v>0</v>
      </c>
      <c r="G107" s="11">
        <f t="shared" si="40"/>
        <v>0.2</v>
      </c>
      <c r="H107" s="11">
        <f t="shared" si="40"/>
        <v>0</v>
      </c>
      <c r="I107" s="11">
        <f t="shared" si="40"/>
        <v>0.8</v>
      </c>
      <c r="J107" s="11">
        <f t="shared" si="40"/>
        <v>0</v>
      </c>
      <c r="K107" s="11">
        <f t="shared" si="40"/>
        <v>0</v>
      </c>
      <c r="L107" s="11">
        <f t="shared" si="40"/>
        <v>0</v>
      </c>
      <c r="M107" s="11">
        <f t="shared" si="40"/>
        <v>0</v>
      </c>
      <c r="N107" s="11">
        <f t="shared" si="40"/>
        <v>0</v>
      </c>
      <c r="O107" s="11">
        <f t="shared" si="40"/>
        <v>0</v>
      </c>
      <c r="P107" s="11">
        <f t="shared" si="40"/>
        <v>0</v>
      </c>
      <c r="Q107" s="11">
        <f t="shared" si="40"/>
        <v>0</v>
      </c>
      <c r="R107" s="11">
        <f t="shared" si="40"/>
        <v>0</v>
      </c>
      <c r="S107" s="11">
        <f t="shared" si="40"/>
        <v>0</v>
      </c>
      <c r="T107" s="11">
        <f t="shared" si="40"/>
        <v>0</v>
      </c>
      <c r="U107" s="11">
        <f t="shared" si="40"/>
        <v>0</v>
      </c>
      <c r="V107" s="11">
        <f t="shared" si="40"/>
        <v>0</v>
      </c>
      <c r="W107" s="11">
        <f t="shared" si="40"/>
        <v>0</v>
      </c>
      <c r="X107" s="11">
        <f t="shared" si="40"/>
        <v>0</v>
      </c>
      <c r="Y107" s="11">
        <f t="shared" si="40"/>
        <v>0</v>
      </c>
      <c r="Z107" s="11">
        <f t="shared" si="40"/>
        <v>0</v>
      </c>
      <c r="AA107" s="11">
        <f t="shared" si="40"/>
        <v>0</v>
      </c>
      <c r="AB107" s="11">
        <f t="shared" si="40"/>
        <v>0</v>
      </c>
    </row>
    <row r="108" spans="4:28" x14ac:dyDescent="0.25">
      <c r="D108" s="3" t="s">
        <v>6</v>
      </c>
      <c r="E108" s="11">
        <f t="shared" ref="E108:AB108" si="41">E49+E79</f>
        <v>0</v>
      </c>
      <c r="F108" s="11">
        <f t="shared" si="41"/>
        <v>0</v>
      </c>
      <c r="G108" s="11">
        <f t="shared" si="41"/>
        <v>0</v>
      </c>
      <c r="H108" s="11">
        <f t="shared" si="41"/>
        <v>0</v>
      </c>
      <c r="I108" s="11">
        <f t="shared" si="41"/>
        <v>0</v>
      </c>
      <c r="J108" s="11">
        <f t="shared" si="41"/>
        <v>0</v>
      </c>
      <c r="K108" s="11">
        <f t="shared" si="41"/>
        <v>0</v>
      </c>
      <c r="L108" s="11">
        <f t="shared" si="41"/>
        <v>0</v>
      </c>
      <c r="M108" s="11">
        <f t="shared" si="41"/>
        <v>0</v>
      </c>
      <c r="N108" s="11">
        <f t="shared" si="41"/>
        <v>0</v>
      </c>
      <c r="O108" s="11">
        <f t="shared" si="41"/>
        <v>0</v>
      </c>
      <c r="P108" s="11">
        <f t="shared" si="41"/>
        <v>0</v>
      </c>
      <c r="Q108" s="11">
        <f t="shared" si="41"/>
        <v>0</v>
      </c>
      <c r="R108" s="11">
        <f t="shared" si="41"/>
        <v>0</v>
      </c>
      <c r="S108" s="11">
        <f t="shared" si="41"/>
        <v>0</v>
      </c>
      <c r="T108" s="11">
        <f t="shared" si="41"/>
        <v>0</v>
      </c>
      <c r="U108" s="11">
        <f t="shared" si="41"/>
        <v>0</v>
      </c>
      <c r="V108" s="11">
        <f t="shared" si="41"/>
        <v>0</v>
      </c>
      <c r="W108" s="11">
        <f t="shared" si="41"/>
        <v>0</v>
      </c>
      <c r="X108" s="11">
        <f t="shared" si="41"/>
        <v>1</v>
      </c>
      <c r="Y108" s="11">
        <f t="shared" si="41"/>
        <v>0</v>
      </c>
      <c r="Z108" s="11">
        <f t="shared" si="41"/>
        <v>0</v>
      </c>
      <c r="AA108" s="11">
        <f t="shared" si="41"/>
        <v>0</v>
      </c>
      <c r="AB108" s="11">
        <f t="shared" si="41"/>
        <v>0</v>
      </c>
    </row>
    <row r="109" spans="4:28" x14ac:dyDescent="0.25">
      <c r="D109" s="4" t="s">
        <v>4</v>
      </c>
      <c r="E109" s="11">
        <f t="shared" ref="E109:AB109" si="42">E50+E80</f>
        <v>0</v>
      </c>
      <c r="F109" s="11">
        <f t="shared" si="42"/>
        <v>0</v>
      </c>
      <c r="G109" s="11">
        <f t="shared" si="42"/>
        <v>0</v>
      </c>
      <c r="H109" s="11">
        <f t="shared" si="42"/>
        <v>1</v>
      </c>
      <c r="I109" s="11">
        <f t="shared" si="42"/>
        <v>0</v>
      </c>
      <c r="J109" s="11">
        <f t="shared" si="42"/>
        <v>0</v>
      </c>
      <c r="K109" s="11">
        <f t="shared" si="42"/>
        <v>0</v>
      </c>
      <c r="L109" s="11">
        <f t="shared" si="42"/>
        <v>0</v>
      </c>
      <c r="M109" s="11">
        <f t="shared" si="42"/>
        <v>0</v>
      </c>
      <c r="N109" s="11">
        <f t="shared" si="42"/>
        <v>0</v>
      </c>
      <c r="O109" s="11">
        <f t="shared" si="42"/>
        <v>0</v>
      </c>
      <c r="P109" s="11">
        <f t="shared" si="42"/>
        <v>0</v>
      </c>
      <c r="Q109" s="11">
        <f t="shared" si="42"/>
        <v>0</v>
      </c>
      <c r="R109" s="11">
        <f t="shared" si="42"/>
        <v>0</v>
      </c>
      <c r="S109" s="11">
        <f t="shared" si="42"/>
        <v>0</v>
      </c>
      <c r="T109" s="11">
        <f t="shared" si="42"/>
        <v>0</v>
      </c>
      <c r="U109" s="11">
        <f t="shared" si="42"/>
        <v>0</v>
      </c>
      <c r="V109" s="11">
        <f t="shared" si="42"/>
        <v>0</v>
      </c>
      <c r="W109" s="11">
        <f t="shared" si="42"/>
        <v>0</v>
      </c>
      <c r="X109" s="11">
        <f t="shared" si="42"/>
        <v>0</v>
      </c>
      <c r="Y109" s="11">
        <f t="shared" si="42"/>
        <v>0</v>
      </c>
      <c r="Z109" s="11">
        <f t="shared" si="42"/>
        <v>0</v>
      </c>
      <c r="AA109" s="11">
        <f t="shared" si="42"/>
        <v>0</v>
      </c>
      <c r="AB109" s="11">
        <f t="shared" si="42"/>
        <v>0</v>
      </c>
    </row>
    <row r="110" spans="4:28" x14ac:dyDescent="0.25">
      <c r="D110" s="3" t="s">
        <v>7</v>
      </c>
      <c r="E110" s="11">
        <f t="shared" ref="E110:AB110" si="43">E51+E81</f>
        <v>1</v>
      </c>
      <c r="F110" s="11">
        <f t="shared" si="43"/>
        <v>0</v>
      </c>
      <c r="G110" s="11">
        <f t="shared" si="43"/>
        <v>0</v>
      </c>
      <c r="H110" s="11">
        <f t="shared" si="43"/>
        <v>0</v>
      </c>
      <c r="I110" s="11">
        <f t="shared" si="43"/>
        <v>0</v>
      </c>
      <c r="J110" s="11">
        <f t="shared" si="43"/>
        <v>0</v>
      </c>
      <c r="K110" s="11">
        <f t="shared" si="43"/>
        <v>0</v>
      </c>
      <c r="L110" s="11">
        <f t="shared" si="43"/>
        <v>0</v>
      </c>
      <c r="M110" s="11">
        <f t="shared" si="43"/>
        <v>0</v>
      </c>
      <c r="N110" s="11">
        <f t="shared" si="43"/>
        <v>0</v>
      </c>
      <c r="O110" s="11">
        <f t="shared" si="43"/>
        <v>0</v>
      </c>
      <c r="P110" s="11">
        <f t="shared" si="43"/>
        <v>0</v>
      </c>
      <c r="Q110" s="11">
        <f t="shared" si="43"/>
        <v>0</v>
      </c>
      <c r="R110" s="11">
        <f t="shared" si="43"/>
        <v>0</v>
      </c>
      <c r="S110" s="11">
        <f t="shared" si="43"/>
        <v>0</v>
      </c>
      <c r="T110" s="11">
        <f t="shared" si="43"/>
        <v>0</v>
      </c>
      <c r="U110" s="11">
        <f t="shared" si="43"/>
        <v>0</v>
      </c>
      <c r="V110" s="11">
        <f t="shared" si="43"/>
        <v>0</v>
      </c>
      <c r="W110" s="11">
        <f t="shared" si="43"/>
        <v>0</v>
      </c>
      <c r="X110" s="11">
        <f t="shared" si="43"/>
        <v>0</v>
      </c>
      <c r="Y110" s="11">
        <f t="shared" si="43"/>
        <v>0</v>
      </c>
      <c r="Z110" s="11">
        <f t="shared" si="43"/>
        <v>0</v>
      </c>
      <c r="AA110" s="11">
        <f t="shared" si="43"/>
        <v>0</v>
      </c>
      <c r="AB110" s="11">
        <f t="shared" si="43"/>
        <v>0</v>
      </c>
    </row>
    <row r="111" spans="4:28" x14ac:dyDescent="0.25">
      <c r="D111" s="4" t="s">
        <v>9</v>
      </c>
      <c r="E111" s="11">
        <f t="shared" ref="E111:AB111" si="44">E52+E82</f>
        <v>0</v>
      </c>
      <c r="F111" s="11">
        <f t="shared" si="44"/>
        <v>0</v>
      </c>
      <c r="G111" s="11">
        <f t="shared" si="44"/>
        <v>1</v>
      </c>
      <c r="H111" s="11">
        <f t="shared" si="44"/>
        <v>0</v>
      </c>
      <c r="I111" s="11">
        <f t="shared" si="44"/>
        <v>0</v>
      </c>
      <c r="J111" s="11">
        <f t="shared" si="44"/>
        <v>0</v>
      </c>
      <c r="K111" s="11">
        <f t="shared" si="44"/>
        <v>0</v>
      </c>
      <c r="L111" s="11">
        <f t="shared" si="44"/>
        <v>0</v>
      </c>
      <c r="M111" s="11">
        <f t="shared" si="44"/>
        <v>0</v>
      </c>
      <c r="N111" s="11">
        <f t="shared" si="44"/>
        <v>0</v>
      </c>
      <c r="O111" s="11">
        <f t="shared" si="44"/>
        <v>0</v>
      </c>
      <c r="P111" s="11">
        <f t="shared" si="44"/>
        <v>0</v>
      </c>
      <c r="Q111" s="11">
        <f t="shared" si="44"/>
        <v>0</v>
      </c>
      <c r="R111" s="11">
        <f t="shared" si="44"/>
        <v>0</v>
      </c>
      <c r="S111" s="11">
        <f t="shared" si="44"/>
        <v>0</v>
      </c>
      <c r="T111" s="11">
        <f t="shared" si="44"/>
        <v>0</v>
      </c>
      <c r="U111" s="11">
        <f t="shared" si="44"/>
        <v>0</v>
      </c>
      <c r="V111" s="11">
        <f t="shared" si="44"/>
        <v>0</v>
      </c>
      <c r="W111" s="11">
        <f t="shared" si="44"/>
        <v>0</v>
      </c>
      <c r="X111" s="11">
        <f t="shared" si="44"/>
        <v>0</v>
      </c>
      <c r="Y111" s="11">
        <f t="shared" si="44"/>
        <v>0</v>
      </c>
      <c r="Z111" s="11">
        <f t="shared" si="44"/>
        <v>0</v>
      </c>
      <c r="AA111" s="11">
        <f t="shared" si="44"/>
        <v>0</v>
      </c>
      <c r="AB111" s="11">
        <f t="shared" si="44"/>
        <v>0</v>
      </c>
    </row>
    <row r="112" spans="4:28" x14ac:dyDescent="0.25">
      <c r="D112" s="3" t="s">
        <v>22</v>
      </c>
      <c r="E112" s="11">
        <f t="shared" ref="E112:AB112" si="45">E53+E83</f>
        <v>0</v>
      </c>
      <c r="F112" s="11">
        <f t="shared" si="45"/>
        <v>0</v>
      </c>
      <c r="G112" s="11">
        <f t="shared" si="45"/>
        <v>0.1</v>
      </c>
      <c r="H112" s="11">
        <f t="shared" si="45"/>
        <v>0</v>
      </c>
      <c r="I112" s="11">
        <f t="shared" si="45"/>
        <v>0.3</v>
      </c>
      <c r="J112" s="11">
        <f t="shared" si="45"/>
        <v>0.6</v>
      </c>
      <c r="K112" s="11">
        <f t="shared" si="45"/>
        <v>0</v>
      </c>
      <c r="L112" s="11">
        <f t="shared" si="45"/>
        <v>0</v>
      </c>
      <c r="M112" s="11">
        <f t="shared" si="45"/>
        <v>0</v>
      </c>
      <c r="N112" s="11">
        <f t="shared" si="45"/>
        <v>0</v>
      </c>
      <c r="O112" s="11">
        <f t="shared" si="45"/>
        <v>0</v>
      </c>
      <c r="P112" s="11">
        <f t="shared" si="45"/>
        <v>0</v>
      </c>
      <c r="Q112" s="11">
        <f t="shared" si="45"/>
        <v>0</v>
      </c>
      <c r="R112" s="11">
        <f t="shared" si="45"/>
        <v>0</v>
      </c>
      <c r="S112" s="11">
        <f t="shared" si="45"/>
        <v>0</v>
      </c>
      <c r="T112" s="11">
        <f t="shared" si="45"/>
        <v>0</v>
      </c>
      <c r="U112" s="11">
        <f t="shared" si="45"/>
        <v>0</v>
      </c>
      <c r="V112" s="11">
        <f t="shared" si="45"/>
        <v>0</v>
      </c>
      <c r="W112" s="11">
        <f t="shared" si="45"/>
        <v>0</v>
      </c>
      <c r="X112" s="11">
        <f t="shared" si="45"/>
        <v>0</v>
      </c>
      <c r="Y112" s="11">
        <f t="shared" si="45"/>
        <v>0</v>
      </c>
      <c r="Z112" s="11">
        <f t="shared" si="45"/>
        <v>0</v>
      </c>
      <c r="AA112" s="11">
        <f t="shared" si="45"/>
        <v>0</v>
      </c>
      <c r="AB112" s="11">
        <f t="shared" si="45"/>
        <v>0</v>
      </c>
    </row>
    <row r="113" spans="2:28" x14ac:dyDescent="0.25">
      <c r="D113" s="4" t="s">
        <v>1</v>
      </c>
      <c r="E113" s="11">
        <f t="shared" ref="E113:AB113" si="46">E54+E84</f>
        <v>0</v>
      </c>
      <c r="F113" s="11">
        <f t="shared" si="46"/>
        <v>0</v>
      </c>
      <c r="G113" s="11">
        <f t="shared" si="46"/>
        <v>0</v>
      </c>
      <c r="H113" s="11">
        <f t="shared" si="46"/>
        <v>0</v>
      </c>
      <c r="I113" s="11">
        <f t="shared" si="46"/>
        <v>0</v>
      </c>
      <c r="J113" s="11">
        <f t="shared" si="46"/>
        <v>0</v>
      </c>
      <c r="K113" s="11">
        <f t="shared" si="46"/>
        <v>0</v>
      </c>
      <c r="L113" s="11">
        <f t="shared" si="46"/>
        <v>0</v>
      </c>
      <c r="M113" s="11">
        <f t="shared" si="46"/>
        <v>1</v>
      </c>
      <c r="N113" s="11">
        <f t="shared" si="46"/>
        <v>0</v>
      </c>
      <c r="O113" s="11">
        <f t="shared" si="46"/>
        <v>0</v>
      </c>
      <c r="P113" s="11">
        <f t="shared" si="46"/>
        <v>0</v>
      </c>
      <c r="Q113" s="11">
        <f t="shared" si="46"/>
        <v>0</v>
      </c>
      <c r="R113" s="11">
        <f t="shared" si="46"/>
        <v>0</v>
      </c>
      <c r="S113" s="11">
        <f t="shared" si="46"/>
        <v>0</v>
      </c>
      <c r="T113" s="11">
        <f t="shared" si="46"/>
        <v>0</v>
      </c>
      <c r="U113" s="11">
        <f t="shared" si="46"/>
        <v>0</v>
      </c>
      <c r="V113" s="11">
        <f t="shared" si="46"/>
        <v>0</v>
      </c>
      <c r="W113" s="11">
        <f t="shared" si="46"/>
        <v>0</v>
      </c>
      <c r="X113" s="11">
        <f t="shared" si="46"/>
        <v>0</v>
      </c>
      <c r="Y113" s="11">
        <f t="shared" si="46"/>
        <v>0</v>
      </c>
      <c r="Z113" s="11">
        <f t="shared" si="46"/>
        <v>0</v>
      </c>
      <c r="AA113" s="11">
        <f t="shared" si="46"/>
        <v>0</v>
      </c>
      <c r="AB113" s="11">
        <f t="shared" si="46"/>
        <v>0</v>
      </c>
    </row>
    <row r="114" spans="2:28" x14ac:dyDescent="0.25">
      <c r="D114" s="3" t="s">
        <v>14</v>
      </c>
      <c r="E114" s="11">
        <f t="shared" ref="E114:AB114" si="47">E55+E85</f>
        <v>0</v>
      </c>
      <c r="F114" s="11">
        <f t="shared" si="47"/>
        <v>0.66666666666666663</v>
      </c>
      <c r="G114" s="11">
        <f t="shared" si="47"/>
        <v>0</v>
      </c>
      <c r="H114" s="11">
        <f t="shared" si="47"/>
        <v>0</v>
      </c>
      <c r="I114" s="11">
        <f t="shared" si="47"/>
        <v>0</v>
      </c>
      <c r="J114" s="11">
        <f t="shared" si="47"/>
        <v>0</v>
      </c>
      <c r="K114" s="11">
        <f t="shared" si="47"/>
        <v>0</v>
      </c>
      <c r="L114" s="11">
        <f t="shared" si="47"/>
        <v>0</v>
      </c>
      <c r="M114" s="11">
        <f t="shared" si="47"/>
        <v>0</v>
      </c>
      <c r="N114" s="11">
        <f t="shared" si="47"/>
        <v>0</v>
      </c>
      <c r="O114" s="11">
        <f t="shared" si="47"/>
        <v>0</v>
      </c>
      <c r="P114" s="11">
        <f t="shared" si="47"/>
        <v>0</v>
      </c>
      <c r="Q114" s="11">
        <f t="shared" si="47"/>
        <v>0</v>
      </c>
      <c r="R114" s="11">
        <f t="shared" si="47"/>
        <v>0</v>
      </c>
      <c r="S114" s="11">
        <f t="shared" si="47"/>
        <v>0</v>
      </c>
      <c r="T114" s="11">
        <f t="shared" si="47"/>
        <v>0</v>
      </c>
      <c r="U114" s="11">
        <f t="shared" si="47"/>
        <v>0</v>
      </c>
      <c r="V114" s="11">
        <f t="shared" si="47"/>
        <v>0</v>
      </c>
      <c r="W114" s="11">
        <f t="shared" si="47"/>
        <v>0</v>
      </c>
      <c r="X114" s="11">
        <f t="shared" si="47"/>
        <v>0</v>
      </c>
      <c r="Y114" s="11">
        <f t="shared" si="47"/>
        <v>0</v>
      </c>
      <c r="Z114" s="11">
        <f t="shared" si="47"/>
        <v>0</v>
      </c>
      <c r="AA114" s="11">
        <f t="shared" si="47"/>
        <v>0</v>
      </c>
      <c r="AB114" s="11">
        <f t="shared" si="47"/>
        <v>0.33333333333333331</v>
      </c>
    </row>
    <row r="115" spans="2:28" x14ac:dyDescent="0.25">
      <c r="D115" s="4" t="s">
        <v>16</v>
      </c>
      <c r="E115" s="11">
        <f t="shared" ref="E115:AB115" si="48">E56+E86</f>
        <v>0</v>
      </c>
      <c r="F115" s="11">
        <f t="shared" si="48"/>
        <v>0</v>
      </c>
      <c r="G115" s="11">
        <f t="shared" si="48"/>
        <v>0</v>
      </c>
      <c r="H115" s="11">
        <f t="shared" si="48"/>
        <v>0.45454545454545453</v>
      </c>
      <c r="I115" s="11">
        <f t="shared" si="48"/>
        <v>0</v>
      </c>
      <c r="J115" s="11">
        <f t="shared" si="48"/>
        <v>0</v>
      </c>
      <c r="K115" s="11">
        <f t="shared" si="48"/>
        <v>0</v>
      </c>
      <c r="L115" s="11">
        <f t="shared" si="48"/>
        <v>0</v>
      </c>
      <c r="M115" s="11">
        <f t="shared" si="48"/>
        <v>0</v>
      </c>
      <c r="N115" s="11">
        <f t="shared" si="48"/>
        <v>0</v>
      </c>
      <c r="O115" s="11">
        <f t="shared" si="48"/>
        <v>0</v>
      </c>
      <c r="P115" s="11">
        <f t="shared" si="48"/>
        <v>0</v>
      </c>
      <c r="Q115" s="11">
        <f t="shared" si="48"/>
        <v>0</v>
      </c>
      <c r="R115" s="11">
        <f t="shared" si="48"/>
        <v>0</v>
      </c>
      <c r="S115" s="11">
        <f t="shared" si="48"/>
        <v>0</v>
      </c>
      <c r="T115" s="11">
        <f t="shared" si="48"/>
        <v>0.54545454545454541</v>
      </c>
      <c r="U115" s="11">
        <f t="shared" si="48"/>
        <v>0</v>
      </c>
      <c r="V115" s="11">
        <f t="shared" si="48"/>
        <v>0</v>
      </c>
      <c r="W115" s="11">
        <f t="shared" si="48"/>
        <v>0</v>
      </c>
      <c r="X115" s="11">
        <f t="shared" si="48"/>
        <v>0</v>
      </c>
      <c r="Y115" s="11">
        <f t="shared" si="48"/>
        <v>0</v>
      </c>
      <c r="Z115" s="11">
        <f t="shared" si="48"/>
        <v>0</v>
      </c>
      <c r="AA115" s="11">
        <f t="shared" si="48"/>
        <v>0</v>
      </c>
      <c r="AB115" s="11">
        <f t="shared" si="48"/>
        <v>0</v>
      </c>
    </row>
    <row r="116" spans="2:28" x14ac:dyDescent="0.25">
      <c r="D116" s="3" t="s">
        <v>23</v>
      </c>
      <c r="E116" s="11">
        <f t="shared" ref="E116:AB116" si="49">E57+E87</f>
        <v>0</v>
      </c>
      <c r="F116" s="11">
        <f t="shared" si="49"/>
        <v>0</v>
      </c>
      <c r="G116" s="11">
        <f t="shared" si="49"/>
        <v>0</v>
      </c>
      <c r="H116" s="11">
        <f t="shared" si="49"/>
        <v>0</v>
      </c>
      <c r="I116" s="11">
        <f t="shared" si="49"/>
        <v>0</v>
      </c>
      <c r="J116" s="11">
        <f t="shared" si="49"/>
        <v>0</v>
      </c>
      <c r="K116" s="11">
        <f t="shared" si="49"/>
        <v>0</v>
      </c>
      <c r="L116" s="11">
        <f t="shared" si="49"/>
        <v>0</v>
      </c>
      <c r="M116" s="11">
        <f t="shared" si="49"/>
        <v>0</v>
      </c>
      <c r="N116" s="11">
        <f t="shared" si="49"/>
        <v>0</v>
      </c>
      <c r="O116" s="11">
        <f t="shared" si="49"/>
        <v>0</v>
      </c>
      <c r="P116" s="11">
        <f t="shared" si="49"/>
        <v>0</v>
      </c>
      <c r="Q116" s="11">
        <f t="shared" si="49"/>
        <v>0</v>
      </c>
      <c r="R116" s="11">
        <f t="shared" si="49"/>
        <v>0</v>
      </c>
      <c r="S116" s="11">
        <f t="shared" si="49"/>
        <v>0</v>
      </c>
      <c r="T116" s="11">
        <f t="shared" si="49"/>
        <v>0</v>
      </c>
      <c r="U116" s="11">
        <f t="shared" si="49"/>
        <v>0.2857142857142857</v>
      </c>
      <c r="V116" s="11">
        <f t="shared" si="49"/>
        <v>0</v>
      </c>
      <c r="W116" s="11">
        <f t="shared" si="49"/>
        <v>0</v>
      </c>
      <c r="X116" s="11">
        <f t="shared" si="49"/>
        <v>0</v>
      </c>
      <c r="Y116" s="11">
        <f t="shared" si="49"/>
        <v>0.35714285714285715</v>
      </c>
      <c r="Z116" s="11">
        <f t="shared" si="49"/>
        <v>0</v>
      </c>
      <c r="AA116" s="11">
        <f t="shared" si="49"/>
        <v>0</v>
      </c>
      <c r="AB116" s="11">
        <f t="shared" si="49"/>
        <v>0.35714285714285715</v>
      </c>
    </row>
    <row r="117" spans="2:28" x14ac:dyDescent="0.25">
      <c r="D117" s="4" t="s">
        <v>10</v>
      </c>
      <c r="E117" s="11">
        <f t="shared" ref="E117:AB117" si="50">E58+E88</f>
        <v>0</v>
      </c>
      <c r="F117" s="11">
        <f t="shared" si="50"/>
        <v>0</v>
      </c>
      <c r="G117" s="11">
        <f t="shared" si="50"/>
        <v>0</v>
      </c>
      <c r="H117" s="11">
        <f t="shared" si="50"/>
        <v>0</v>
      </c>
      <c r="I117" s="11">
        <f t="shared" si="50"/>
        <v>0</v>
      </c>
      <c r="J117" s="11">
        <f t="shared" si="50"/>
        <v>0</v>
      </c>
      <c r="K117" s="11">
        <f t="shared" si="50"/>
        <v>0</v>
      </c>
      <c r="L117" s="11">
        <f t="shared" si="50"/>
        <v>0</v>
      </c>
      <c r="M117" s="11">
        <f t="shared" si="50"/>
        <v>0</v>
      </c>
      <c r="N117" s="11">
        <f t="shared" si="50"/>
        <v>0</v>
      </c>
      <c r="O117" s="11">
        <f t="shared" si="50"/>
        <v>0</v>
      </c>
      <c r="P117" s="11">
        <f t="shared" si="50"/>
        <v>0</v>
      </c>
      <c r="Q117" s="11">
        <f t="shared" si="50"/>
        <v>0</v>
      </c>
      <c r="R117" s="11">
        <f t="shared" si="50"/>
        <v>0</v>
      </c>
      <c r="S117" s="11">
        <f t="shared" si="50"/>
        <v>0</v>
      </c>
      <c r="T117" s="11">
        <f t="shared" si="50"/>
        <v>0</v>
      </c>
      <c r="U117" s="11">
        <f t="shared" si="50"/>
        <v>0</v>
      </c>
      <c r="V117" s="11">
        <f t="shared" si="50"/>
        <v>0</v>
      </c>
      <c r="W117" s="11">
        <f t="shared" si="50"/>
        <v>0</v>
      </c>
      <c r="X117" s="11">
        <f t="shared" si="50"/>
        <v>0</v>
      </c>
      <c r="Y117" s="11">
        <f t="shared" si="50"/>
        <v>0</v>
      </c>
      <c r="Z117" s="11">
        <f t="shared" si="50"/>
        <v>1</v>
      </c>
      <c r="AA117" s="11">
        <f t="shared" si="50"/>
        <v>0</v>
      </c>
      <c r="AB117" s="11">
        <f t="shared" si="50"/>
        <v>0</v>
      </c>
    </row>
    <row r="119" spans="2:28" x14ac:dyDescent="0.25">
      <c r="B119" s="9" t="s">
        <v>45</v>
      </c>
    </row>
    <row r="120" spans="2:28" x14ac:dyDescent="0.25">
      <c r="B120" t="s">
        <v>41</v>
      </c>
    </row>
    <row r="121" spans="2:28" x14ac:dyDescent="0.25">
      <c r="B121" t="s">
        <v>40</v>
      </c>
      <c r="C121">
        <v>0.85</v>
      </c>
      <c r="D121" t="s">
        <v>42</v>
      </c>
    </row>
    <row r="122" spans="2:28" x14ac:dyDescent="0.25">
      <c r="B122" t="s">
        <v>43</v>
      </c>
      <c r="C122">
        <f>1/D3</f>
        <v>4.1666666666666664E-2</v>
      </c>
      <c r="D122" t="s">
        <v>44</v>
      </c>
    </row>
    <row r="124" spans="2:28" ht="15.75" thickBot="1" x14ac:dyDescent="0.3">
      <c r="B124" t="s">
        <v>46</v>
      </c>
      <c r="E124" s="2" t="s">
        <v>8</v>
      </c>
      <c r="F124" s="2" t="s">
        <v>11</v>
      </c>
      <c r="G124" s="2" t="s">
        <v>2</v>
      </c>
      <c r="H124" s="2" t="s">
        <v>12</v>
      </c>
      <c r="I124" s="2" t="s">
        <v>0</v>
      </c>
      <c r="J124" s="2" t="s">
        <v>3</v>
      </c>
      <c r="K124" s="2" t="s">
        <v>15</v>
      </c>
      <c r="L124" s="2" t="s">
        <v>19</v>
      </c>
      <c r="M124" s="2" t="s">
        <v>5</v>
      </c>
      <c r="N124" s="2" t="s">
        <v>21</v>
      </c>
      <c r="O124" s="2" t="s">
        <v>20</v>
      </c>
      <c r="P124" s="2" t="s">
        <v>17</v>
      </c>
      <c r="Q124" s="2" t="s">
        <v>18</v>
      </c>
      <c r="R124" s="2" t="s">
        <v>13</v>
      </c>
      <c r="S124" s="2" t="s">
        <v>6</v>
      </c>
      <c r="T124" s="2" t="s">
        <v>4</v>
      </c>
      <c r="U124" s="2" t="s">
        <v>7</v>
      </c>
      <c r="V124" s="2" t="s">
        <v>9</v>
      </c>
      <c r="W124" s="2" t="s">
        <v>22</v>
      </c>
      <c r="X124" s="2" t="s">
        <v>1</v>
      </c>
      <c r="Y124" s="2" t="s">
        <v>14</v>
      </c>
      <c r="Z124" s="2" t="s">
        <v>16</v>
      </c>
      <c r="AA124" s="2" t="s">
        <v>23</v>
      </c>
      <c r="AB124" s="2" t="s">
        <v>10</v>
      </c>
    </row>
    <row r="125" spans="2:28" x14ac:dyDescent="0.25">
      <c r="B125" s="12">
        <f t="shared" ref="B125:B148" si="51">$C$122</f>
        <v>4.1666666666666664E-2</v>
      </c>
      <c r="D125" s="3" t="s">
        <v>8</v>
      </c>
      <c r="E125" s="11">
        <f t="shared" ref="E125:AB125" si="52">$C$121*E94+(1-$C$121)*$B125</f>
        <v>6.2500000000000003E-3</v>
      </c>
      <c r="F125" s="11">
        <f t="shared" si="52"/>
        <v>6.2500000000000003E-3</v>
      </c>
      <c r="G125" s="11">
        <f t="shared" si="52"/>
        <v>6.2500000000000003E-3</v>
      </c>
      <c r="H125" s="11">
        <f t="shared" si="52"/>
        <v>6.2500000000000003E-3</v>
      </c>
      <c r="I125" s="11">
        <f t="shared" si="52"/>
        <v>6.2500000000000003E-3</v>
      </c>
      <c r="J125" s="11">
        <f t="shared" si="52"/>
        <v>6.2500000000000003E-3</v>
      </c>
      <c r="K125" s="11">
        <f t="shared" si="52"/>
        <v>6.2500000000000003E-3</v>
      </c>
      <c r="L125" s="11">
        <f t="shared" si="52"/>
        <v>6.2500000000000003E-3</v>
      </c>
      <c r="M125" s="11">
        <f t="shared" si="52"/>
        <v>6.2500000000000003E-3</v>
      </c>
      <c r="N125" s="11">
        <f t="shared" si="52"/>
        <v>6.2500000000000003E-3</v>
      </c>
      <c r="O125" s="11">
        <f t="shared" si="52"/>
        <v>6.2500000000000003E-3</v>
      </c>
      <c r="P125" s="11">
        <f t="shared" si="52"/>
        <v>6.2500000000000003E-3</v>
      </c>
      <c r="Q125" s="11">
        <f t="shared" si="52"/>
        <v>6.2500000000000003E-3</v>
      </c>
      <c r="R125" s="11">
        <f t="shared" si="52"/>
        <v>6.2500000000000003E-3</v>
      </c>
      <c r="S125" s="11">
        <f t="shared" si="52"/>
        <v>0.85624999999999996</v>
      </c>
      <c r="T125" s="11">
        <f t="shared" si="52"/>
        <v>6.2500000000000003E-3</v>
      </c>
      <c r="U125" s="11">
        <f t="shared" si="52"/>
        <v>6.2500000000000003E-3</v>
      </c>
      <c r="V125" s="11">
        <f t="shared" si="52"/>
        <v>6.2500000000000003E-3</v>
      </c>
      <c r="W125" s="11">
        <f t="shared" si="52"/>
        <v>6.2500000000000003E-3</v>
      </c>
      <c r="X125" s="11">
        <f t="shared" si="52"/>
        <v>6.2500000000000003E-3</v>
      </c>
      <c r="Y125" s="11">
        <f t="shared" si="52"/>
        <v>6.2500000000000003E-3</v>
      </c>
      <c r="Z125" s="11">
        <f t="shared" si="52"/>
        <v>6.2500000000000003E-3</v>
      </c>
      <c r="AA125" s="11">
        <f t="shared" si="52"/>
        <v>6.2500000000000003E-3</v>
      </c>
      <c r="AB125" s="11">
        <f t="shared" si="52"/>
        <v>6.2500000000000003E-3</v>
      </c>
    </row>
    <row r="126" spans="2:28" x14ac:dyDescent="0.25">
      <c r="B126" s="12">
        <f t="shared" si="51"/>
        <v>4.1666666666666664E-2</v>
      </c>
      <c r="D126" s="4" t="s">
        <v>11</v>
      </c>
      <c r="E126" s="11">
        <f t="shared" ref="E126:AB126" si="53">$C$121*E95+(1-$C$121)*$B126</f>
        <v>6.2500000000000003E-3</v>
      </c>
      <c r="F126" s="11">
        <f t="shared" si="53"/>
        <v>6.2500000000000003E-3</v>
      </c>
      <c r="G126" s="11">
        <f t="shared" si="53"/>
        <v>6.2500000000000003E-3</v>
      </c>
      <c r="H126" s="11">
        <f t="shared" si="53"/>
        <v>6.2500000000000003E-3</v>
      </c>
      <c r="I126" s="11">
        <f t="shared" si="53"/>
        <v>6.2500000000000003E-3</v>
      </c>
      <c r="J126" s="11">
        <f t="shared" si="53"/>
        <v>6.2500000000000003E-3</v>
      </c>
      <c r="K126" s="11">
        <f t="shared" si="53"/>
        <v>6.2500000000000003E-3</v>
      </c>
      <c r="L126" s="11">
        <f t="shared" si="53"/>
        <v>6.2500000000000003E-3</v>
      </c>
      <c r="M126" s="11">
        <f t="shared" si="53"/>
        <v>6.2500000000000003E-3</v>
      </c>
      <c r="N126" s="11">
        <f t="shared" si="53"/>
        <v>6.2500000000000003E-3</v>
      </c>
      <c r="O126" s="11">
        <f t="shared" si="53"/>
        <v>6.2500000000000003E-3</v>
      </c>
      <c r="P126" s="11">
        <f t="shared" si="53"/>
        <v>6.2500000000000003E-3</v>
      </c>
      <c r="Q126" s="11">
        <f t="shared" si="53"/>
        <v>6.2500000000000003E-3</v>
      </c>
      <c r="R126" s="11">
        <f t="shared" si="53"/>
        <v>6.2500000000000003E-3</v>
      </c>
      <c r="S126" s="11">
        <f t="shared" si="53"/>
        <v>0.49196428571428563</v>
      </c>
      <c r="T126" s="11">
        <f t="shared" si="53"/>
        <v>6.2500000000000003E-3</v>
      </c>
      <c r="U126" s="11">
        <f t="shared" si="53"/>
        <v>0.37053571428571425</v>
      </c>
      <c r="V126" s="11">
        <f t="shared" si="53"/>
        <v>6.2500000000000003E-3</v>
      </c>
      <c r="W126" s="11">
        <f t="shared" si="53"/>
        <v>6.2500000000000003E-3</v>
      </c>
      <c r="X126" s="11">
        <f t="shared" si="53"/>
        <v>6.2500000000000003E-3</v>
      </c>
      <c r="Y126" s="11">
        <f t="shared" si="53"/>
        <v>6.2500000000000003E-3</v>
      </c>
      <c r="Z126" s="11">
        <f t="shared" si="53"/>
        <v>6.2500000000000003E-3</v>
      </c>
      <c r="AA126" s="11">
        <f t="shared" si="53"/>
        <v>6.2500000000000003E-3</v>
      </c>
      <c r="AB126" s="11">
        <f t="shared" si="53"/>
        <v>6.2500000000000003E-3</v>
      </c>
    </row>
    <row r="127" spans="2:28" x14ac:dyDescent="0.25">
      <c r="B127" s="12">
        <f t="shared" si="51"/>
        <v>4.1666666666666664E-2</v>
      </c>
      <c r="D127" s="3" t="s">
        <v>2</v>
      </c>
      <c r="E127" s="11">
        <f t="shared" ref="E127:AB127" si="54">$C$121*E96+(1-$C$121)*$B127</f>
        <v>4.1666666666666664E-2</v>
      </c>
      <c r="F127" s="11">
        <f t="shared" si="54"/>
        <v>4.1666666666666664E-2</v>
      </c>
      <c r="G127" s="11">
        <f t="shared" si="54"/>
        <v>4.1666666666666664E-2</v>
      </c>
      <c r="H127" s="11">
        <f t="shared" si="54"/>
        <v>4.1666666666666664E-2</v>
      </c>
      <c r="I127" s="11">
        <f t="shared" si="54"/>
        <v>4.1666666666666664E-2</v>
      </c>
      <c r="J127" s="11">
        <f t="shared" si="54"/>
        <v>4.1666666666666664E-2</v>
      </c>
      <c r="K127" s="11">
        <f t="shared" si="54"/>
        <v>4.1666666666666664E-2</v>
      </c>
      <c r="L127" s="11">
        <f t="shared" si="54"/>
        <v>4.1666666666666664E-2</v>
      </c>
      <c r="M127" s="11">
        <f t="shared" si="54"/>
        <v>4.1666666666666664E-2</v>
      </c>
      <c r="N127" s="11">
        <f t="shared" si="54"/>
        <v>4.1666666666666664E-2</v>
      </c>
      <c r="O127" s="11">
        <f t="shared" si="54"/>
        <v>4.1666666666666664E-2</v>
      </c>
      <c r="P127" s="11">
        <f t="shared" si="54"/>
        <v>4.1666666666666664E-2</v>
      </c>
      <c r="Q127" s="11">
        <f t="shared" si="54"/>
        <v>4.1666666666666664E-2</v>
      </c>
      <c r="R127" s="11">
        <f t="shared" si="54"/>
        <v>4.1666666666666664E-2</v>
      </c>
      <c r="S127" s="11">
        <f t="shared" si="54"/>
        <v>4.1666666666666664E-2</v>
      </c>
      <c r="T127" s="11">
        <f t="shared" si="54"/>
        <v>4.1666666666666664E-2</v>
      </c>
      <c r="U127" s="11">
        <f t="shared" si="54"/>
        <v>4.1666666666666664E-2</v>
      </c>
      <c r="V127" s="11">
        <f t="shared" si="54"/>
        <v>4.1666666666666664E-2</v>
      </c>
      <c r="W127" s="11">
        <f t="shared" si="54"/>
        <v>4.1666666666666664E-2</v>
      </c>
      <c r="X127" s="11">
        <f t="shared" si="54"/>
        <v>4.1666666666666664E-2</v>
      </c>
      <c r="Y127" s="11">
        <f t="shared" si="54"/>
        <v>4.1666666666666664E-2</v>
      </c>
      <c r="Z127" s="11">
        <f t="shared" si="54"/>
        <v>4.1666666666666664E-2</v>
      </c>
      <c r="AA127" s="11">
        <f t="shared" si="54"/>
        <v>4.1666666666666664E-2</v>
      </c>
      <c r="AB127" s="11">
        <f t="shared" si="54"/>
        <v>4.1666666666666664E-2</v>
      </c>
    </row>
    <row r="128" spans="2:28" x14ac:dyDescent="0.25">
      <c r="B128" s="12">
        <f t="shared" si="51"/>
        <v>4.1666666666666664E-2</v>
      </c>
      <c r="D128" s="4" t="s">
        <v>12</v>
      </c>
      <c r="E128" s="11">
        <f t="shared" ref="E128:AB128" si="55">$C$121*E97+(1-$C$121)*$B128</f>
        <v>6.2500000000000003E-3</v>
      </c>
      <c r="F128" s="11">
        <f t="shared" si="55"/>
        <v>6.2500000000000003E-3</v>
      </c>
      <c r="G128" s="11">
        <f t="shared" si="55"/>
        <v>6.2500000000000003E-3</v>
      </c>
      <c r="H128" s="11">
        <f t="shared" si="55"/>
        <v>6.2500000000000003E-3</v>
      </c>
      <c r="I128" s="11">
        <f t="shared" si="55"/>
        <v>6.2500000000000003E-3</v>
      </c>
      <c r="J128" s="11">
        <f t="shared" si="55"/>
        <v>6.2500000000000003E-3</v>
      </c>
      <c r="K128" s="11">
        <f t="shared" si="55"/>
        <v>6.2500000000000003E-3</v>
      </c>
      <c r="L128" s="11">
        <f t="shared" si="55"/>
        <v>6.2500000000000003E-3</v>
      </c>
      <c r="M128" s="11">
        <f t="shared" si="55"/>
        <v>6.2500000000000003E-3</v>
      </c>
      <c r="N128" s="11">
        <f t="shared" si="55"/>
        <v>6.2500000000000003E-3</v>
      </c>
      <c r="O128" s="11">
        <f t="shared" si="55"/>
        <v>6.2500000000000003E-3</v>
      </c>
      <c r="P128" s="11">
        <f t="shared" si="55"/>
        <v>6.2500000000000003E-3</v>
      </c>
      <c r="Q128" s="11">
        <f t="shared" si="55"/>
        <v>6.2500000000000003E-3</v>
      </c>
      <c r="R128" s="11">
        <f t="shared" si="55"/>
        <v>6.2500000000000003E-3</v>
      </c>
      <c r="S128" s="11">
        <f t="shared" si="55"/>
        <v>6.2500000000000003E-3</v>
      </c>
      <c r="T128" s="11">
        <f t="shared" si="55"/>
        <v>6.2500000000000003E-3</v>
      </c>
      <c r="U128" s="11">
        <f t="shared" si="55"/>
        <v>6.2500000000000003E-3</v>
      </c>
      <c r="V128" s="11">
        <f t="shared" si="55"/>
        <v>0.85624999999999996</v>
      </c>
      <c r="W128" s="11">
        <f t="shared" si="55"/>
        <v>6.2500000000000003E-3</v>
      </c>
      <c r="X128" s="11">
        <f t="shared" si="55"/>
        <v>6.2500000000000003E-3</v>
      </c>
      <c r="Y128" s="11">
        <f t="shared" si="55"/>
        <v>6.2500000000000003E-3</v>
      </c>
      <c r="Z128" s="11">
        <f t="shared" si="55"/>
        <v>6.2500000000000003E-3</v>
      </c>
      <c r="AA128" s="11">
        <f t="shared" si="55"/>
        <v>6.2500000000000003E-3</v>
      </c>
      <c r="AB128" s="11">
        <f t="shared" si="55"/>
        <v>6.2500000000000003E-3</v>
      </c>
    </row>
    <row r="129" spans="2:28" x14ac:dyDescent="0.25">
      <c r="B129" s="12">
        <f t="shared" si="51"/>
        <v>4.1666666666666664E-2</v>
      </c>
      <c r="D129" s="3" t="s">
        <v>0</v>
      </c>
      <c r="E129" s="11">
        <f t="shared" ref="E129:AB129" si="56">$C$121*E98+(1-$C$121)*$B129</f>
        <v>4.1666666666666664E-2</v>
      </c>
      <c r="F129" s="11">
        <f t="shared" si="56"/>
        <v>4.1666666666666664E-2</v>
      </c>
      <c r="G129" s="11">
        <f t="shared" si="56"/>
        <v>4.1666666666666664E-2</v>
      </c>
      <c r="H129" s="11">
        <f t="shared" si="56"/>
        <v>4.1666666666666664E-2</v>
      </c>
      <c r="I129" s="11">
        <f t="shared" si="56"/>
        <v>4.1666666666666664E-2</v>
      </c>
      <c r="J129" s="11">
        <f t="shared" si="56"/>
        <v>4.1666666666666664E-2</v>
      </c>
      <c r="K129" s="11">
        <f t="shared" si="56"/>
        <v>4.1666666666666664E-2</v>
      </c>
      <c r="L129" s="11">
        <f t="shared" si="56"/>
        <v>4.1666666666666664E-2</v>
      </c>
      <c r="M129" s="11">
        <f t="shared" si="56"/>
        <v>4.1666666666666664E-2</v>
      </c>
      <c r="N129" s="11">
        <f t="shared" si="56"/>
        <v>4.1666666666666664E-2</v>
      </c>
      <c r="O129" s="11">
        <f t="shared" si="56"/>
        <v>4.1666666666666664E-2</v>
      </c>
      <c r="P129" s="11">
        <f t="shared" si="56"/>
        <v>4.1666666666666664E-2</v>
      </c>
      <c r="Q129" s="11">
        <f t="shared" si="56"/>
        <v>4.1666666666666664E-2</v>
      </c>
      <c r="R129" s="11">
        <f t="shared" si="56"/>
        <v>4.1666666666666664E-2</v>
      </c>
      <c r="S129" s="11">
        <f t="shared" si="56"/>
        <v>4.1666666666666664E-2</v>
      </c>
      <c r="T129" s="11">
        <f t="shared" si="56"/>
        <v>4.1666666666666664E-2</v>
      </c>
      <c r="U129" s="11">
        <f t="shared" si="56"/>
        <v>4.1666666666666664E-2</v>
      </c>
      <c r="V129" s="11">
        <f t="shared" si="56"/>
        <v>4.1666666666666664E-2</v>
      </c>
      <c r="W129" s="11">
        <f t="shared" si="56"/>
        <v>4.1666666666666664E-2</v>
      </c>
      <c r="X129" s="11">
        <f t="shared" si="56"/>
        <v>4.1666666666666664E-2</v>
      </c>
      <c r="Y129" s="11">
        <f t="shared" si="56"/>
        <v>4.1666666666666664E-2</v>
      </c>
      <c r="Z129" s="11">
        <f t="shared" si="56"/>
        <v>4.1666666666666664E-2</v>
      </c>
      <c r="AA129" s="11">
        <f t="shared" si="56"/>
        <v>4.1666666666666664E-2</v>
      </c>
      <c r="AB129" s="11">
        <f t="shared" si="56"/>
        <v>4.1666666666666664E-2</v>
      </c>
    </row>
    <row r="130" spans="2:28" x14ac:dyDescent="0.25">
      <c r="B130" s="12">
        <f t="shared" si="51"/>
        <v>4.1666666666666664E-2</v>
      </c>
      <c r="D130" s="4" t="s">
        <v>3</v>
      </c>
      <c r="E130" s="11">
        <f t="shared" ref="E130:AB130" si="57">$C$121*E99+(1-$C$121)*$B130</f>
        <v>6.2500000000000003E-3</v>
      </c>
      <c r="F130" s="11">
        <f t="shared" si="57"/>
        <v>6.2500000000000003E-3</v>
      </c>
      <c r="G130" s="11">
        <f t="shared" si="57"/>
        <v>6.2500000000000003E-3</v>
      </c>
      <c r="H130" s="11">
        <f t="shared" si="57"/>
        <v>6.2500000000000003E-3</v>
      </c>
      <c r="I130" s="11">
        <f t="shared" si="57"/>
        <v>6.2500000000000003E-3</v>
      </c>
      <c r="J130" s="11">
        <f t="shared" si="57"/>
        <v>6.2500000000000003E-3</v>
      </c>
      <c r="K130" s="11">
        <f t="shared" si="57"/>
        <v>6.2500000000000003E-3</v>
      </c>
      <c r="L130" s="11">
        <f t="shared" si="57"/>
        <v>6.2500000000000003E-3</v>
      </c>
      <c r="M130" s="11">
        <f t="shared" si="57"/>
        <v>6.2500000000000003E-3</v>
      </c>
      <c r="N130" s="11">
        <f t="shared" si="57"/>
        <v>0.85624999999999996</v>
      </c>
      <c r="O130" s="11">
        <f t="shared" si="57"/>
        <v>6.2500000000000003E-3</v>
      </c>
      <c r="P130" s="11">
        <f t="shared" si="57"/>
        <v>6.2500000000000003E-3</v>
      </c>
      <c r="Q130" s="11">
        <f t="shared" si="57"/>
        <v>6.2500000000000003E-3</v>
      </c>
      <c r="R130" s="11">
        <f t="shared" si="57"/>
        <v>6.2500000000000003E-3</v>
      </c>
      <c r="S130" s="11">
        <f t="shared" si="57"/>
        <v>6.2500000000000003E-3</v>
      </c>
      <c r="T130" s="11">
        <f t="shared" si="57"/>
        <v>6.2500000000000003E-3</v>
      </c>
      <c r="U130" s="11">
        <f t="shared" si="57"/>
        <v>6.2500000000000003E-3</v>
      </c>
      <c r="V130" s="11">
        <f t="shared" si="57"/>
        <v>6.2500000000000003E-3</v>
      </c>
      <c r="W130" s="11">
        <f t="shared" si="57"/>
        <v>6.2500000000000003E-3</v>
      </c>
      <c r="X130" s="11">
        <f t="shared" si="57"/>
        <v>6.2500000000000003E-3</v>
      </c>
      <c r="Y130" s="11">
        <f t="shared" si="57"/>
        <v>6.2500000000000003E-3</v>
      </c>
      <c r="Z130" s="11">
        <f t="shared" si="57"/>
        <v>6.2500000000000003E-3</v>
      </c>
      <c r="AA130" s="11">
        <f t="shared" si="57"/>
        <v>6.2500000000000003E-3</v>
      </c>
      <c r="AB130" s="11">
        <f t="shared" si="57"/>
        <v>6.2500000000000003E-3</v>
      </c>
    </row>
    <row r="131" spans="2:28" x14ac:dyDescent="0.25">
      <c r="B131" s="12">
        <f t="shared" si="51"/>
        <v>4.1666666666666664E-2</v>
      </c>
      <c r="D131" s="3" t="s">
        <v>15</v>
      </c>
      <c r="E131" s="11">
        <f t="shared" ref="E131:AB131" si="58">$C$121*E100+(1-$C$121)*$B131</f>
        <v>6.2500000000000003E-3</v>
      </c>
      <c r="F131" s="11">
        <f t="shared" si="58"/>
        <v>6.2500000000000003E-3</v>
      </c>
      <c r="G131" s="11">
        <f t="shared" si="58"/>
        <v>6.2500000000000003E-3</v>
      </c>
      <c r="H131" s="11">
        <f t="shared" si="58"/>
        <v>6.2500000000000003E-3</v>
      </c>
      <c r="I131" s="11">
        <f t="shared" si="58"/>
        <v>0.34625</v>
      </c>
      <c r="J131" s="11">
        <f t="shared" si="58"/>
        <v>0.34625</v>
      </c>
      <c r="K131" s="11">
        <f t="shared" si="58"/>
        <v>6.2500000000000003E-3</v>
      </c>
      <c r="L131" s="11">
        <f t="shared" si="58"/>
        <v>0.17625000000000002</v>
      </c>
      <c r="M131" s="11">
        <f t="shared" si="58"/>
        <v>6.2500000000000003E-3</v>
      </c>
      <c r="N131" s="11">
        <f t="shared" si="58"/>
        <v>6.2500000000000003E-3</v>
      </c>
      <c r="O131" s="11">
        <f t="shared" si="58"/>
        <v>6.2500000000000003E-3</v>
      </c>
      <c r="P131" s="11">
        <f t="shared" si="58"/>
        <v>6.2500000000000003E-3</v>
      </c>
      <c r="Q131" s="11">
        <f t="shared" si="58"/>
        <v>6.2500000000000003E-3</v>
      </c>
      <c r="R131" s="11">
        <f t="shared" si="58"/>
        <v>6.2500000000000003E-3</v>
      </c>
      <c r="S131" s="11">
        <f t="shared" si="58"/>
        <v>6.2500000000000003E-3</v>
      </c>
      <c r="T131" s="11">
        <f t="shared" si="58"/>
        <v>6.2500000000000003E-3</v>
      </c>
      <c r="U131" s="11">
        <f t="shared" si="58"/>
        <v>6.2500000000000003E-3</v>
      </c>
      <c r="V131" s="11">
        <f t="shared" si="58"/>
        <v>6.2500000000000003E-3</v>
      </c>
      <c r="W131" s="11">
        <f t="shared" si="58"/>
        <v>6.2500000000000003E-3</v>
      </c>
      <c r="X131" s="11">
        <f t="shared" si="58"/>
        <v>6.2500000000000003E-3</v>
      </c>
      <c r="Y131" s="11">
        <f t="shared" si="58"/>
        <v>6.2500000000000003E-3</v>
      </c>
      <c r="Z131" s="11">
        <f t="shared" si="58"/>
        <v>6.2500000000000003E-3</v>
      </c>
      <c r="AA131" s="11">
        <f t="shared" si="58"/>
        <v>6.2500000000000003E-3</v>
      </c>
      <c r="AB131" s="11">
        <f t="shared" si="58"/>
        <v>6.2500000000000003E-3</v>
      </c>
    </row>
    <row r="132" spans="2:28" x14ac:dyDescent="0.25">
      <c r="B132" s="12">
        <f t="shared" si="51"/>
        <v>4.1666666666666664E-2</v>
      </c>
      <c r="D132" s="4" t="s">
        <v>19</v>
      </c>
      <c r="E132" s="11">
        <f t="shared" ref="E132:AB132" si="59">$C$121*E101+(1-$C$121)*$B132</f>
        <v>6.2500000000000003E-3</v>
      </c>
      <c r="F132" s="11">
        <f t="shared" si="59"/>
        <v>6.2500000000000003E-3</v>
      </c>
      <c r="G132" s="11">
        <f t="shared" si="59"/>
        <v>6.2500000000000003E-3</v>
      </c>
      <c r="H132" s="11">
        <f t="shared" si="59"/>
        <v>6.2500000000000003E-3</v>
      </c>
      <c r="I132" s="11">
        <f t="shared" si="59"/>
        <v>6.2500000000000003E-3</v>
      </c>
      <c r="J132" s="11">
        <f t="shared" si="59"/>
        <v>6.2500000000000003E-3</v>
      </c>
      <c r="K132" s="11">
        <f t="shared" si="59"/>
        <v>6.2500000000000003E-3</v>
      </c>
      <c r="L132" s="11">
        <f t="shared" si="59"/>
        <v>6.2500000000000003E-3</v>
      </c>
      <c r="M132" s="11">
        <f t="shared" si="59"/>
        <v>6.2500000000000003E-3</v>
      </c>
      <c r="N132" s="11">
        <f t="shared" si="59"/>
        <v>6.2500000000000003E-3</v>
      </c>
      <c r="O132" s="11">
        <f t="shared" si="59"/>
        <v>6.2500000000000003E-3</v>
      </c>
      <c r="P132" s="11">
        <f t="shared" si="59"/>
        <v>6.2500000000000003E-3</v>
      </c>
      <c r="Q132" s="11">
        <f t="shared" si="59"/>
        <v>6.2500000000000003E-3</v>
      </c>
      <c r="R132" s="11">
        <f t="shared" si="59"/>
        <v>0.85624999999999996</v>
      </c>
      <c r="S132" s="11">
        <f t="shared" si="59"/>
        <v>6.2500000000000003E-3</v>
      </c>
      <c r="T132" s="11">
        <f t="shared" si="59"/>
        <v>6.2500000000000003E-3</v>
      </c>
      <c r="U132" s="11">
        <f t="shared" si="59"/>
        <v>6.2500000000000003E-3</v>
      </c>
      <c r="V132" s="11">
        <f t="shared" si="59"/>
        <v>6.2500000000000003E-3</v>
      </c>
      <c r="W132" s="11">
        <f t="shared" si="59"/>
        <v>6.2500000000000003E-3</v>
      </c>
      <c r="X132" s="11">
        <f t="shared" si="59"/>
        <v>6.2500000000000003E-3</v>
      </c>
      <c r="Y132" s="11">
        <f t="shared" si="59"/>
        <v>6.2500000000000003E-3</v>
      </c>
      <c r="Z132" s="11">
        <f t="shared" si="59"/>
        <v>6.2500000000000003E-3</v>
      </c>
      <c r="AA132" s="11">
        <f t="shared" si="59"/>
        <v>6.2500000000000003E-3</v>
      </c>
      <c r="AB132" s="11">
        <f t="shared" si="59"/>
        <v>6.2500000000000003E-3</v>
      </c>
    </row>
    <row r="133" spans="2:28" x14ac:dyDescent="0.25">
      <c r="B133" s="12">
        <f t="shared" si="51"/>
        <v>4.1666666666666664E-2</v>
      </c>
      <c r="D133" s="3" t="s">
        <v>5</v>
      </c>
      <c r="E133" s="11">
        <f t="shared" ref="E133:AB133" si="60">$C$121*E102+(1-$C$121)*$B133</f>
        <v>6.2500000000000003E-3</v>
      </c>
      <c r="F133" s="11">
        <f t="shared" si="60"/>
        <v>6.2500000000000003E-3</v>
      </c>
      <c r="G133" s="11">
        <f t="shared" si="60"/>
        <v>6.2500000000000003E-3</v>
      </c>
      <c r="H133" s="11">
        <f t="shared" si="60"/>
        <v>6.2500000000000003E-3</v>
      </c>
      <c r="I133" s="11">
        <f t="shared" si="60"/>
        <v>6.2500000000000003E-3</v>
      </c>
      <c r="J133" s="11">
        <f t="shared" si="60"/>
        <v>6.2500000000000003E-3</v>
      </c>
      <c r="K133" s="11">
        <f t="shared" si="60"/>
        <v>0.85624999999999996</v>
      </c>
      <c r="L133" s="11">
        <f t="shared" si="60"/>
        <v>6.2500000000000003E-3</v>
      </c>
      <c r="M133" s="11">
        <f t="shared" si="60"/>
        <v>6.2500000000000003E-3</v>
      </c>
      <c r="N133" s="11">
        <f t="shared" si="60"/>
        <v>6.2500000000000003E-3</v>
      </c>
      <c r="O133" s="11">
        <f t="shared" si="60"/>
        <v>6.2500000000000003E-3</v>
      </c>
      <c r="P133" s="11">
        <f t="shared" si="60"/>
        <v>6.2500000000000003E-3</v>
      </c>
      <c r="Q133" s="11">
        <f t="shared" si="60"/>
        <v>6.2500000000000003E-3</v>
      </c>
      <c r="R133" s="11">
        <f t="shared" si="60"/>
        <v>6.2500000000000003E-3</v>
      </c>
      <c r="S133" s="11">
        <f t="shared" si="60"/>
        <v>6.2500000000000003E-3</v>
      </c>
      <c r="T133" s="11">
        <f t="shared" si="60"/>
        <v>6.2500000000000003E-3</v>
      </c>
      <c r="U133" s="11">
        <f t="shared" si="60"/>
        <v>6.2500000000000003E-3</v>
      </c>
      <c r="V133" s="11">
        <f t="shared" si="60"/>
        <v>6.2500000000000003E-3</v>
      </c>
      <c r="W133" s="11">
        <f t="shared" si="60"/>
        <v>6.2500000000000003E-3</v>
      </c>
      <c r="X133" s="11">
        <f t="shared" si="60"/>
        <v>6.2500000000000003E-3</v>
      </c>
      <c r="Y133" s="11">
        <f t="shared" si="60"/>
        <v>6.2500000000000003E-3</v>
      </c>
      <c r="Z133" s="11">
        <f t="shared" si="60"/>
        <v>6.2500000000000003E-3</v>
      </c>
      <c r="AA133" s="11">
        <f t="shared" si="60"/>
        <v>6.2500000000000003E-3</v>
      </c>
      <c r="AB133" s="11">
        <f t="shared" si="60"/>
        <v>6.2500000000000003E-3</v>
      </c>
    </row>
    <row r="134" spans="2:28" x14ac:dyDescent="0.25">
      <c r="B134" s="12">
        <f t="shared" si="51"/>
        <v>4.1666666666666664E-2</v>
      </c>
      <c r="D134" s="4" t="s">
        <v>21</v>
      </c>
      <c r="E134" s="11">
        <f t="shared" ref="E134:AB134" si="61">$C$121*E103+(1-$C$121)*$B134</f>
        <v>6.2500000000000003E-3</v>
      </c>
      <c r="F134" s="11">
        <f t="shared" si="61"/>
        <v>6.2500000000000003E-3</v>
      </c>
      <c r="G134" s="11">
        <f t="shared" si="61"/>
        <v>6.2500000000000003E-3</v>
      </c>
      <c r="H134" s="11">
        <f t="shared" si="61"/>
        <v>6.2500000000000003E-3</v>
      </c>
      <c r="I134" s="11">
        <f t="shared" si="61"/>
        <v>6.2500000000000003E-3</v>
      </c>
      <c r="J134" s="11">
        <f t="shared" si="61"/>
        <v>6.2500000000000003E-3</v>
      </c>
      <c r="K134" s="11">
        <f t="shared" si="61"/>
        <v>6.2500000000000003E-3</v>
      </c>
      <c r="L134" s="11">
        <f t="shared" si="61"/>
        <v>6.2500000000000003E-3</v>
      </c>
      <c r="M134" s="11">
        <f t="shared" si="61"/>
        <v>0.37053571428571425</v>
      </c>
      <c r="N134" s="11">
        <f t="shared" si="61"/>
        <v>6.2500000000000003E-3</v>
      </c>
      <c r="O134" s="11">
        <f t="shared" si="61"/>
        <v>0.12767857142857142</v>
      </c>
      <c r="P134" s="11">
        <f t="shared" si="61"/>
        <v>0.37053571428571425</v>
      </c>
      <c r="Q134" s="11">
        <f t="shared" si="61"/>
        <v>6.2500000000000003E-3</v>
      </c>
      <c r="R134" s="11">
        <f t="shared" si="61"/>
        <v>6.2500000000000003E-3</v>
      </c>
      <c r="S134" s="11">
        <f t="shared" si="61"/>
        <v>6.2500000000000003E-3</v>
      </c>
      <c r="T134" s="11">
        <f t="shared" si="61"/>
        <v>6.2500000000000003E-3</v>
      </c>
      <c r="U134" s="11">
        <f t="shared" si="61"/>
        <v>6.2500000000000003E-3</v>
      </c>
      <c r="V134" s="11">
        <f t="shared" si="61"/>
        <v>6.2500000000000003E-3</v>
      </c>
      <c r="W134" s="11">
        <f t="shared" si="61"/>
        <v>6.2500000000000003E-3</v>
      </c>
      <c r="X134" s="11">
        <f t="shared" si="61"/>
        <v>6.2500000000000003E-3</v>
      </c>
      <c r="Y134" s="11">
        <f t="shared" si="61"/>
        <v>6.2500000000000003E-3</v>
      </c>
      <c r="Z134" s="11">
        <f t="shared" si="61"/>
        <v>6.2500000000000003E-3</v>
      </c>
      <c r="AA134" s="11">
        <f t="shared" si="61"/>
        <v>6.2500000000000003E-3</v>
      </c>
      <c r="AB134" s="11">
        <f t="shared" si="61"/>
        <v>6.2500000000000003E-3</v>
      </c>
    </row>
    <row r="135" spans="2:28" x14ac:dyDescent="0.25">
      <c r="B135" s="12">
        <f t="shared" si="51"/>
        <v>4.1666666666666664E-2</v>
      </c>
      <c r="D135" s="3" t="s">
        <v>20</v>
      </c>
      <c r="E135" s="11">
        <f t="shared" ref="E135:AB135" si="62">$C$121*E104+(1-$C$121)*$B135</f>
        <v>0.34625</v>
      </c>
      <c r="F135" s="11">
        <f t="shared" si="62"/>
        <v>0.26124999999999998</v>
      </c>
      <c r="G135" s="11">
        <f t="shared" si="62"/>
        <v>6.2500000000000003E-3</v>
      </c>
      <c r="H135" s="11">
        <f t="shared" si="62"/>
        <v>6.2500000000000003E-3</v>
      </c>
      <c r="I135" s="11">
        <f t="shared" si="62"/>
        <v>6.2500000000000003E-3</v>
      </c>
      <c r="J135" s="11">
        <f t="shared" si="62"/>
        <v>6.2500000000000003E-3</v>
      </c>
      <c r="K135" s="11">
        <f t="shared" si="62"/>
        <v>6.2500000000000003E-3</v>
      </c>
      <c r="L135" s="11">
        <f t="shared" si="62"/>
        <v>6.2500000000000003E-3</v>
      </c>
      <c r="M135" s="11">
        <f t="shared" si="62"/>
        <v>6.2500000000000003E-3</v>
      </c>
      <c r="N135" s="11">
        <f t="shared" si="62"/>
        <v>6.2500000000000003E-3</v>
      </c>
      <c r="O135" s="11">
        <f t="shared" si="62"/>
        <v>6.2500000000000003E-3</v>
      </c>
      <c r="P135" s="11">
        <f t="shared" si="62"/>
        <v>6.2500000000000003E-3</v>
      </c>
      <c r="Q135" s="11">
        <f t="shared" si="62"/>
        <v>9.1250000000000012E-2</v>
      </c>
      <c r="R135" s="11">
        <f t="shared" si="62"/>
        <v>6.2500000000000003E-3</v>
      </c>
      <c r="S135" s="11">
        <f t="shared" si="62"/>
        <v>6.2500000000000003E-3</v>
      </c>
      <c r="T135" s="11">
        <f t="shared" si="62"/>
        <v>6.2500000000000003E-3</v>
      </c>
      <c r="U135" s="11">
        <f t="shared" si="62"/>
        <v>6.2500000000000003E-3</v>
      </c>
      <c r="V135" s="11">
        <f t="shared" si="62"/>
        <v>0.17625000000000002</v>
      </c>
      <c r="W135" s="11">
        <f t="shared" si="62"/>
        <v>6.2500000000000003E-3</v>
      </c>
      <c r="X135" s="11">
        <f t="shared" si="62"/>
        <v>6.2500000000000003E-3</v>
      </c>
      <c r="Y135" s="11">
        <f t="shared" si="62"/>
        <v>6.2500000000000003E-3</v>
      </c>
      <c r="Z135" s="11">
        <f t="shared" si="62"/>
        <v>6.2500000000000003E-3</v>
      </c>
      <c r="AA135" s="11">
        <f t="shared" si="62"/>
        <v>6.2500000000000003E-3</v>
      </c>
      <c r="AB135" s="11">
        <f t="shared" si="62"/>
        <v>6.2500000000000003E-3</v>
      </c>
    </row>
    <row r="136" spans="2:28" x14ac:dyDescent="0.25">
      <c r="B136" s="12">
        <f t="shared" si="51"/>
        <v>4.1666666666666664E-2</v>
      </c>
      <c r="D136" s="4" t="s">
        <v>17</v>
      </c>
      <c r="E136" s="11">
        <f t="shared" ref="E136:AB136" si="63">$C$121*E105+(1-$C$121)*$B136</f>
        <v>0.43124999999999997</v>
      </c>
      <c r="F136" s="11">
        <f t="shared" si="63"/>
        <v>6.2500000000000003E-3</v>
      </c>
      <c r="G136" s="11">
        <f t="shared" si="63"/>
        <v>6.2500000000000003E-3</v>
      </c>
      <c r="H136" s="11">
        <f t="shared" si="63"/>
        <v>6.2500000000000003E-3</v>
      </c>
      <c r="I136" s="11">
        <f t="shared" si="63"/>
        <v>6.2500000000000003E-3</v>
      </c>
      <c r="J136" s="11">
        <f t="shared" si="63"/>
        <v>6.2500000000000003E-3</v>
      </c>
      <c r="K136" s="11">
        <f t="shared" si="63"/>
        <v>6.2500000000000003E-3</v>
      </c>
      <c r="L136" s="11">
        <f t="shared" si="63"/>
        <v>6.2500000000000003E-3</v>
      </c>
      <c r="M136" s="11">
        <f t="shared" si="63"/>
        <v>6.2500000000000003E-3</v>
      </c>
      <c r="N136" s="11">
        <f t="shared" si="63"/>
        <v>6.2500000000000003E-3</v>
      </c>
      <c r="O136" s="11">
        <f t="shared" si="63"/>
        <v>6.2500000000000003E-3</v>
      </c>
      <c r="P136" s="11">
        <f t="shared" si="63"/>
        <v>6.2500000000000003E-3</v>
      </c>
      <c r="Q136" s="11">
        <f t="shared" si="63"/>
        <v>6.2500000000000003E-3</v>
      </c>
      <c r="R136" s="11">
        <f t="shared" si="63"/>
        <v>6.2500000000000003E-3</v>
      </c>
      <c r="S136" s="11">
        <f t="shared" si="63"/>
        <v>6.2500000000000003E-3</v>
      </c>
      <c r="T136" s="11">
        <f t="shared" si="63"/>
        <v>6.2500000000000003E-3</v>
      </c>
      <c r="U136" s="11">
        <f t="shared" si="63"/>
        <v>6.2500000000000003E-3</v>
      </c>
      <c r="V136" s="11">
        <f t="shared" si="63"/>
        <v>6.2500000000000003E-3</v>
      </c>
      <c r="W136" s="11">
        <f t="shared" si="63"/>
        <v>6.2500000000000003E-3</v>
      </c>
      <c r="X136" s="11">
        <f t="shared" si="63"/>
        <v>0.43124999999999997</v>
      </c>
      <c r="Y136" s="11">
        <f t="shared" si="63"/>
        <v>6.2500000000000003E-3</v>
      </c>
      <c r="Z136" s="11">
        <f t="shared" si="63"/>
        <v>6.2500000000000003E-3</v>
      </c>
      <c r="AA136" s="11">
        <f t="shared" si="63"/>
        <v>6.2500000000000003E-3</v>
      </c>
      <c r="AB136" s="11">
        <f t="shared" si="63"/>
        <v>6.2500000000000003E-3</v>
      </c>
    </row>
    <row r="137" spans="2:28" x14ac:dyDescent="0.25">
      <c r="B137" s="12">
        <f t="shared" si="51"/>
        <v>4.1666666666666664E-2</v>
      </c>
      <c r="D137" s="3" t="s">
        <v>18</v>
      </c>
      <c r="E137" s="11">
        <f t="shared" ref="E137:AB137" si="64">$C$121*E106+(1-$C$121)*$B137</f>
        <v>6.2500000000000003E-3</v>
      </c>
      <c r="F137" s="11">
        <f t="shared" si="64"/>
        <v>6.2500000000000003E-3</v>
      </c>
      <c r="G137" s="11">
        <f t="shared" si="64"/>
        <v>6.2500000000000003E-3</v>
      </c>
      <c r="H137" s="11">
        <f t="shared" si="64"/>
        <v>6.2500000000000003E-3</v>
      </c>
      <c r="I137" s="11">
        <f t="shared" si="64"/>
        <v>0.17625000000000002</v>
      </c>
      <c r="J137" s="11">
        <f t="shared" si="64"/>
        <v>0.17625000000000002</v>
      </c>
      <c r="K137" s="11">
        <f t="shared" si="64"/>
        <v>6.2500000000000003E-3</v>
      </c>
      <c r="L137" s="11">
        <f t="shared" si="64"/>
        <v>6.2500000000000003E-3</v>
      </c>
      <c r="M137" s="11">
        <f t="shared" si="64"/>
        <v>0.51624999999999999</v>
      </c>
      <c r="N137" s="11">
        <f t="shared" si="64"/>
        <v>6.2500000000000003E-3</v>
      </c>
      <c r="O137" s="11">
        <f t="shared" si="64"/>
        <v>6.2500000000000003E-3</v>
      </c>
      <c r="P137" s="11">
        <f t="shared" si="64"/>
        <v>6.2500000000000003E-3</v>
      </c>
      <c r="Q137" s="11">
        <f t="shared" si="64"/>
        <v>6.2500000000000003E-3</v>
      </c>
      <c r="R137" s="11">
        <f t="shared" si="64"/>
        <v>6.2500000000000003E-3</v>
      </c>
      <c r="S137" s="11">
        <f t="shared" si="64"/>
        <v>6.2500000000000003E-3</v>
      </c>
      <c r="T137" s="11">
        <f t="shared" si="64"/>
        <v>6.2500000000000003E-3</v>
      </c>
      <c r="U137" s="11">
        <f t="shared" si="64"/>
        <v>6.2500000000000003E-3</v>
      </c>
      <c r="V137" s="11">
        <f t="shared" si="64"/>
        <v>6.2500000000000003E-3</v>
      </c>
      <c r="W137" s="11">
        <f t="shared" si="64"/>
        <v>6.2500000000000003E-3</v>
      </c>
      <c r="X137" s="11">
        <f t="shared" si="64"/>
        <v>6.2500000000000003E-3</v>
      </c>
      <c r="Y137" s="11">
        <f t="shared" si="64"/>
        <v>6.2500000000000003E-3</v>
      </c>
      <c r="Z137" s="11">
        <f t="shared" si="64"/>
        <v>6.2500000000000003E-3</v>
      </c>
      <c r="AA137" s="11">
        <f t="shared" si="64"/>
        <v>6.2500000000000003E-3</v>
      </c>
      <c r="AB137" s="11">
        <f t="shared" si="64"/>
        <v>6.2500000000000003E-3</v>
      </c>
    </row>
    <row r="138" spans="2:28" x14ac:dyDescent="0.25">
      <c r="B138" s="12">
        <f t="shared" si="51"/>
        <v>4.1666666666666664E-2</v>
      </c>
      <c r="D138" s="4" t="s">
        <v>13</v>
      </c>
      <c r="E138" s="11">
        <f t="shared" ref="E138:AB138" si="65">$C$121*E107+(1-$C$121)*$B138</f>
        <v>6.2500000000000003E-3</v>
      </c>
      <c r="F138" s="11">
        <f t="shared" si="65"/>
        <v>6.2500000000000003E-3</v>
      </c>
      <c r="G138" s="11">
        <f t="shared" si="65"/>
        <v>0.17625000000000002</v>
      </c>
      <c r="H138" s="11">
        <f t="shared" si="65"/>
        <v>6.2500000000000003E-3</v>
      </c>
      <c r="I138" s="11">
        <f t="shared" si="65"/>
        <v>0.68625000000000003</v>
      </c>
      <c r="J138" s="11">
        <f t="shared" si="65"/>
        <v>6.2500000000000003E-3</v>
      </c>
      <c r="K138" s="11">
        <f t="shared" si="65"/>
        <v>6.2500000000000003E-3</v>
      </c>
      <c r="L138" s="11">
        <f t="shared" si="65"/>
        <v>6.2500000000000003E-3</v>
      </c>
      <c r="M138" s="11">
        <f t="shared" si="65"/>
        <v>6.2500000000000003E-3</v>
      </c>
      <c r="N138" s="11">
        <f t="shared" si="65"/>
        <v>6.2500000000000003E-3</v>
      </c>
      <c r="O138" s="11">
        <f t="shared" si="65"/>
        <v>6.2500000000000003E-3</v>
      </c>
      <c r="P138" s="11">
        <f t="shared" si="65"/>
        <v>6.2500000000000003E-3</v>
      </c>
      <c r="Q138" s="11">
        <f t="shared" si="65"/>
        <v>6.2500000000000003E-3</v>
      </c>
      <c r="R138" s="11">
        <f t="shared" si="65"/>
        <v>6.2500000000000003E-3</v>
      </c>
      <c r="S138" s="11">
        <f t="shared" si="65"/>
        <v>6.2500000000000003E-3</v>
      </c>
      <c r="T138" s="11">
        <f t="shared" si="65"/>
        <v>6.2500000000000003E-3</v>
      </c>
      <c r="U138" s="11">
        <f t="shared" si="65"/>
        <v>6.2500000000000003E-3</v>
      </c>
      <c r="V138" s="11">
        <f t="shared" si="65"/>
        <v>6.2500000000000003E-3</v>
      </c>
      <c r="W138" s="11">
        <f t="shared" si="65"/>
        <v>6.2500000000000003E-3</v>
      </c>
      <c r="X138" s="11">
        <f t="shared" si="65"/>
        <v>6.2500000000000003E-3</v>
      </c>
      <c r="Y138" s="11">
        <f t="shared" si="65"/>
        <v>6.2500000000000003E-3</v>
      </c>
      <c r="Z138" s="11">
        <f t="shared" si="65"/>
        <v>6.2500000000000003E-3</v>
      </c>
      <c r="AA138" s="11">
        <f t="shared" si="65"/>
        <v>6.2500000000000003E-3</v>
      </c>
      <c r="AB138" s="11">
        <f t="shared" si="65"/>
        <v>6.2500000000000003E-3</v>
      </c>
    </row>
    <row r="139" spans="2:28" x14ac:dyDescent="0.25">
      <c r="B139" s="12">
        <f t="shared" si="51"/>
        <v>4.1666666666666664E-2</v>
      </c>
      <c r="D139" s="3" t="s">
        <v>6</v>
      </c>
      <c r="E139" s="11">
        <f t="shared" ref="E139:AB139" si="66">$C$121*E108+(1-$C$121)*$B139</f>
        <v>6.2500000000000003E-3</v>
      </c>
      <c r="F139" s="11">
        <f t="shared" si="66"/>
        <v>6.2500000000000003E-3</v>
      </c>
      <c r="G139" s="11">
        <f t="shared" si="66"/>
        <v>6.2500000000000003E-3</v>
      </c>
      <c r="H139" s="11">
        <f t="shared" si="66"/>
        <v>6.2500000000000003E-3</v>
      </c>
      <c r="I139" s="11">
        <f t="shared" si="66"/>
        <v>6.2500000000000003E-3</v>
      </c>
      <c r="J139" s="11">
        <f t="shared" si="66"/>
        <v>6.2500000000000003E-3</v>
      </c>
      <c r="K139" s="11">
        <f t="shared" si="66"/>
        <v>6.2500000000000003E-3</v>
      </c>
      <c r="L139" s="11">
        <f t="shared" si="66"/>
        <v>6.2500000000000003E-3</v>
      </c>
      <c r="M139" s="11">
        <f t="shared" si="66"/>
        <v>6.2500000000000003E-3</v>
      </c>
      <c r="N139" s="11">
        <f t="shared" si="66"/>
        <v>6.2500000000000003E-3</v>
      </c>
      <c r="O139" s="11">
        <f t="shared" si="66"/>
        <v>6.2500000000000003E-3</v>
      </c>
      <c r="P139" s="11">
        <f t="shared" si="66"/>
        <v>6.2500000000000003E-3</v>
      </c>
      <c r="Q139" s="11">
        <f t="shared" si="66"/>
        <v>6.2500000000000003E-3</v>
      </c>
      <c r="R139" s="11">
        <f t="shared" si="66"/>
        <v>6.2500000000000003E-3</v>
      </c>
      <c r="S139" s="11">
        <f t="shared" si="66"/>
        <v>6.2500000000000003E-3</v>
      </c>
      <c r="T139" s="11">
        <f t="shared" si="66"/>
        <v>6.2500000000000003E-3</v>
      </c>
      <c r="U139" s="11">
        <f t="shared" si="66"/>
        <v>6.2500000000000003E-3</v>
      </c>
      <c r="V139" s="11">
        <f t="shared" si="66"/>
        <v>6.2500000000000003E-3</v>
      </c>
      <c r="W139" s="11">
        <f t="shared" si="66"/>
        <v>6.2500000000000003E-3</v>
      </c>
      <c r="X139" s="11">
        <f t="shared" si="66"/>
        <v>0.85624999999999996</v>
      </c>
      <c r="Y139" s="11">
        <f t="shared" si="66"/>
        <v>6.2500000000000003E-3</v>
      </c>
      <c r="Z139" s="11">
        <f t="shared" si="66"/>
        <v>6.2500000000000003E-3</v>
      </c>
      <c r="AA139" s="11">
        <f t="shared" si="66"/>
        <v>6.2500000000000003E-3</v>
      </c>
      <c r="AB139" s="11">
        <f t="shared" si="66"/>
        <v>6.2500000000000003E-3</v>
      </c>
    </row>
    <row r="140" spans="2:28" x14ac:dyDescent="0.25">
      <c r="B140" s="12">
        <f t="shared" si="51"/>
        <v>4.1666666666666664E-2</v>
      </c>
      <c r="D140" s="4" t="s">
        <v>4</v>
      </c>
      <c r="E140" s="11">
        <f t="shared" ref="E140:AB140" si="67">$C$121*E109+(1-$C$121)*$B140</f>
        <v>6.2500000000000003E-3</v>
      </c>
      <c r="F140" s="11">
        <f t="shared" si="67"/>
        <v>6.2500000000000003E-3</v>
      </c>
      <c r="G140" s="11">
        <f t="shared" si="67"/>
        <v>6.2500000000000003E-3</v>
      </c>
      <c r="H140" s="11">
        <f t="shared" si="67"/>
        <v>0.85624999999999996</v>
      </c>
      <c r="I140" s="11">
        <f t="shared" si="67"/>
        <v>6.2500000000000003E-3</v>
      </c>
      <c r="J140" s="11">
        <f t="shared" si="67"/>
        <v>6.2500000000000003E-3</v>
      </c>
      <c r="K140" s="11">
        <f t="shared" si="67"/>
        <v>6.2500000000000003E-3</v>
      </c>
      <c r="L140" s="11">
        <f t="shared" si="67"/>
        <v>6.2500000000000003E-3</v>
      </c>
      <c r="M140" s="11">
        <f t="shared" si="67"/>
        <v>6.2500000000000003E-3</v>
      </c>
      <c r="N140" s="11">
        <f t="shared" si="67"/>
        <v>6.2500000000000003E-3</v>
      </c>
      <c r="O140" s="11">
        <f t="shared" si="67"/>
        <v>6.2500000000000003E-3</v>
      </c>
      <c r="P140" s="11">
        <f t="shared" si="67"/>
        <v>6.2500000000000003E-3</v>
      </c>
      <c r="Q140" s="11">
        <f t="shared" si="67"/>
        <v>6.2500000000000003E-3</v>
      </c>
      <c r="R140" s="11">
        <f t="shared" si="67"/>
        <v>6.2500000000000003E-3</v>
      </c>
      <c r="S140" s="11">
        <f t="shared" si="67"/>
        <v>6.2500000000000003E-3</v>
      </c>
      <c r="T140" s="11">
        <f t="shared" si="67"/>
        <v>6.2500000000000003E-3</v>
      </c>
      <c r="U140" s="11">
        <f t="shared" si="67"/>
        <v>6.2500000000000003E-3</v>
      </c>
      <c r="V140" s="11">
        <f t="shared" si="67"/>
        <v>6.2500000000000003E-3</v>
      </c>
      <c r="W140" s="11">
        <f t="shared" si="67"/>
        <v>6.2500000000000003E-3</v>
      </c>
      <c r="X140" s="11">
        <f t="shared" si="67"/>
        <v>6.2500000000000003E-3</v>
      </c>
      <c r="Y140" s="11">
        <f t="shared" si="67"/>
        <v>6.2500000000000003E-3</v>
      </c>
      <c r="Z140" s="11">
        <f t="shared" si="67"/>
        <v>6.2500000000000003E-3</v>
      </c>
      <c r="AA140" s="11">
        <f t="shared" si="67"/>
        <v>6.2500000000000003E-3</v>
      </c>
      <c r="AB140" s="11">
        <f t="shared" si="67"/>
        <v>6.2500000000000003E-3</v>
      </c>
    </row>
    <row r="141" spans="2:28" x14ac:dyDescent="0.25">
      <c r="B141" s="12">
        <f t="shared" si="51"/>
        <v>4.1666666666666664E-2</v>
      </c>
      <c r="D141" s="3" t="s">
        <v>7</v>
      </c>
      <c r="E141" s="11">
        <f t="shared" ref="E141:AB141" si="68">$C$121*E110+(1-$C$121)*$B141</f>
        <v>0.85624999999999996</v>
      </c>
      <c r="F141" s="11">
        <f t="shared" si="68"/>
        <v>6.2500000000000003E-3</v>
      </c>
      <c r="G141" s="11">
        <f t="shared" si="68"/>
        <v>6.2500000000000003E-3</v>
      </c>
      <c r="H141" s="11">
        <f t="shared" si="68"/>
        <v>6.2500000000000003E-3</v>
      </c>
      <c r="I141" s="11">
        <f t="shared" si="68"/>
        <v>6.2500000000000003E-3</v>
      </c>
      <c r="J141" s="11">
        <f t="shared" si="68"/>
        <v>6.2500000000000003E-3</v>
      </c>
      <c r="K141" s="11">
        <f t="shared" si="68"/>
        <v>6.2500000000000003E-3</v>
      </c>
      <c r="L141" s="11">
        <f t="shared" si="68"/>
        <v>6.2500000000000003E-3</v>
      </c>
      <c r="M141" s="11">
        <f t="shared" si="68"/>
        <v>6.2500000000000003E-3</v>
      </c>
      <c r="N141" s="11">
        <f t="shared" si="68"/>
        <v>6.2500000000000003E-3</v>
      </c>
      <c r="O141" s="11">
        <f t="shared" si="68"/>
        <v>6.2500000000000003E-3</v>
      </c>
      <c r="P141" s="11">
        <f t="shared" si="68"/>
        <v>6.2500000000000003E-3</v>
      </c>
      <c r="Q141" s="11">
        <f t="shared" si="68"/>
        <v>6.2500000000000003E-3</v>
      </c>
      <c r="R141" s="11">
        <f t="shared" si="68"/>
        <v>6.2500000000000003E-3</v>
      </c>
      <c r="S141" s="11">
        <f t="shared" si="68"/>
        <v>6.2500000000000003E-3</v>
      </c>
      <c r="T141" s="11">
        <f t="shared" si="68"/>
        <v>6.2500000000000003E-3</v>
      </c>
      <c r="U141" s="11">
        <f t="shared" si="68"/>
        <v>6.2500000000000003E-3</v>
      </c>
      <c r="V141" s="11">
        <f t="shared" si="68"/>
        <v>6.2500000000000003E-3</v>
      </c>
      <c r="W141" s="11">
        <f t="shared" si="68"/>
        <v>6.2500000000000003E-3</v>
      </c>
      <c r="X141" s="11">
        <f t="shared" si="68"/>
        <v>6.2500000000000003E-3</v>
      </c>
      <c r="Y141" s="11">
        <f t="shared" si="68"/>
        <v>6.2500000000000003E-3</v>
      </c>
      <c r="Z141" s="11">
        <f t="shared" si="68"/>
        <v>6.2500000000000003E-3</v>
      </c>
      <c r="AA141" s="11">
        <f t="shared" si="68"/>
        <v>6.2500000000000003E-3</v>
      </c>
      <c r="AB141" s="11">
        <f t="shared" si="68"/>
        <v>6.2500000000000003E-3</v>
      </c>
    </row>
    <row r="142" spans="2:28" x14ac:dyDescent="0.25">
      <c r="B142" s="12">
        <f t="shared" si="51"/>
        <v>4.1666666666666664E-2</v>
      </c>
      <c r="D142" s="4" t="s">
        <v>9</v>
      </c>
      <c r="E142" s="11">
        <f t="shared" ref="E142:AB142" si="69">$C$121*E111+(1-$C$121)*$B142</f>
        <v>6.2500000000000003E-3</v>
      </c>
      <c r="F142" s="11">
        <f t="shared" si="69"/>
        <v>6.2500000000000003E-3</v>
      </c>
      <c r="G142" s="11">
        <f t="shared" si="69"/>
        <v>0.85624999999999996</v>
      </c>
      <c r="H142" s="11">
        <f t="shared" si="69"/>
        <v>6.2500000000000003E-3</v>
      </c>
      <c r="I142" s="11">
        <f t="shared" si="69"/>
        <v>6.2500000000000003E-3</v>
      </c>
      <c r="J142" s="11">
        <f t="shared" si="69"/>
        <v>6.2500000000000003E-3</v>
      </c>
      <c r="K142" s="11">
        <f t="shared" si="69"/>
        <v>6.2500000000000003E-3</v>
      </c>
      <c r="L142" s="11">
        <f t="shared" si="69"/>
        <v>6.2500000000000003E-3</v>
      </c>
      <c r="M142" s="11">
        <f t="shared" si="69"/>
        <v>6.2500000000000003E-3</v>
      </c>
      <c r="N142" s="11">
        <f t="shared" si="69"/>
        <v>6.2500000000000003E-3</v>
      </c>
      <c r="O142" s="11">
        <f t="shared" si="69"/>
        <v>6.2500000000000003E-3</v>
      </c>
      <c r="P142" s="11">
        <f t="shared" si="69"/>
        <v>6.2500000000000003E-3</v>
      </c>
      <c r="Q142" s="11">
        <f t="shared" si="69"/>
        <v>6.2500000000000003E-3</v>
      </c>
      <c r="R142" s="11">
        <f t="shared" si="69"/>
        <v>6.2500000000000003E-3</v>
      </c>
      <c r="S142" s="11">
        <f t="shared" si="69"/>
        <v>6.2500000000000003E-3</v>
      </c>
      <c r="T142" s="11">
        <f t="shared" si="69"/>
        <v>6.2500000000000003E-3</v>
      </c>
      <c r="U142" s="11">
        <f t="shared" si="69"/>
        <v>6.2500000000000003E-3</v>
      </c>
      <c r="V142" s="11">
        <f t="shared" si="69"/>
        <v>6.2500000000000003E-3</v>
      </c>
      <c r="W142" s="11">
        <f t="shared" si="69"/>
        <v>6.2500000000000003E-3</v>
      </c>
      <c r="X142" s="11">
        <f t="shared" si="69"/>
        <v>6.2500000000000003E-3</v>
      </c>
      <c r="Y142" s="11">
        <f t="shared" si="69"/>
        <v>6.2500000000000003E-3</v>
      </c>
      <c r="Z142" s="11">
        <f t="shared" si="69"/>
        <v>6.2500000000000003E-3</v>
      </c>
      <c r="AA142" s="11">
        <f t="shared" si="69"/>
        <v>6.2500000000000003E-3</v>
      </c>
      <c r="AB142" s="11">
        <f t="shared" si="69"/>
        <v>6.2500000000000003E-3</v>
      </c>
    </row>
    <row r="143" spans="2:28" x14ac:dyDescent="0.25">
      <c r="B143" s="12">
        <f t="shared" si="51"/>
        <v>4.1666666666666664E-2</v>
      </c>
      <c r="D143" s="3" t="s">
        <v>22</v>
      </c>
      <c r="E143" s="11">
        <f t="shared" ref="E143:AB143" si="70">$C$121*E112+(1-$C$121)*$B143</f>
        <v>6.2500000000000003E-3</v>
      </c>
      <c r="F143" s="11">
        <f t="shared" si="70"/>
        <v>6.2500000000000003E-3</v>
      </c>
      <c r="G143" s="11">
        <f t="shared" si="70"/>
        <v>9.1250000000000012E-2</v>
      </c>
      <c r="H143" s="11">
        <f t="shared" si="70"/>
        <v>6.2500000000000003E-3</v>
      </c>
      <c r="I143" s="11">
        <f t="shared" si="70"/>
        <v>0.26124999999999998</v>
      </c>
      <c r="J143" s="11">
        <f t="shared" si="70"/>
        <v>0.51624999999999999</v>
      </c>
      <c r="K143" s="11">
        <f t="shared" si="70"/>
        <v>6.2500000000000003E-3</v>
      </c>
      <c r="L143" s="11">
        <f t="shared" si="70"/>
        <v>6.2500000000000003E-3</v>
      </c>
      <c r="M143" s="11">
        <f t="shared" si="70"/>
        <v>6.2500000000000003E-3</v>
      </c>
      <c r="N143" s="11">
        <f t="shared" si="70"/>
        <v>6.2500000000000003E-3</v>
      </c>
      <c r="O143" s="11">
        <f t="shared" si="70"/>
        <v>6.2500000000000003E-3</v>
      </c>
      <c r="P143" s="11">
        <f t="shared" si="70"/>
        <v>6.2500000000000003E-3</v>
      </c>
      <c r="Q143" s="11">
        <f t="shared" si="70"/>
        <v>6.2500000000000003E-3</v>
      </c>
      <c r="R143" s="11">
        <f t="shared" si="70"/>
        <v>6.2500000000000003E-3</v>
      </c>
      <c r="S143" s="11">
        <f t="shared" si="70"/>
        <v>6.2500000000000003E-3</v>
      </c>
      <c r="T143" s="11">
        <f t="shared" si="70"/>
        <v>6.2500000000000003E-3</v>
      </c>
      <c r="U143" s="11">
        <f t="shared" si="70"/>
        <v>6.2500000000000003E-3</v>
      </c>
      <c r="V143" s="11">
        <f t="shared" si="70"/>
        <v>6.2500000000000003E-3</v>
      </c>
      <c r="W143" s="11">
        <f t="shared" si="70"/>
        <v>6.2500000000000003E-3</v>
      </c>
      <c r="X143" s="11">
        <f t="shared" si="70"/>
        <v>6.2500000000000003E-3</v>
      </c>
      <c r="Y143" s="11">
        <f t="shared" si="70"/>
        <v>6.2500000000000003E-3</v>
      </c>
      <c r="Z143" s="11">
        <f t="shared" si="70"/>
        <v>6.2500000000000003E-3</v>
      </c>
      <c r="AA143" s="11">
        <f t="shared" si="70"/>
        <v>6.2500000000000003E-3</v>
      </c>
      <c r="AB143" s="11">
        <f t="shared" si="70"/>
        <v>6.2500000000000003E-3</v>
      </c>
    </row>
    <row r="144" spans="2:28" x14ac:dyDescent="0.25">
      <c r="B144" s="12">
        <f t="shared" si="51"/>
        <v>4.1666666666666664E-2</v>
      </c>
      <c r="D144" s="4" t="s">
        <v>1</v>
      </c>
      <c r="E144" s="11">
        <f t="shared" ref="E144:AB144" si="71">$C$121*E113+(1-$C$121)*$B144</f>
        <v>6.2500000000000003E-3</v>
      </c>
      <c r="F144" s="11">
        <f t="shared" si="71"/>
        <v>6.2500000000000003E-3</v>
      </c>
      <c r="G144" s="11">
        <f t="shared" si="71"/>
        <v>6.2500000000000003E-3</v>
      </c>
      <c r="H144" s="11">
        <f t="shared" si="71"/>
        <v>6.2500000000000003E-3</v>
      </c>
      <c r="I144" s="11">
        <f t="shared" si="71"/>
        <v>6.2500000000000003E-3</v>
      </c>
      <c r="J144" s="11">
        <f t="shared" si="71"/>
        <v>6.2500000000000003E-3</v>
      </c>
      <c r="K144" s="11">
        <f t="shared" si="71"/>
        <v>6.2500000000000003E-3</v>
      </c>
      <c r="L144" s="11">
        <f t="shared" si="71"/>
        <v>6.2500000000000003E-3</v>
      </c>
      <c r="M144" s="11">
        <f t="shared" si="71"/>
        <v>0.85624999999999996</v>
      </c>
      <c r="N144" s="11">
        <f t="shared" si="71"/>
        <v>6.2500000000000003E-3</v>
      </c>
      <c r="O144" s="11">
        <f t="shared" si="71"/>
        <v>6.2500000000000003E-3</v>
      </c>
      <c r="P144" s="11">
        <f t="shared" si="71"/>
        <v>6.2500000000000003E-3</v>
      </c>
      <c r="Q144" s="11">
        <f t="shared" si="71"/>
        <v>6.2500000000000003E-3</v>
      </c>
      <c r="R144" s="11">
        <f t="shared" si="71"/>
        <v>6.2500000000000003E-3</v>
      </c>
      <c r="S144" s="11">
        <f t="shared" si="71"/>
        <v>6.2500000000000003E-3</v>
      </c>
      <c r="T144" s="11">
        <f t="shared" si="71"/>
        <v>6.2500000000000003E-3</v>
      </c>
      <c r="U144" s="11">
        <f t="shared" si="71"/>
        <v>6.2500000000000003E-3</v>
      </c>
      <c r="V144" s="11">
        <f t="shared" si="71"/>
        <v>6.2500000000000003E-3</v>
      </c>
      <c r="W144" s="11">
        <f t="shared" si="71"/>
        <v>6.2500000000000003E-3</v>
      </c>
      <c r="X144" s="11">
        <f t="shared" si="71"/>
        <v>6.2500000000000003E-3</v>
      </c>
      <c r="Y144" s="11">
        <f t="shared" si="71"/>
        <v>6.2500000000000003E-3</v>
      </c>
      <c r="Z144" s="11">
        <f t="shared" si="71"/>
        <v>6.2500000000000003E-3</v>
      </c>
      <c r="AA144" s="11">
        <f t="shared" si="71"/>
        <v>6.2500000000000003E-3</v>
      </c>
      <c r="AB144" s="11">
        <f t="shared" si="71"/>
        <v>6.2500000000000003E-3</v>
      </c>
    </row>
    <row r="145" spans="2:28" x14ac:dyDescent="0.25">
      <c r="B145" s="12">
        <f t="shared" si="51"/>
        <v>4.1666666666666664E-2</v>
      </c>
      <c r="D145" s="3" t="s">
        <v>14</v>
      </c>
      <c r="E145" s="11">
        <f t="shared" ref="E145:AB145" si="72">$C$121*E114+(1-$C$121)*$B145</f>
        <v>6.2500000000000003E-3</v>
      </c>
      <c r="F145" s="11">
        <f t="shared" si="72"/>
        <v>0.57291666666666663</v>
      </c>
      <c r="G145" s="11">
        <f t="shared" si="72"/>
        <v>6.2500000000000003E-3</v>
      </c>
      <c r="H145" s="11">
        <f t="shared" si="72"/>
        <v>6.2500000000000003E-3</v>
      </c>
      <c r="I145" s="11">
        <f t="shared" si="72"/>
        <v>6.2500000000000003E-3</v>
      </c>
      <c r="J145" s="11">
        <f t="shared" si="72"/>
        <v>6.2500000000000003E-3</v>
      </c>
      <c r="K145" s="11">
        <f t="shared" si="72"/>
        <v>6.2500000000000003E-3</v>
      </c>
      <c r="L145" s="11">
        <f t="shared" si="72"/>
        <v>6.2500000000000003E-3</v>
      </c>
      <c r="M145" s="11">
        <f t="shared" si="72"/>
        <v>6.2500000000000003E-3</v>
      </c>
      <c r="N145" s="11">
        <f t="shared" si="72"/>
        <v>6.2500000000000003E-3</v>
      </c>
      <c r="O145" s="11">
        <f t="shared" si="72"/>
        <v>6.2500000000000003E-3</v>
      </c>
      <c r="P145" s="11">
        <f t="shared" si="72"/>
        <v>6.2500000000000003E-3</v>
      </c>
      <c r="Q145" s="11">
        <f t="shared" si="72"/>
        <v>6.2500000000000003E-3</v>
      </c>
      <c r="R145" s="11">
        <f t="shared" si="72"/>
        <v>6.2500000000000003E-3</v>
      </c>
      <c r="S145" s="11">
        <f t="shared" si="72"/>
        <v>6.2500000000000003E-3</v>
      </c>
      <c r="T145" s="11">
        <f t="shared" si="72"/>
        <v>6.2500000000000003E-3</v>
      </c>
      <c r="U145" s="11">
        <f t="shared" si="72"/>
        <v>6.2500000000000003E-3</v>
      </c>
      <c r="V145" s="11">
        <f t="shared" si="72"/>
        <v>6.2500000000000003E-3</v>
      </c>
      <c r="W145" s="11">
        <f t="shared" si="72"/>
        <v>6.2500000000000003E-3</v>
      </c>
      <c r="X145" s="11">
        <f t="shared" si="72"/>
        <v>6.2500000000000003E-3</v>
      </c>
      <c r="Y145" s="11">
        <f t="shared" si="72"/>
        <v>6.2500000000000003E-3</v>
      </c>
      <c r="Z145" s="11">
        <f t="shared" si="72"/>
        <v>6.2500000000000003E-3</v>
      </c>
      <c r="AA145" s="11">
        <f t="shared" si="72"/>
        <v>6.2500000000000003E-3</v>
      </c>
      <c r="AB145" s="11">
        <f t="shared" si="72"/>
        <v>0.2895833333333333</v>
      </c>
    </row>
    <row r="146" spans="2:28" x14ac:dyDescent="0.25">
      <c r="B146" s="12">
        <f t="shared" si="51"/>
        <v>4.1666666666666664E-2</v>
      </c>
      <c r="D146" s="4" t="s">
        <v>16</v>
      </c>
      <c r="E146" s="11">
        <f t="shared" ref="E146:AB146" si="73">$C$121*E115+(1-$C$121)*$B146</f>
        <v>6.2500000000000003E-3</v>
      </c>
      <c r="F146" s="11">
        <f t="shared" si="73"/>
        <v>6.2500000000000003E-3</v>
      </c>
      <c r="G146" s="11">
        <f t="shared" si="73"/>
        <v>6.2500000000000003E-3</v>
      </c>
      <c r="H146" s="11">
        <f t="shared" si="73"/>
        <v>0.39261363636363633</v>
      </c>
      <c r="I146" s="11">
        <f t="shared" si="73"/>
        <v>6.2500000000000003E-3</v>
      </c>
      <c r="J146" s="11">
        <f t="shared" si="73"/>
        <v>6.2500000000000003E-3</v>
      </c>
      <c r="K146" s="11">
        <f t="shared" si="73"/>
        <v>6.2500000000000003E-3</v>
      </c>
      <c r="L146" s="11">
        <f t="shared" si="73"/>
        <v>6.2500000000000003E-3</v>
      </c>
      <c r="M146" s="11">
        <f t="shared" si="73"/>
        <v>6.2500000000000003E-3</v>
      </c>
      <c r="N146" s="11">
        <f t="shared" si="73"/>
        <v>6.2500000000000003E-3</v>
      </c>
      <c r="O146" s="11">
        <f t="shared" si="73"/>
        <v>6.2500000000000003E-3</v>
      </c>
      <c r="P146" s="11">
        <f t="shared" si="73"/>
        <v>6.2500000000000003E-3</v>
      </c>
      <c r="Q146" s="11">
        <f t="shared" si="73"/>
        <v>6.2500000000000003E-3</v>
      </c>
      <c r="R146" s="11">
        <f t="shared" si="73"/>
        <v>6.2500000000000003E-3</v>
      </c>
      <c r="S146" s="11">
        <f t="shared" si="73"/>
        <v>6.2500000000000003E-3</v>
      </c>
      <c r="T146" s="11">
        <f t="shared" si="73"/>
        <v>0.46988636363636355</v>
      </c>
      <c r="U146" s="11">
        <f t="shared" si="73"/>
        <v>6.2500000000000003E-3</v>
      </c>
      <c r="V146" s="11">
        <f t="shared" si="73"/>
        <v>6.2500000000000003E-3</v>
      </c>
      <c r="W146" s="11">
        <f t="shared" si="73"/>
        <v>6.2500000000000003E-3</v>
      </c>
      <c r="X146" s="11">
        <f t="shared" si="73"/>
        <v>6.2500000000000003E-3</v>
      </c>
      <c r="Y146" s="11">
        <f t="shared" si="73"/>
        <v>6.2500000000000003E-3</v>
      </c>
      <c r="Z146" s="11">
        <f t="shared" si="73"/>
        <v>6.2500000000000003E-3</v>
      </c>
      <c r="AA146" s="11">
        <f t="shared" si="73"/>
        <v>6.2500000000000003E-3</v>
      </c>
      <c r="AB146" s="11">
        <f t="shared" si="73"/>
        <v>6.2500000000000003E-3</v>
      </c>
    </row>
    <row r="147" spans="2:28" x14ac:dyDescent="0.25">
      <c r="B147" s="12">
        <f t="shared" si="51"/>
        <v>4.1666666666666664E-2</v>
      </c>
      <c r="D147" s="3" t="s">
        <v>23</v>
      </c>
      <c r="E147" s="11">
        <f t="shared" ref="E147:AB147" si="74">$C$121*E116+(1-$C$121)*$B147</f>
        <v>6.2500000000000003E-3</v>
      </c>
      <c r="F147" s="11">
        <f t="shared" si="74"/>
        <v>6.2500000000000003E-3</v>
      </c>
      <c r="G147" s="11">
        <f t="shared" si="74"/>
        <v>6.2500000000000003E-3</v>
      </c>
      <c r="H147" s="11">
        <f t="shared" si="74"/>
        <v>6.2500000000000003E-3</v>
      </c>
      <c r="I147" s="11">
        <f t="shared" si="74"/>
        <v>6.2500000000000003E-3</v>
      </c>
      <c r="J147" s="11">
        <f t="shared" si="74"/>
        <v>6.2500000000000003E-3</v>
      </c>
      <c r="K147" s="11">
        <f t="shared" si="74"/>
        <v>6.2500000000000003E-3</v>
      </c>
      <c r="L147" s="11">
        <f t="shared" si="74"/>
        <v>6.2500000000000003E-3</v>
      </c>
      <c r="M147" s="11">
        <f t="shared" si="74"/>
        <v>6.2500000000000003E-3</v>
      </c>
      <c r="N147" s="11">
        <f t="shared" si="74"/>
        <v>6.2500000000000003E-3</v>
      </c>
      <c r="O147" s="11">
        <f t="shared" si="74"/>
        <v>6.2500000000000003E-3</v>
      </c>
      <c r="P147" s="11">
        <f t="shared" si="74"/>
        <v>6.2500000000000003E-3</v>
      </c>
      <c r="Q147" s="11">
        <f t="shared" si="74"/>
        <v>6.2500000000000003E-3</v>
      </c>
      <c r="R147" s="11">
        <f t="shared" si="74"/>
        <v>6.2500000000000003E-3</v>
      </c>
      <c r="S147" s="11">
        <f t="shared" si="74"/>
        <v>6.2500000000000003E-3</v>
      </c>
      <c r="T147" s="11">
        <f t="shared" si="74"/>
        <v>6.2500000000000003E-3</v>
      </c>
      <c r="U147" s="11">
        <f t="shared" si="74"/>
        <v>0.24910714285714283</v>
      </c>
      <c r="V147" s="11">
        <f t="shared" si="74"/>
        <v>6.2500000000000003E-3</v>
      </c>
      <c r="W147" s="11">
        <f t="shared" si="74"/>
        <v>6.2500000000000003E-3</v>
      </c>
      <c r="X147" s="11">
        <f t="shared" si="74"/>
        <v>6.2500000000000003E-3</v>
      </c>
      <c r="Y147" s="11">
        <f t="shared" si="74"/>
        <v>0.30982142857142853</v>
      </c>
      <c r="Z147" s="11">
        <f t="shared" si="74"/>
        <v>6.2500000000000003E-3</v>
      </c>
      <c r="AA147" s="11">
        <f t="shared" si="74"/>
        <v>6.2500000000000003E-3</v>
      </c>
      <c r="AB147" s="11">
        <f t="shared" si="74"/>
        <v>0.30982142857142853</v>
      </c>
    </row>
    <row r="148" spans="2:28" ht="15.75" thickBot="1" x14ac:dyDescent="0.3">
      <c r="B148" s="13">
        <f t="shared" si="51"/>
        <v>4.1666666666666664E-2</v>
      </c>
      <c r="D148" s="4" t="s">
        <v>10</v>
      </c>
      <c r="E148" s="11">
        <f t="shared" ref="E148:AB148" si="75">$C$121*E117+(1-$C$121)*$B148</f>
        <v>6.2500000000000003E-3</v>
      </c>
      <c r="F148" s="11">
        <f t="shared" si="75"/>
        <v>6.2500000000000003E-3</v>
      </c>
      <c r="G148" s="11">
        <f t="shared" si="75"/>
        <v>6.2500000000000003E-3</v>
      </c>
      <c r="H148" s="11">
        <f t="shared" si="75"/>
        <v>6.2500000000000003E-3</v>
      </c>
      <c r="I148" s="11">
        <f t="shared" si="75"/>
        <v>6.2500000000000003E-3</v>
      </c>
      <c r="J148" s="11">
        <f t="shared" si="75"/>
        <v>6.2500000000000003E-3</v>
      </c>
      <c r="K148" s="11">
        <f t="shared" si="75"/>
        <v>6.2500000000000003E-3</v>
      </c>
      <c r="L148" s="11">
        <f t="shared" si="75"/>
        <v>6.2500000000000003E-3</v>
      </c>
      <c r="M148" s="11">
        <f t="shared" si="75"/>
        <v>6.2500000000000003E-3</v>
      </c>
      <c r="N148" s="11">
        <f t="shared" si="75"/>
        <v>6.2500000000000003E-3</v>
      </c>
      <c r="O148" s="11">
        <f t="shared" si="75"/>
        <v>6.2500000000000003E-3</v>
      </c>
      <c r="P148" s="11">
        <f t="shared" si="75"/>
        <v>6.2500000000000003E-3</v>
      </c>
      <c r="Q148" s="11">
        <f t="shared" si="75"/>
        <v>6.2500000000000003E-3</v>
      </c>
      <c r="R148" s="11">
        <f t="shared" si="75"/>
        <v>6.2500000000000003E-3</v>
      </c>
      <c r="S148" s="11">
        <f t="shared" si="75"/>
        <v>6.2500000000000003E-3</v>
      </c>
      <c r="T148" s="11">
        <f t="shared" si="75"/>
        <v>6.2500000000000003E-3</v>
      </c>
      <c r="U148" s="11">
        <f t="shared" si="75"/>
        <v>6.2500000000000003E-3</v>
      </c>
      <c r="V148" s="11">
        <f t="shared" si="75"/>
        <v>6.2500000000000003E-3</v>
      </c>
      <c r="W148" s="11">
        <f t="shared" si="75"/>
        <v>6.2500000000000003E-3</v>
      </c>
      <c r="X148" s="11">
        <f t="shared" si="75"/>
        <v>6.2500000000000003E-3</v>
      </c>
      <c r="Y148" s="11">
        <f t="shared" si="75"/>
        <v>6.2500000000000003E-3</v>
      </c>
      <c r="Z148" s="11">
        <f t="shared" si="75"/>
        <v>0.85624999999999996</v>
      </c>
      <c r="AA148" s="11">
        <f t="shared" si="75"/>
        <v>6.2500000000000003E-3</v>
      </c>
      <c r="AB148" s="11">
        <f t="shared" si="75"/>
        <v>6.2500000000000003E-3</v>
      </c>
    </row>
    <row r="149" spans="2:28" x14ac:dyDescent="0.25">
      <c r="B149" s="12">
        <f>SUM(B125:B148)</f>
        <v>0.99999999999999956</v>
      </c>
    </row>
    <row r="152" spans="2:28" x14ac:dyDescent="0.25">
      <c r="D152" t="s">
        <v>55</v>
      </c>
      <c r="E152" s="14">
        <v>1</v>
      </c>
      <c r="F152" s="14">
        <v>1</v>
      </c>
      <c r="G152" s="14">
        <v>1</v>
      </c>
      <c r="H152" s="14">
        <v>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>
        <v>1</v>
      </c>
    </row>
    <row r="153" spans="2:28" x14ac:dyDescent="0.25">
      <c r="D153" t="s">
        <v>56</v>
      </c>
      <c r="E153">
        <f t="shared" ref="E153:AB153" si="76">IFERROR(E152-INDEX(ResultVector,1,MATCH(E152+1,Rank,0)),0)</f>
        <v>0</v>
      </c>
      <c r="F153">
        <f t="shared" si="76"/>
        <v>0</v>
      </c>
      <c r="G153">
        <f t="shared" si="76"/>
        <v>0</v>
      </c>
      <c r="H153">
        <f t="shared" si="76"/>
        <v>0</v>
      </c>
      <c r="I153">
        <f t="shared" si="76"/>
        <v>0</v>
      </c>
      <c r="J153">
        <f t="shared" si="76"/>
        <v>0</v>
      </c>
      <c r="K153">
        <f t="shared" si="76"/>
        <v>0</v>
      </c>
      <c r="L153">
        <f t="shared" si="76"/>
        <v>0</v>
      </c>
      <c r="M153">
        <f t="shared" si="76"/>
        <v>0</v>
      </c>
      <c r="N153">
        <f t="shared" si="76"/>
        <v>0</v>
      </c>
      <c r="O153">
        <f t="shared" si="76"/>
        <v>0</v>
      </c>
      <c r="P153">
        <f t="shared" si="76"/>
        <v>0</v>
      </c>
      <c r="Q153">
        <f t="shared" si="76"/>
        <v>0</v>
      </c>
      <c r="R153">
        <f t="shared" si="76"/>
        <v>0</v>
      </c>
      <c r="S153">
        <f t="shared" si="76"/>
        <v>0</v>
      </c>
      <c r="T153">
        <f t="shared" si="76"/>
        <v>0</v>
      </c>
      <c r="U153">
        <f t="shared" si="76"/>
        <v>0</v>
      </c>
      <c r="V153">
        <f t="shared" si="76"/>
        <v>0</v>
      </c>
      <c r="W153">
        <f t="shared" si="76"/>
        <v>0</v>
      </c>
      <c r="X153">
        <f t="shared" si="76"/>
        <v>0</v>
      </c>
      <c r="Y153">
        <f t="shared" si="76"/>
        <v>0</v>
      </c>
      <c r="Z153">
        <f t="shared" si="76"/>
        <v>0</v>
      </c>
      <c r="AA153">
        <f t="shared" si="76"/>
        <v>0</v>
      </c>
      <c r="AB153">
        <f t="shared" si="76"/>
        <v>0</v>
      </c>
    </row>
    <row r="154" spans="2:28" x14ac:dyDescent="0.25">
      <c r="D154" t="s">
        <v>49</v>
      </c>
      <c r="E154">
        <f t="shared" ref="E154:AB154" si="77">RANK(E152,ResultVector)</f>
        <v>1</v>
      </c>
      <c r="F154">
        <f t="shared" si="77"/>
        <v>1</v>
      </c>
      <c r="G154">
        <f t="shared" si="77"/>
        <v>1</v>
      </c>
      <c r="H154">
        <f t="shared" si="77"/>
        <v>1</v>
      </c>
      <c r="I154">
        <f t="shared" si="77"/>
        <v>1</v>
      </c>
      <c r="J154">
        <f t="shared" si="77"/>
        <v>1</v>
      </c>
      <c r="K154">
        <f t="shared" si="77"/>
        <v>1</v>
      </c>
      <c r="L154">
        <f t="shared" si="77"/>
        <v>1</v>
      </c>
      <c r="M154">
        <f t="shared" si="77"/>
        <v>1</v>
      </c>
      <c r="N154">
        <f t="shared" si="77"/>
        <v>1</v>
      </c>
      <c r="O154">
        <f t="shared" si="77"/>
        <v>1</v>
      </c>
      <c r="P154">
        <f t="shared" si="77"/>
        <v>1</v>
      </c>
      <c r="Q154">
        <f t="shared" si="77"/>
        <v>1</v>
      </c>
      <c r="R154">
        <f t="shared" si="77"/>
        <v>1</v>
      </c>
      <c r="S154">
        <f t="shared" si="77"/>
        <v>1</v>
      </c>
      <c r="T154">
        <f t="shared" si="77"/>
        <v>1</v>
      </c>
      <c r="U154">
        <f t="shared" si="77"/>
        <v>1</v>
      </c>
      <c r="V154">
        <f t="shared" si="77"/>
        <v>1</v>
      </c>
      <c r="W154">
        <f t="shared" si="77"/>
        <v>1</v>
      </c>
      <c r="X154">
        <f t="shared" si="77"/>
        <v>1</v>
      </c>
      <c r="Y154">
        <f t="shared" si="77"/>
        <v>1</v>
      </c>
      <c r="Z154">
        <f t="shared" si="77"/>
        <v>1</v>
      </c>
      <c r="AA154">
        <f t="shared" si="77"/>
        <v>1</v>
      </c>
      <c r="AB154">
        <f t="shared" si="77"/>
        <v>1</v>
      </c>
    </row>
  </sheetData>
  <dataConsolidate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Output</vt:lpstr>
      <vt:lpstr>Input_Games</vt:lpstr>
      <vt:lpstr>Matrix</vt:lpstr>
      <vt:lpstr>Rank Over Time</vt:lpstr>
      <vt:lpstr>asof</vt:lpstr>
      <vt:lpstr>CurrentRank</vt:lpstr>
      <vt:lpstr>CurrentScore</vt:lpstr>
      <vt:lpstr>HistDates</vt:lpstr>
      <vt:lpstr>Rank</vt:lpstr>
      <vt:lpstr>ResultVector</vt:lpstr>
      <vt:lpstr>Strength</vt:lpstr>
      <vt:lpstr>TeamNames</vt:lpstr>
      <vt:lpstr>TeamRank</vt:lpstr>
      <vt:lpstr>TgtMatrix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Coleman</dc:creator>
  <cp:lastModifiedBy>David Coleman</cp:lastModifiedBy>
  <dcterms:created xsi:type="dcterms:W3CDTF">2023-02-27T17:17:31Z</dcterms:created>
  <dcterms:modified xsi:type="dcterms:W3CDTF">2023-03-08T16:48:51Z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bad6f6f2-a951-4904-b531-92e1207fc7a5_Enabled">
    <vt:lpwstr>true</vt:lpwstr>
  </property>
  <property fmtid="{D5CDD505-2E9C-101B-9397-08002B2CF9AE}" pid="5" name="MSIP_Label_bad6f6f2-a951-4904-b531-92e1207fc7a5_SetDate">
    <vt:lpwstr>2023-03-05T15:34:46Z</vt:lpwstr>
  </property>
  <property fmtid="{D5CDD505-2E9C-101B-9397-08002B2CF9AE}" pid="6" name="MSIP_Label_bad6f6f2-a951-4904-b531-92e1207fc7a5_Method">
    <vt:lpwstr>Standard</vt:lpwstr>
  </property>
  <property fmtid="{D5CDD505-2E9C-101B-9397-08002B2CF9AE}" pid="7" name="MSIP_Label_bad6f6f2-a951-4904-b531-92e1207fc7a5_Name">
    <vt:lpwstr>No Restrictions - Internal</vt:lpwstr>
  </property>
  <property fmtid="{D5CDD505-2E9C-101B-9397-08002B2CF9AE}" pid="8" name="MSIP_Label_bad6f6f2-a951-4904-b531-92e1207fc7a5_SiteId">
    <vt:lpwstr>b7be7686-6f97-4db7-9081-a23cf09a96b5</vt:lpwstr>
  </property>
  <property fmtid="{D5CDD505-2E9C-101B-9397-08002B2CF9AE}" pid="9" name="MSIP_Label_bad6f6f2-a951-4904-b531-92e1207fc7a5_ActionId">
    <vt:lpwstr>5fb4a464-cc31-4591-81aa-ba3ccb5b71c3</vt:lpwstr>
  </property>
  <property fmtid="{D5CDD505-2E9C-101B-9397-08002B2CF9AE}" pid="10" name="MSIP_Label_bad6f6f2-a951-4904-b531-92e1207fc7a5_ContentBits">
    <vt:lpwstr>0</vt:lpwstr>
  </property>
  <property fmtid="{D5CDD505-2E9C-101B-9397-08002B2CF9AE}" pid="11" name="_AssemblyLocation">
    <vt:lpwstr>https://raw.githubusercontent.com/colemand77/POLLRANK/gh-pages/Installer/TeamRankings.vsto|ccb912d3-7059-4815-af21-5632cc35196e</vt:lpwstr>
  </property>
  <property fmtid="{D5CDD505-2E9C-101B-9397-08002B2CF9AE}" pid="12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f1c0418a8ae4c6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DCAF3CD-27F5-48FF-B5FA-AAC5147DEB5F}">
  <ds:schemaRefs/>
</ds:datastoreItem>
</file>