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lem\Desktop\STATAPP\"/>
    </mc:Choice>
  </mc:AlternateContent>
  <xr:revisionPtr revIDLastSave="0" documentId="13_ncr:1_{6092A810-0E4D-4269-B2B3-24CA6AE85461}" xr6:coauthVersionLast="47" xr6:coauthVersionMax="47" xr10:uidLastSave="{00000000-0000-0000-0000-000000000000}"/>
  <bookViews>
    <workbookView xWindow="-78" yWindow="0" windowWidth="11676" windowHeight="12318" firstSheet="4" activeTab="5" xr2:uid="{1F47CF71-EC41-4BD5-B219-0DCD6CBBC93F}"/>
  </bookViews>
  <sheets>
    <sheet name="Totals" sheetId="5" r:id="rId1"/>
    <sheet name="Averages" sheetId="6" r:id="rId2"/>
    <sheet name="Template" sheetId="3" r:id="rId3"/>
    <sheet name="Brentwood Academy" sheetId="4" r:id="rId4"/>
    <sheet name="Ensworth" sheetId="1" r:id="rId5"/>
    <sheet name="Christian Brothers" sheetId="8" r:id="rId6"/>
    <sheet name="END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Z18" i="8" l="1"/>
  <c r="AW18" i="8"/>
  <c r="AO18" i="8"/>
  <c r="AL18" i="8"/>
  <c r="AJ17" i="8"/>
  <c r="AJ17" i="5" s="1"/>
  <c r="AE17" i="8"/>
  <c r="AF18" i="8"/>
  <c r="AQ18" i="8"/>
  <c r="AQ18" i="5" s="1"/>
  <c r="AQ17" i="8"/>
  <c r="AE18" i="8"/>
  <c r="AE18" i="5" s="1"/>
  <c r="AZ16" i="8"/>
  <c r="AW16" i="8"/>
  <c r="AQ16" i="8"/>
  <c r="AY16" i="8" s="1"/>
  <c r="AY16" i="5" s="1"/>
  <c r="AJ16" i="8"/>
  <c r="AE16" i="8"/>
  <c r="AB16" i="8"/>
  <c r="AC16" i="8" s="1"/>
  <c r="AC16" i="5" s="1"/>
  <c r="BC16" i="8"/>
  <c r="BC15" i="8"/>
  <c r="AZ15" i="8"/>
  <c r="AW15" i="8"/>
  <c r="AQ15" i="8"/>
  <c r="AJ15" i="8"/>
  <c r="AE15" i="8"/>
  <c r="AE15" i="5" s="1"/>
  <c r="AB15" i="8"/>
  <c r="AC15" i="8" s="1"/>
  <c r="AD15" i="8" s="1"/>
  <c r="AD15" i="5" s="1"/>
  <c r="AY15" i="8"/>
  <c r="AZ14" i="8"/>
  <c r="AW14" i="8"/>
  <c r="AQ14" i="8"/>
  <c r="AY14" i="8" s="1"/>
  <c r="AY14" i="5" s="1"/>
  <c r="AJ14" i="8"/>
  <c r="AE14" i="8"/>
  <c r="AE14" i="5" s="1"/>
  <c r="AB14" i="8"/>
  <c r="AC14" i="8" s="1"/>
  <c r="AC14" i="5" s="1"/>
  <c r="Q14" i="5"/>
  <c r="BC14" i="8"/>
  <c r="BC13" i="8"/>
  <c r="BC13" i="5" s="1"/>
  <c r="AZ13" i="8"/>
  <c r="AW13" i="8"/>
  <c r="AQ13" i="8"/>
  <c r="AJ13" i="8"/>
  <c r="AJ13" i="5" s="1"/>
  <c r="AE13" i="8"/>
  <c r="AD13" i="8"/>
  <c r="AB13" i="8"/>
  <c r="AC13" i="8" s="1"/>
  <c r="AA13" i="8" s="1"/>
  <c r="AZ12" i="8"/>
  <c r="AW12" i="8"/>
  <c r="AQ12" i="8"/>
  <c r="AJ12" i="8"/>
  <c r="AE12" i="8"/>
  <c r="AE12" i="5" s="1"/>
  <c r="AB12" i="8"/>
  <c r="AC12" i="8" s="1"/>
  <c r="BC12" i="8"/>
  <c r="BC12" i="5" s="1"/>
  <c r="AY12" i="8"/>
  <c r="BC11" i="8"/>
  <c r="AZ11" i="8"/>
  <c r="AW11" i="8"/>
  <c r="AQ11" i="8"/>
  <c r="AY11" i="8" s="1"/>
  <c r="AY11" i="5" s="1"/>
  <c r="AJ11" i="8"/>
  <c r="AJ11" i="5" s="1"/>
  <c r="AE11" i="8"/>
  <c r="AB11" i="8"/>
  <c r="AC11" i="8" s="1"/>
  <c r="AA11" i="8" s="1"/>
  <c r="AZ10" i="8"/>
  <c r="AW10" i="8"/>
  <c r="AQ10" i="8"/>
  <c r="AY10" i="8" s="1"/>
  <c r="AY10" i="5" s="1"/>
  <c r="AJ10" i="8"/>
  <c r="AE10" i="8"/>
  <c r="AB10" i="8"/>
  <c r="AC10" i="8" s="1"/>
  <c r="AC10" i="5" s="1"/>
  <c r="BC10" i="8"/>
  <c r="BC10" i="5" s="1"/>
  <c r="BC9" i="8"/>
  <c r="AZ9" i="8"/>
  <c r="AW9" i="8"/>
  <c r="AQ9" i="8"/>
  <c r="AY9" i="8" s="1"/>
  <c r="AY9" i="5" s="1"/>
  <c r="AJ9" i="8"/>
  <c r="AE9" i="8"/>
  <c r="AB9" i="8"/>
  <c r="AC9" i="8" s="1"/>
  <c r="AA9" i="8" s="1"/>
  <c r="AZ8" i="8"/>
  <c r="AW8" i="8"/>
  <c r="AQ8" i="8"/>
  <c r="AJ8" i="8"/>
  <c r="AJ8" i="5" s="1"/>
  <c r="AE8" i="8"/>
  <c r="AB8" i="8"/>
  <c r="AC8" i="8" s="1"/>
  <c r="BC8" i="8"/>
  <c r="BC8" i="5" s="1"/>
  <c r="AY8" i="8"/>
  <c r="BC7" i="8"/>
  <c r="AZ7" i="8"/>
  <c r="AW7" i="8"/>
  <c r="AQ7" i="8"/>
  <c r="AJ7" i="8"/>
  <c r="AE7" i="8"/>
  <c r="AD7" i="8"/>
  <c r="AD7" i="5" s="1"/>
  <c r="AB7" i="8"/>
  <c r="AC7" i="8" s="1"/>
  <c r="K7" i="5"/>
  <c r="AZ6" i="8"/>
  <c r="AW6" i="8"/>
  <c r="AQ6" i="8"/>
  <c r="AY6" i="8" s="1"/>
  <c r="AY6" i="5" s="1"/>
  <c r="AJ6" i="8"/>
  <c r="AE6" i="8"/>
  <c r="AB6" i="8"/>
  <c r="AC6" i="8" s="1"/>
  <c r="BC5" i="8"/>
  <c r="BC5" i="5" s="1"/>
  <c r="AZ5" i="8"/>
  <c r="AW5" i="8"/>
  <c r="AQ5" i="8"/>
  <c r="AQ5" i="5" s="1"/>
  <c r="AJ5" i="8"/>
  <c r="AJ5" i="5" s="1"/>
  <c r="AE5" i="8"/>
  <c r="AB5" i="8"/>
  <c r="AC5" i="8" s="1"/>
  <c r="AD5" i="8" s="1"/>
  <c r="AZ4" i="8"/>
  <c r="AW4" i="8"/>
  <c r="AQ4" i="8"/>
  <c r="AJ4" i="8"/>
  <c r="AE4" i="8"/>
  <c r="AB4" i="8"/>
  <c r="AC4" i="8" s="1"/>
  <c r="AY4" i="8"/>
  <c r="AY4" i="5" s="1"/>
  <c r="BC3" i="8"/>
  <c r="BC3" i="5" s="1"/>
  <c r="AZ3" i="8"/>
  <c r="AW3" i="8"/>
  <c r="AQ3" i="8"/>
  <c r="AJ3" i="8"/>
  <c r="AE3" i="8"/>
  <c r="AE3" i="5" s="1"/>
  <c r="AB3" i="8"/>
  <c r="AC3" i="8" s="1"/>
  <c r="AY3" i="8"/>
  <c r="AZ2" i="8"/>
  <c r="AW2" i="8"/>
  <c r="AQ2" i="8"/>
  <c r="AY2" i="8" s="1"/>
  <c r="AY2" i="5" s="1"/>
  <c r="AJ2" i="8"/>
  <c r="AJ2" i="5" s="1"/>
  <c r="AE2" i="8"/>
  <c r="AB2" i="8"/>
  <c r="AC2" i="8" s="1"/>
  <c r="Q2" i="5"/>
  <c r="AL9" i="8"/>
  <c r="AL9" i="5" s="1"/>
  <c r="B12" i="6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R2" i="5"/>
  <c r="S2" i="5"/>
  <c r="T2" i="5"/>
  <c r="U2" i="5"/>
  <c r="V2" i="5"/>
  <c r="W2" i="5"/>
  <c r="X2" i="5"/>
  <c r="Y2" i="5"/>
  <c r="Z2" i="5"/>
  <c r="AE2" i="5"/>
  <c r="AW2" i="5"/>
  <c r="AZ2" i="5"/>
  <c r="BB2" i="5"/>
  <c r="BD2" i="5"/>
  <c r="C3" i="5"/>
  <c r="D3" i="5"/>
  <c r="E3" i="5"/>
  <c r="F3" i="5"/>
  <c r="G3" i="5"/>
  <c r="H3" i="5"/>
  <c r="I3" i="5"/>
  <c r="J3" i="5"/>
  <c r="L3" i="5"/>
  <c r="N3" i="5"/>
  <c r="O3" i="5"/>
  <c r="P3" i="5"/>
  <c r="Q3" i="5"/>
  <c r="R3" i="5"/>
  <c r="S3" i="5"/>
  <c r="T3" i="5"/>
  <c r="U3" i="5"/>
  <c r="V3" i="5"/>
  <c r="W3" i="5"/>
  <c r="X3" i="5"/>
  <c r="Y3" i="5"/>
  <c r="Z3" i="5"/>
  <c r="W3" i="6" s="1"/>
  <c r="AB3" i="5"/>
  <c r="AJ3" i="5"/>
  <c r="AQ3" i="5"/>
  <c r="AW3" i="5"/>
  <c r="AZ3" i="5"/>
  <c r="BB3" i="5"/>
  <c r="BD3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R4" i="5"/>
  <c r="S4" i="5"/>
  <c r="T4" i="5"/>
  <c r="U4" i="5"/>
  <c r="V4" i="5"/>
  <c r="W4" i="5"/>
  <c r="X4" i="5"/>
  <c r="Y4" i="5"/>
  <c r="Z4" i="5"/>
  <c r="E4" i="6" s="1"/>
  <c r="AB4" i="5"/>
  <c r="AE4" i="5"/>
  <c r="AJ4" i="5"/>
  <c r="AQ4" i="5"/>
  <c r="AW4" i="5"/>
  <c r="AZ4" i="5"/>
  <c r="BB4" i="5"/>
  <c r="BD4" i="5"/>
  <c r="C5" i="5"/>
  <c r="D5" i="5"/>
  <c r="E5" i="5"/>
  <c r="F5" i="5"/>
  <c r="G5" i="5"/>
  <c r="H5" i="5"/>
  <c r="I5" i="5"/>
  <c r="J5" i="5"/>
  <c r="L5" i="5"/>
  <c r="N5" i="5"/>
  <c r="O5" i="5"/>
  <c r="P5" i="5"/>
  <c r="Q5" i="5"/>
  <c r="R5" i="5"/>
  <c r="S5" i="5"/>
  <c r="T5" i="5"/>
  <c r="U5" i="5"/>
  <c r="V5" i="5"/>
  <c r="W5" i="5"/>
  <c r="X5" i="5"/>
  <c r="Y5" i="5"/>
  <c r="Z5" i="5"/>
  <c r="V5" i="6" s="1"/>
  <c r="AE5" i="5"/>
  <c r="AW5" i="5"/>
  <c r="AZ5" i="5"/>
  <c r="BB5" i="5"/>
  <c r="BD5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R6" i="5"/>
  <c r="S6" i="5"/>
  <c r="T6" i="5"/>
  <c r="U6" i="5"/>
  <c r="V6" i="5"/>
  <c r="W6" i="5"/>
  <c r="X6" i="5"/>
  <c r="Y6" i="5"/>
  <c r="Z6" i="5"/>
  <c r="AE6" i="5"/>
  <c r="AJ6" i="5"/>
  <c r="AW6" i="5"/>
  <c r="AZ6" i="5"/>
  <c r="BB6" i="5"/>
  <c r="BD6" i="5"/>
  <c r="C7" i="5"/>
  <c r="D7" i="5"/>
  <c r="E7" i="5"/>
  <c r="F7" i="5"/>
  <c r="G7" i="5"/>
  <c r="H7" i="5"/>
  <c r="I7" i="5"/>
  <c r="J7" i="5"/>
  <c r="L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B7" i="5"/>
  <c r="AE7" i="5"/>
  <c r="AJ7" i="5"/>
  <c r="AQ7" i="5"/>
  <c r="AW7" i="5"/>
  <c r="AZ7" i="5"/>
  <c r="BB7" i="5"/>
  <c r="BC7" i="5"/>
  <c r="BD7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M8" i="6" s="1"/>
  <c r="AB8" i="5"/>
  <c r="AC8" i="5"/>
  <c r="AE8" i="5"/>
  <c r="AQ8" i="5"/>
  <c r="AW8" i="5"/>
  <c r="AY8" i="5"/>
  <c r="AZ8" i="5"/>
  <c r="BB8" i="5"/>
  <c r="BD8" i="5"/>
  <c r="C9" i="5"/>
  <c r="D9" i="5"/>
  <c r="E9" i="5"/>
  <c r="F9" i="5"/>
  <c r="G9" i="5"/>
  <c r="H9" i="5"/>
  <c r="I9" i="5"/>
  <c r="J9" i="5"/>
  <c r="K9" i="5"/>
  <c r="L9" i="5"/>
  <c r="N9" i="5"/>
  <c r="O9" i="5"/>
  <c r="P9" i="5"/>
  <c r="Q9" i="5"/>
  <c r="R9" i="5"/>
  <c r="S9" i="5"/>
  <c r="T9" i="5"/>
  <c r="U9" i="5"/>
  <c r="V9" i="5"/>
  <c r="W9" i="5"/>
  <c r="X9" i="5"/>
  <c r="Y9" i="5"/>
  <c r="Z9" i="5"/>
  <c r="G9" i="6" s="1"/>
  <c r="AA9" i="5"/>
  <c r="AE9" i="5"/>
  <c r="AJ9" i="5"/>
  <c r="AQ9" i="5"/>
  <c r="AW9" i="5"/>
  <c r="AZ9" i="5"/>
  <c r="BB9" i="5"/>
  <c r="BC9" i="5"/>
  <c r="BD9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BD10" i="6" s="1"/>
  <c r="AB10" i="5"/>
  <c r="AE10" i="5"/>
  <c r="AJ10" i="5"/>
  <c r="AW10" i="5"/>
  <c r="AZ10" i="5"/>
  <c r="BB10" i="5"/>
  <c r="BD10" i="5"/>
  <c r="C11" i="5"/>
  <c r="D11" i="5"/>
  <c r="E11" i="5"/>
  <c r="F11" i="5"/>
  <c r="G11" i="5"/>
  <c r="H11" i="5"/>
  <c r="I11" i="5"/>
  <c r="J11" i="5"/>
  <c r="K11" i="5"/>
  <c r="L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E11" i="5"/>
  <c r="AW11" i="5"/>
  <c r="AZ11" i="5"/>
  <c r="BB11" i="5"/>
  <c r="BC11" i="5"/>
  <c r="BD11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B12" i="5"/>
  <c r="AC12" i="5"/>
  <c r="AJ12" i="5"/>
  <c r="AQ12" i="5"/>
  <c r="AW12" i="5"/>
  <c r="AY12" i="5"/>
  <c r="AZ12" i="5"/>
  <c r="BB12" i="5"/>
  <c r="BD12" i="5"/>
  <c r="C13" i="5"/>
  <c r="D13" i="5"/>
  <c r="E13" i="5"/>
  <c r="F13" i="5"/>
  <c r="G13" i="5"/>
  <c r="H13" i="5"/>
  <c r="I13" i="5"/>
  <c r="J13" i="5"/>
  <c r="K13" i="5"/>
  <c r="L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S13" i="6" s="1"/>
  <c r="AA13" i="5"/>
  <c r="AB13" i="5"/>
  <c r="AC13" i="5"/>
  <c r="AE13" i="5"/>
  <c r="AQ13" i="5"/>
  <c r="AW13" i="5"/>
  <c r="AZ13" i="5"/>
  <c r="BB13" i="5"/>
  <c r="BD13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R14" i="5"/>
  <c r="S14" i="5"/>
  <c r="T14" i="5"/>
  <c r="U14" i="5"/>
  <c r="V14" i="5"/>
  <c r="W14" i="5"/>
  <c r="X14" i="5"/>
  <c r="Y14" i="5"/>
  <c r="Z14" i="5"/>
  <c r="AJ14" i="5"/>
  <c r="AW14" i="5"/>
  <c r="AZ14" i="5"/>
  <c r="BB14" i="5"/>
  <c r="BC14" i="5"/>
  <c r="BD14" i="5"/>
  <c r="C15" i="5"/>
  <c r="D15" i="5"/>
  <c r="E15" i="5"/>
  <c r="F15" i="5"/>
  <c r="G15" i="5"/>
  <c r="H15" i="5"/>
  <c r="I15" i="5"/>
  <c r="J15" i="5"/>
  <c r="K15" i="5"/>
  <c r="L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B15" i="5"/>
  <c r="AC15" i="5"/>
  <c r="AJ15" i="5"/>
  <c r="AQ15" i="5"/>
  <c r="AW15" i="5"/>
  <c r="AY15" i="5"/>
  <c r="AZ15" i="5"/>
  <c r="BB15" i="5"/>
  <c r="BC15" i="5"/>
  <c r="BD15" i="5"/>
  <c r="C16" i="5"/>
  <c r="D16" i="5"/>
  <c r="E16" i="5"/>
  <c r="F16" i="5"/>
  <c r="G16" i="5"/>
  <c r="H16" i="5"/>
  <c r="I16" i="5"/>
  <c r="J16" i="5"/>
  <c r="K16" i="5"/>
  <c r="L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V16" i="6" s="1"/>
  <c r="AE16" i="5"/>
  <c r="AJ16" i="5"/>
  <c r="AW16" i="5"/>
  <c r="AZ16" i="5"/>
  <c r="BB16" i="5"/>
  <c r="BD16" i="5"/>
  <c r="C17" i="5"/>
  <c r="D17" i="5"/>
  <c r="E17" i="5"/>
  <c r="F17" i="5"/>
  <c r="H17" i="5"/>
  <c r="I17" i="5"/>
  <c r="J17" i="5"/>
  <c r="O17" i="5"/>
  <c r="P17" i="5"/>
  <c r="Q17" i="5"/>
  <c r="R17" i="5"/>
  <c r="S17" i="5"/>
  <c r="T17" i="5"/>
  <c r="U17" i="5"/>
  <c r="V17" i="5"/>
  <c r="W17" i="5"/>
  <c r="X17" i="5"/>
  <c r="Y17" i="5"/>
  <c r="Z17" i="5"/>
  <c r="C17" i="6" s="1"/>
  <c r="AE17" i="5"/>
  <c r="AQ17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F18" i="5"/>
  <c r="AL18" i="5"/>
  <c r="AO18" i="5"/>
  <c r="AW18" i="5"/>
  <c r="AZ18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2" i="5"/>
  <c r="BC16" i="6" l="1"/>
  <c r="G3" i="6"/>
  <c r="J3" i="6"/>
  <c r="AQ16" i="5"/>
  <c r="AQ14" i="5"/>
  <c r="AQ10" i="5"/>
  <c r="AB14" i="5"/>
  <c r="AB5" i="5"/>
  <c r="AC11" i="5"/>
  <c r="AQ2" i="5"/>
  <c r="AB11" i="5"/>
  <c r="AB6" i="5"/>
  <c r="AB2" i="5"/>
  <c r="AQ11" i="5"/>
  <c r="AC9" i="5"/>
  <c r="AB16" i="5"/>
  <c r="AB9" i="5"/>
  <c r="AQ6" i="5"/>
  <c r="D14" i="6"/>
  <c r="C14" i="6"/>
  <c r="AQ14" i="6"/>
  <c r="L14" i="6"/>
  <c r="M14" i="6"/>
  <c r="W14" i="6"/>
  <c r="X14" i="6"/>
  <c r="BC16" i="5"/>
  <c r="AD4" i="8"/>
  <c r="AD4" i="6" s="1"/>
  <c r="AA4" i="8"/>
  <c r="AC4" i="5"/>
  <c r="AA5" i="8"/>
  <c r="AC5" i="5"/>
  <c r="M9" i="5"/>
  <c r="AU9" i="8"/>
  <c r="AK9" i="8"/>
  <c r="AD12" i="8"/>
  <c r="AD12" i="6" s="1"/>
  <c r="AA12" i="8"/>
  <c r="AM14" i="8"/>
  <c r="AM14" i="5" s="1"/>
  <c r="AL16" i="8"/>
  <c r="AU16" i="8" s="1"/>
  <c r="AL14" i="8"/>
  <c r="AL14" i="5" s="1"/>
  <c r="AL12" i="8"/>
  <c r="AL12" i="5" s="1"/>
  <c r="AL10" i="8"/>
  <c r="AL10" i="5" s="1"/>
  <c r="AL8" i="8"/>
  <c r="AL8" i="5" s="1"/>
  <c r="AL6" i="8"/>
  <c r="AL6" i="5" s="1"/>
  <c r="AL4" i="8"/>
  <c r="AL4" i="5" s="1"/>
  <c r="AL2" i="8"/>
  <c r="AL2" i="5" s="1"/>
  <c r="AO17" i="8"/>
  <c r="AO15" i="8"/>
  <c r="AO15" i="6" s="1"/>
  <c r="AO13" i="8"/>
  <c r="AO11" i="8"/>
  <c r="AO9" i="8"/>
  <c r="AO7" i="8"/>
  <c r="AO5" i="8"/>
  <c r="AO3" i="8"/>
  <c r="AJ18" i="8"/>
  <c r="AJ18" i="5" s="1"/>
  <c r="AM3" i="8"/>
  <c r="AM3" i="5" s="1"/>
  <c r="AO16" i="8"/>
  <c r="AO14" i="8"/>
  <c r="AO12" i="8"/>
  <c r="AO10" i="8"/>
  <c r="AO8" i="8"/>
  <c r="AO8" i="6" s="1"/>
  <c r="AO6" i="8"/>
  <c r="AO6" i="6" s="1"/>
  <c r="AO4" i="8"/>
  <c r="AO2" i="8"/>
  <c r="S7" i="6"/>
  <c r="G7" i="6"/>
  <c r="Z7" i="6"/>
  <c r="C7" i="6"/>
  <c r="X2" i="6"/>
  <c r="U2" i="6"/>
  <c r="M3" i="5"/>
  <c r="AU3" i="8"/>
  <c r="K3" i="5"/>
  <c r="AK3" i="8"/>
  <c r="AL3" i="8"/>
  <c r="AL3" i="5" s="1"/>
  <c r="AC6" i="5"/>
  <c r="AD6" i="8"/>
  <c r="AD6" i="6" s="1"/>
  <c r="AA6" i="8"/>
  <c r="AA6" i="6" s="1"/>
  <c r="AA7" i="8"/>
  <c r="AC7" i="5"/>
  <c r="M11" i="5"/>
  <c r="AL11" i="8"/>
  <c r="AL11" i="5" s="1"/>
  <c r="AD14" i="8"/>
  <c r="AA14" i="8"/>
  <c r="AA14" i="6" s="1"/>
  <c r="AA15" i="8"/>
  <c r="AA15" i="6" s="1"/>
  <c r="AC15" i="6"/>
  <c r="G15" i="6"/>
  <c r="U15" i="6"/>
  <c r="AB15" i="6"/>
  <c r="D15" i="6"/>
  <c r="AJ15" i="6"/>
  <c r="E15" i="6"/>
  <c r="T15" i="6"/>
  <c r="AZ15" i="6"/>
  <c r="AD13" i="5"/>
  <c r="R11" i="6"/>
  <c r="Z11" i="6"/>
  <c r="AQ11" i="6"/>
  <c r="C11" i="6"/>
  <c r="W11" i="6"/>
  <c r="BB16" i="6"/>
  <c r="AY3" i="5"/>
  <c r="AY3" i="6"/>
  <c r="Q8" i="6"/>
  <c r="AD16" i="8"/>
  <c r="AA16" i="8"/>
  <c r="AD5" i="5"/>
  <c r="K5" i="5"/>
  <c r="M5" i="5"/>
  <c r="AL5" i="8"/>
  <c r="AL5" i="5" s="1"/>
  <c r="AD8" i="8"/>
  <c r="AD8" i="6" s="1"/>
  <c r="AA8" i="8"/>
  <c r="M13" i="5"/>
  <c r="AU13" i="8"/>
  <c r="AU13" i="6" s="1"/>
  <c r="AL13" i="8"/>
  <c r="AL13" i="5" s="1"/>
  <c r="AQ18" i="6"/>
  <c r="AY18" i="8"/>
  <c r="Q6" i="6"/>
  <c r="Q6" i="5"/>
  <c r="I16" i="6"/>
  <c r="AE16" i="6"/>
  <c r="F16" i="6"/>
  <c r="G16" i="6"/>
  <c r="N16" i="6"/>
  <c r="O16" i="6"/>
  <c r="W16" i="6"/>
  <c r="U12" i="6"/>
  <c r="L12" i="6"/>
  <c r="M12" i="6"/>
  <c r="AJ12" i="6"/>
  <c r="D8" i="6"/>
  <c r="AJ8" i="6"/>
  <c r="U6" i="6"/>
  <c r="P6" i="6"/>
  <c r="Q2" i="6"/>
  <c r="AY5" i="8"/>
  <c r="AY5" i="5" s="1"/>
  <c r="AK6" i="8"/>
  <c r="AD9" i="8"/>
  <c r="AD9" i="6" s="1"/>
  <c r="AY13" i="8"/>
  <c r="AY13" i="5" s="1"/>
  <c r="AL17" i="8"/>
  <c r="AL17" i="5" s="1"/>
  <c r="K17" i="5"/>
  <c r="L15" i="6"/>
  <c r="AC2" i="5"/>
  <c r="AD2" i="8"/>
  <c r="AA2" i="8"/>
  <c r="AA3" i="8"/>
  <c r="AC3" i="5"/>
  <c r="AU4" i="8"/>
  <c r="M7" i="5"/>
  <c r="AL7" i="8"/>
  <c r="AL7" i="5" s="1"/>
  <c r="AD10" i="8"/>
  <c r="AA10" i="8"/>
  <c r="AA10" i="6" s="1"/>
  <c r="AY14" i="6"/>
  <c r="AL15" i="8"/>
  <c r="AL15" i="5" s="1"/>
  <c r="G17" i="5"/>
  <c r="E18" i="6"/>
  <c r="J18" i="6"/>
  <c r="K18" i="6"/>
  <c r="R18" i="6"/>
  <c r="S18" i="6"/>
  <c r="Z18" i="6"/>
  <c r="C18" i="6"/>
  <c r="Q10" i="6"/>
  <c r="M10" i="6"/>
  <c r="P10" i="6"/>
  <c r="AD3" i="8"/>
  <c r="Q4" i="5"/>
  <c r="Q4" i="6"/>
  <c r="AY7" i="8"/>
  <c r="AY7" i="5" s="1"/>
  <c r="AU8" i="8"/>
  <c r="AD11" i="8"/>
  <c r="AF2" i="8"/>
  <c r="AF2" i="5" s="1"/>
  <c r="AF4" i="8"/>
  <c r="AF4" i="5" s="1"/>
  <c r="AF6" i="8"/>
  <c r="AF6" i="5" s="1"/>
  <c r="AF8" i="8"/>
  <c r="AF8" i="5" s="1"/>
  <c r="AF10" i="8"/>
  <c r="AF10" i="5" s="1"/>
  <c r="AF12" i="8"/>
  <c r="AF12" i="5" s="1"/>
  <c r="AF14" i="8"/>
  <c r="AF14" i="5" s="1"/>
  <c r="M16" i="5"/>
  <c r="AF16" i="8"/>
  <c r="AF16" i="5" s="1"/>
  <c r="AB17" i="8"/>
  <c r="AB17" i="6" s="1"/>
  <c r="AZ17" i="8"/>
  <c r="AZ17" i="5" s="1"/>
  <c r="B4" i="6"/>
  <c r="AE3" i="6"/>
  <c r="AB18" i="8"/>
  <c r="AB18" i="5" s="1"/>
  <c r="AR18" i="8"/>
  <c r="AR18" i="5" s="1"/>
  <c r="AF3" i="8"/>
  <c r="AF3" i="5" s="1"/>
  <c r="AF5" i="8"/>
  <c r="AF5" i="5" s="1"/>
  <c r="AF7" i="8"/>
  <c r="AF7" i="5" s="1"/>
  <c r="AF9" i="8"/>
  <c r="AF9" i="5" s="1"/>
  <c r="AF11" i="8"/>
  <c r="AF11" i="5" s="1"/>
  <c r="AF13" i="8"/>
  <c r="AF13" i="5" s="1"/>
  <c r="AF15" i="8"/>
  <c r="AF15" i="5" s="1"/>
  <c r="AF17" i="8"/>
  <c r="AF17" i="5" s="1"/>
  <c r="AK18" i="8"/>
  <c r="AK4" i="8"/>
  <c r="AK8" i="8"/>
  <c r="AK10" i="8"/>
  <c r="AK16" i="8"/>
  <c r="AK16" i="6" s="1"/>
  <c r="AW17" i="8"/>
  <c r="AW17" i="5" s="1"/>
  <c r="BC2" i="8"/>
  <c r="BC2" i="5" s="1"/>
  <c r="BC4" i="8"/>
  <c r="BC4" i="5" s="1"/>
  <c r="BC6" i="8"/>
  <c r="BC6" i="5" s="1"/>
  <c r="AM18" i="8"/>
  <c r="AM18" i="5" s="1"/>
  <c r="AU18" i="8"/>
  <c r="AU18" i="6" s="1"/>
  <c r="BC18" i="8"/>
  <c r="BC18" i="5" s="1"/>
  <c r="T4" i="6"/>
  <c r="AV18" i="8"/>
  <c r="AV18" i="5" s="1"/>
  <c r="B13" i="6"/>
  <c r="AW17" i="6"/>
  <c r="AA9" i="6"/>
  <c r="F9" i="6"/>
  <c r="AY5" i="6"/>
  <c r="AA5" i="6"/>
  <c r="F5" i="6"/>
  <c r="B14" i="6"/>
  <c r="B6" i="6"/>
  <c r="AZ18" i="6"/>
  <c r="AR18" i="6"/>
  <c r="AJ18" i="6"/>
  <c r="T18" i="6"/>
  <c r="L18" i="6"/>
  <c r="D18" i="6"/>
  <c r="Z17" i="6"/>
  <c r="R17" i="6"/>
  <c r="J17" i="6"/>
  <c r="BD16" i="6"/>
  <c r="AF16" i="6"/>
  <c r="X16" i="6"/>
  <c r="P16" i="6"/>
  <c r="H16" i="6"/>
  <c r="BB15" i="6"/>
  <c r="AD15" i="6"/>
  <c r="V15" i="6"/>
  <c r="N15" i="6"/>
  <c r="F15" i="6"/>
  <c r="AZ14" i="6"/>
  <c r="AJ14" i="6"/>
  <c r="Y14" i="6"/>
  <c r="O14" i="6"/>
  <c r="W13" i="6"/>
  <c r="F13" i="6"/>
  <c r="Q12" i="6"/>
  <c r="AA11" i="6"/>
  <c r="G11" i="6"/>
  <c r="AY9" i="6"/>
  <c r="T8" i="6"/>
  <c r="AE7" i="6"/>
  <c r="J7" i="6"/>
  <c r="BB5" i="6"/>
  <c r="AE5" i="6"/>
  <c r="K5" i="6"/>
  <c r="U4" i="6"/>
  <c r="BC3" i="6"/>
  <c r="K3" i="6"/>
  <c r="I9" i="6"/>
  <c r="Q9" i="6"/>
  <c r="Y9" i="6"/>
  <c r="AO9" i="6"/>
  <c r="AW9" i="6"/>
  <c r="J9" i="6"/>
  <c r="R9" i="6"/>
  <c r="Z9" i="6"/>
  <c r="D9" i="6"/>
  <c r="L9" i="6"/>
  <c r="T9" i="6"/>
  <c r="AB9" i="6"/>
  <c r="AJ9" i="6"/>
  <c r="AZ9" i="6"/>
  <c r="E9" i="6"/>
  <c r="M9" i="6"/>
  <c r="U9" i="6"/>
  <c r="AC9" i="6"/>
  <c r="AK9" i="6"/>
  <c r="H9" i="6"/>
  <c r="P9" i="6"/>
  <c r="X9" i="6"/>
  <c r="BD9" i="6"/>
  <c r="B5" i="6"/>
  <c r="V13" i="6"/>
  <c r="U13" i="6"/>
  <c r="W9" i="6"/>
  <c r="F14" i="6"/>
  <c r="N14" i="6"/>
  <c r="V14" i="6"/>
  <c r="AD14" i="6"/>
  <c r="J14" i="6"/>
  <c r="R14" i="6"/>
  <c r="Z14" i="6"/>
  <c r="C10" i="6"/>
  <c r="K10" i="6"/>
  <c r="S10" i="6"/>
  <c r="AQ10" i="6"/>
  <c r="AY10" i="6"/>
  <c r="D10" i="6"/>
  <c r="L10" i="6"/>
  <c r="T10" i="6"/>
  <c r="AB10" i="6"/>
  <c r="AJ10" i="6"/>
  <c r="AZ10" i="6"/>
  <c r="F10" i="6"/>
  <c r="N10" i="6"/>
  <c r="V10" i="6"/>
  <c r="AL10" i="6"/>
  <c r="BB10" i="6"/>
  <c r="G10" i="6"/>
  <c r="O10" i="6"/>
  <c r="W10" i="6"/>
  <c r="AE10" i="6"/>
  <c r="BC10" i="6"/>
  <c r="J10" i="6"/>
  <c r="R10" i="6"/>
  <c r="Z10" i="6"/>
  <c r="C6" i="6"/>
  <c r="K6" i="6"/>
  <c r="S6" i="6"/>
  <c r="AQ6" i="6"/>
  <c r="AY6" i="6"/>
  <c r="D6" i="6"/>
  <c r="L6" i="6"/>
  <c r="T6" i="6"/>
  <c r="AB6" i="6"/>
  <c r="AJ6" i="6"/>
  <c r="AZ6" i="6"/>
  <c r="F6" i="6"/>
  <c r="N6" i="6"/>
  <c r="V6" i="6"/>
  <c r="AL6" i="6"/>
  <c r="BB6" i="6"/>
  <c r="G6" i="6"/>
  <c r="O6" i="6"/>
  <c r="W6" i="6"/>
  <c r="AE6" i="6"/>
  <c r="BC6" i="6"/>
  <c r="J6" i="6"/>
  <c r="R6" i="6"/>
  <c r="Z6" i="6"/>
  <c r="C2" i="6"/>
  <c r="K2" i="6"/>
  <c r="S2" i="6"/>
  <c r="AQ2" i="6"/>
  <c r="AY2" i="6"/>
  <c r="D2" i="6"/>
  <c r="L2" i="6"/>
  <c r="T2" i="6"/>
  <c r="AB2" i="6"/>
  <c r="AJ2" i="6"/>
  <c r="AZ2" i="6"/>
  <c r="F2" i="6"/>
  <c r="N2" i="6"/>
  <c r="V2" i="6"/>
  <c r="AD2" i="6"/>
  <c r="AL2" i="6"/>
  <c r="BB2" i="6"/>
  <c r="G2" i="6"/>
  <c r="O2" i="6"/>
  <c r="W2" i="6"/>
  <c r="AE2" i="6"/>
  <c r="BC2" i="6"/>
  <c r="J2" i="6"/>
  <c r="R2" i="6"/>
  <c r="Z2" i="6"/>
  <c r="B2" i="6"/>
  <c r="B11" i="6"/>
  <c r="B3" i="6"/>
  <c r="AW18" i="6"/>
  <c r="AO18" i="6"/>
  <c r="Y18" i="6"/>
  <c r="Q18" i="6"/>
  <c r="I18" i="6"/>
  <c r="AE17" i="6"/>
  <c r="W17" i="6"/>
  <c r="O17" i="6"/>
  <c r="G17" i="6"/>
  <c r="AC16" i="6"/>
  <c r="U16" i="6"/>
  <c r="M16" i="6"/>
  <c r="E16" i="6"/>
  <c r="AY15" i="6"/>
  <c r="AQ15" i="6"/>
  <c r="S15" i="6"/>
  <c r="K15" i="6"/>
  <c r="C15" i="6"/>
  <c r="AW14" i="6"/>
  <c r="AO14" i="6"/>
  <c r="AF14" i="6"/>
  <c r="U14" i="6"/>
  <c r="K14" i="6"/>
  <c r="BB13" i="6"/>
  <c r="AQ13" i="6"/>
  <c r="AZ12" i="6"/>
  <c r="AC12" i="6"/>
  <c r="I12" i="6"/>
  <c r="S11" i="6"/>
  <c r="I10" i="6"/>
  <c r="AQ9" i="6"/>
  <c r="V9" i="6"/>
  <c r="L8" i="6"/>
  <c r="AQ7" i="6"/>
  <c r="W7" i="6"/>
  <c r="BD6" i="6"/>
  <c r="M6" i="6"/>
  <c r="W5" i="6"/>
  <c r="C5" i="6"/>
  <c r="AJ4" i="6"/>
  <c r="M4" i="6"/>
  <c r="AU3" i="6"/>
  <c r="Z3" i="6"/>
  <c r="C3" i="6"/>
  <c r="P2" i="6"/>
  <c r="I13" i="6"/>
  <c r="Q13" i="6"/>
  <c r="Y13" i="6"/>
  <c r="J13" i="6"/>
  <c r="R13" i="6"/>
  <c r="Z13" i="6"/>
  <c r="D13" i="6"/>
  <c r="L13" i="6"/>
  <c r="T13" i="6"/>
  <c r="AB13" i="6"/>
  <c r="AJ13" i="6"/>
  <c r="AZ13" i="6"/>
  <c r="E13" i="6"/>
  <c r="M13" i="6"/>
  <c r="H13" i="6"/>
  <c r="P13" i="6"/>
  <c r="X13" i="6"/>
  <c r="AF13" i="6"/>
  <c r="BD13" i="6"/>
  <c r="Q17" i="6"/>
  <c r="B18" i="6"/>
  <c r="B10" i="6"/>
  <c r="AV18" i="6"/>
  <c r="AF18" i="6"/>
  <c r="X18" i="6"/>
  <c r="P18" i="6"/>
  <c r="H18" i="6"/>
  <c r="AL17" i="6"/>
  <c r="V17" i="6"/>
  <c r="N17" i="6"/>
  <c r="F17" i="6"/>
  <c r="AZ16" i="6"/>
  <c r="AJ16" i="6"/>
  <c r="AB16" i="6"/>
  <c r="T16" i="6"/>
  <c r="L16" i="6"/>
  <c r="D16" i="6"/>
  <c r="Z15" i="6"/>
  <c r="R15" i="6"/>
  <c r="J15" i="6"/>
  <c r="BD14" i="6"/>
  <c r="AE14" i="6"/>
  <c r="T14" i="6"/>
  <c r="I14" i="6"/>
  <c r="AE13" i="6"/>
  <c r="O13" i="6"/>
  <c r="AW12" i="6"/>
  <c r="AB12" i="6"/>
  <c r="E12" i="6"/>
  <c r="AW10" i="6"/>
  <c r="AC10" i="6"/>
  <c r="H10" i="6"/>
  <c r="S9" i="6"/>
  <c r="AZ8" i="6"/>
  <c r="AC8" i="6"/>
  <c r="I8" i="6"/>
  <c r="I6" i="6"/>
  <c r="AQ5" i="6"/>
  <c r="L4" i="6"/>
  <c r="AQ3" i="6"/>
  <c r="BD2" i="6"/>
  <c r="M2" i="6"/>
  <c r="I5" i="6"/>
  <c r="Q5" i="6"/>
  <c r="Y5" i="6"/>
  <c r="AO5" i="6"/>
  <c r="AW5" i="6"/>
  <c r="J5" i="6"/>
  <c r="R5" i="6"/>
  <c r="Z5" i="6"/>
  <c r="D5" i="6"/>
  <c r="L5" i="6"/>
  <c r="T5" i="6"/>
  <c r="AB5" i="6"/>
  <c r="AJ5" i="6"/>
  <c r="AZ5" i="6"/>
  <c r="E5" i="6"/>
  <c r="M5" i="6"/>
  <c r="U5" i="6"/>
  <c r="AC5" i="6"/>
  <c r="H5" i="6"/>
  <c r="P5" i="6"/>
  <c r="X5" i="6"/>
  <c r="BD5" i="6"/>
  <c r="AU9" i="6"/>
  <c r="AD5" i="6"/>
  <c r="G5" i="6"/>
  <c r="X17" i="6"/>
  <c r="H17" i="6"/>
  <c r="E11" i="6"/>
  <c r="M11" i="6"/>
  <c r="U11" i="6"/>
  <c r="AC11" i="6"/>
  <c r="F11" i="6"/>
  <c r="N11" i="6"/>
  <c r="V11" i="6"/>
  <c r="AD11" i="6"/>
  <c r="AL11" i="6"/>
  <c r="BB11" i="6"/>
  <c r="H11" i="6"/>
  <c r="P11" i="6"/>
  <c r="X11" i="6"/>
  <c r="BD11" i="6"/>
  <c r="I11" i="6"/>
  <c r="Q11" i="6"/>
  <c r="Y11" i="6"/>
  <c r="AO11" i="6"/>
  <c r="AW11" i="6"/>
  <c r="D11" i="6"/>
  <c r="L11" i="6"/>
  <c r="T11" i="6"/>
  <c r="AB11" i="6"/>
  <c r="AJ11" i="6"/>
  <c r="AZ11" i="6"/>
  <c r="E7" i="6"/>
  <c r="M7" i="6"/>
  <c r="U7" i="6"/>
  <c r="AC7" i="6"/>
  <c r="F7" i="6"/>
  <c r="N7" i="6"/>
  <c r="V7" i="6"/>
  <c r="AD7" i="6"/>
  <c r="AL7" i="6"/>
  <c r="BB7" i="6"/>
  <c r="H7" i="6"/>
  <c r="P7" i="6"/>
  <c r="X7" i="6"/>
  <c r="AF7" i="6"/>
  <c r="BD7" i="6"/>
  <c r="I7" i="6"/>
  <c r="Q7" i="6"/>
  <c r="Y7" i="6"/>
  <c r="AO7" i="6"/>
  <c r="AW7" i="6"/>
  <c r="D7" i="6"/>
  <c r="L7" i="6"/>
  <c r="T7" i="6"/>
  <c r="AB7" i="6"/>
  <c r="AJ7" i="6"/>
  <c r="AZ7" i="6"/>
  <c r="E3" i="6"/>
  <c r="M3" i="6"/>
  <c r="U3" i="6"/>
  <c r="AC3" i="6"/>
  <c r="AK3" i="6"/>
  <c r="F3" i="6"/>
  <c r="N3" i="6"/>
  <c r="V3" i="6"/>
  <c r="AD3" i="6"/>
  <c r="AL3" i="6"/>
  <c r="BB3" i="6"/>
  <c r="H3" i="6"/>
  <c r="P3" i="6"/>
  <c r="X3" i="6"/>
  <c r="AF3" i="6"/>
  <c r="BD3" i="6"/>
  <c r="I3" i="6"/>
  <c r="Q3" i="6"/>
  <c r="Y3" i="6"/>
  <c r="AO3" i="6"/>
  <c r="AW3" i="6"/>
  <c r="D3" i="6"/>
  <c r="L3" i="6"/>
  <c r="T3" i="6"/>
  <c r="AB3" i="6"/>
  <c r="AJ3" i="6"/>
  <c r="AZ3" i="6"/>
  <c r="B17" i="6"/>
  <c r="B9" i="6"/>
  <c r="BC18" i="6"/>
  <c r="AE18" i="6"/>
  <c r="W18" i="6"/>
  <c r="O18" i="6"/>
  <c r="G18" i="6"/>
  <c r="U17" i="6"/>
  <c r="M17" i="6"/>
  <c r="E17" i="6"/>
  <c r="AY16" i="6"/>
  <c r="AQ16" i="6"/>
  <c r="AA16" i="6"/>
  <c r="S16" i="6"/>
  <c r="K16" i="6"/>
  <c r="C16" i="6"/>
  <c r="AW15" i="6"/>
  <c r="Y15" i="6"/>
  <c r="Q15" i="6"/>
  <c r="I15" i="6"/>
  <c r="BC14" i="6"/>
  <c r="AC14" i="6"/>
  <c r="S14" i="6"/>
  <c r="H14" i="6"/>
  <c r="AO13" i="6"/>
  <c r="AD13" i="6"/>
  <c r="N13" i="6"/>
  <c r="Y12" i="6"/>
  <c r="D12" i="6"/>
  <c r="O11" i="6"/>
  <c r="Y10" i="6"/>
  <c r="E10" i="6"/>
  <c r="AL9" i="6"/>
  <c r="O9" i="6"/>
  <c r="AW8" i="6"/>
  <c r="AB8" i="6"/>
  <c r="E8" i="6"/>
  <c r="R7" i="6"/>
  <c r="AW6" i="6"/>
  <c r="AC6" i="6"/>
  <c r="H6" i="6"/>
  <c r="S5" i="6"/>
  <c r="AZ4" i="6"/>
  <c r="AC4" i="6"/>
  <c r="I4" i="6"/>
  <c r="S3" i="6"/>
  <c r="AF2" i="6"/>
  <c r="I2" i="6"/>
  <c r="AO17" i="6"/>
  <c r="I17" i="6"/>
  <c r="C13" i="6"/>
  <c r="AF17" i="6"/>
  <c r="P17" i="6"/>
  <c r="BC13" i="6"/>
  <c r="B16" i="6"/>
  <c r="B8" i="6"/>
  <c r="AL18" i="6"/>
  <c r="V18" i="6"/>
  <c r="N18" i="6"/>
  <c r="F18" i="6"/>
  <c r="AJ17" i="6"/>
  <c r="T17" i="6"/>
  <c r="L17" i="6"/>
  <c r="D17" i="6"/>
  <c r="Z16" i="6"/>
  <c r="R16" i="6"/>
  <c r="J16" i="6"/>
  <c r="BD15" i="6"/>
  <c r="X15" i="6"/>
  <c r="P15" i="6"/>
  <c r="H15" i="6"/>
  <c r="BB14" i="6"/>
  <c r="AL14" i="6"/>
  <c r="AB14" i="6"/>
  <c r="Q14" i="6"/>
  <c r="G14" i="6"/>
  <c r="AC13" i="6"/>
  <c r="K13" i="6"/>
  <c r="BC11" i="6"/>
  <c r="K11" i="6"/>
  <c r="X10" i="6"/>
  <c r="BC9" i="6"/>
  <c r="N9" i="6"/>
  <c r="Y8" i="6"/>
  <c r="O7" i="6"/>
  <c r="Y6" i="6"/>
  <c r="E6" i="6"/>
  <c r="AL5" i="6"/>
  <c r="O5" i="6"/>
  <c r="AW4" i="6"/>
  <c r="AB4" i="6"/>
  <c r="R3" i="6"/>
  <c r="AW2" i="6"/>
  <c r="AC2" i="6"/>
  <c r="H2" i="6"/>
  <c r="Y17" i="6"/>
  <c r="C9" i="6"/>
  <c r="G12" i="6"/>
  <c r="O12" i="6"/>
  <c r="W12" i="6"/>
  <c r="AE12" i="6"/>
  <c r="BC12" i="6"/>
  <c r="H12" i="6"/>
  <c r="P12" i="6"/>
  <c r="X12" i="6"/>
  <c r="AF12" i="6"/>
  <c r="BD12" i="6"/>
  <c r="J12" i="6"/>
  <c r="R12" i="6"/>
  <c r="Z12" i="6"/>
  <c r="C12" i="6"/>
  <c r="K12" i="6"/>
  <c r="S12" i="6"/>
  <c r="AA12" i="6"/>
  <c r="AQ12" i="6"/>
  <c r="AY12" i="6"/>
  <c r="F12" i="6"/>
  <c r="N12" i="6"/>
  <c r="V12" i="6"/>
  <c r="AL12" i="6"/>
  <c r="BB12" i="6"/>
  <c r="G8" i="6"/>
  <c r="O8" i="6"/>
  <c r="W8" i="6"/>
  <c r="AE8" i="6"/>
  <c r="AU8" i="6"/>
  <c r="BC8" i="6"/>
  <c r="H8" i="6"/>
  <c r="P8" i="6"/>
  <c r="X8" i="6"/>
  <c r="AF8" i="6"/>
  <c r="BD8" i="6"/>
  <c r="J8" i="6"/>
  <c r="R8" i="6"/>
  <c r="Z8" i="6"/>
  <c r="C8" i="6"/>
  <c r="K8" i="6"/>
  <c r="S8" i="6"/>
  <c r="AA8" i="6"/>
  <c r="AQ8" i="6"/>
  <c r="AY8" i="6"/>
  <c r="F8" i="6"/>
  <c r="N8" i="6"/>
  <c r="V8" i="6"/>
  <c r="AL8" i="6"/>
  <c r="BB8" i="6"/>
  <c r="G4" i="6"/>
  <c r="O4" i="6"/>
  <c r="W4" i="6"/>
  <c r="AE4" i="6"/>
  <c r="AU4" i="6"/>
  <c r="BC4" i="6"/>
  <c r="H4" i="6"/>
  <c r="P4" i="6"/>
  <c r="X4" i="6"/>
  <c r="AF4" i="6"/>
  <c r="BD4" i="6"/>
  <c r="J4" i="6"/>
  <c r="R4" i="6"/>
  <c r="Z4" i="6"/>
  <c r="C4" i="6"/>
  <c r="K4" i="6"/>
  <c r="S4" i="6"/>
  <c r="AA4" i="6"/>
  <c r="AQ4" i="6"/>
  <c r="AY4" i="6"/>
  <c r="F4" i="6"/>
  <c r="N4" i="6"/>
  <c r="V4" i="6"/>
  <c r="AL4" i="6"/>
  <c r="BB4" i="6"/>
  <c r="B15" i="6"/>
  <c r="B7" i="6"/>
  <c r="AK18" i="6"/>
  <c r="U18" i="6"/>
  <c r="M18" i="6"/>
  <c r="AQ17" i="6"/>
  <c r="S17" i="6"/>
  <c r="K17" i="6"/>
  <c r="AW16" i="6"/>
  <c r="AO16" i="6"/>
  <c r="Y16" i="6"/>
  <c r="Q16" i="6"/>
  <c r="BC15" i="6"/>
  <c r="AE15" i="6"/>
  <c r="W15" i="6"/>
  <c r="O15" i="6"/>
  <c r="P14" i="6"/>
  <c r="E14" i="6"/>
  <c r="AW13" i="6"/>
  <c r="AL13" i="6"/>
  <c r="AA13" i="6"/>
  <c r="G13" i="6"/>
  <c r="AO12" i="6"/>
  <c r="T12" i="6"/>
  <c r="AY11" i="6"/>
  <c r="AE11" i="6"/>
  <c r="J11" i="6"/>
  <c r="AO10" i="6"/>
  <c r="U10" i="6"/>
  <c r="BB9" i="6"/>
  <c r="AE9" i="6"/>
  <c r="K9" i="6"/>
  <c r="U8" i="6"/>
  <c r="BC7" i="6"/>
  <c r="K7" i="6"/>
  <c r="X6" i="6"/>
  <c r="BC5" i="6"/>
  <c r="N5" i="6"/>
  <c r="Y4" i="6"/>
  <c r="D4" i="6"/>
  <c r="O3" i="6"/>
  <c r="Y2" i="6"/>
  <c r="E2" i="6"/>
  <c r="AZ18" i="4"/>
  <c r="AW18" i="4"/>
  <c r="AO18" i="4"/>
  <c r="AR18" i="4" s="1"/>
  <c r="AL18" i="4"/>
  <c r="N18" i="4"/>
  <c r="M18" i="4"/>
  <c r="J18" i="4"/>
  <c r="AJ15" i="4" s="1"/>
  <c r="G18" i="4"/>
  <c r="D18" i="4"/>
  <c r="Y17" i="4"/>
  <c r="X17" i="4"/>
  <c r="W17" i="4"/>
  <c r="V17" i="4"/>
  <c r="U17" i="4"/>
  <c r="T17" i="4"/>
  <c r="S17" i="4"/>
  <c r="AF18" i="4" s="1"/>
  <c r="R17" i="4"/>
  <c r="P17" i="4"/>
  <c r="AQ18" i="4" s="1"/>
  <c r="O17" i="4"/>
  <c r="AQ17" i="4" s="1"/>
  <c r="I17" i="4"/>
  <c r="H17" i="4"/>
  <c r="F17" i="4"/>
  <c r="E17" i="4"/>
  <c r="C17" i="4"/>
  <c r="B17" i="4"/>
  <c r="AZ16" i="4"/>
  <c r="AW16" i="4"/>
  <c r="Q16" i="4"/>
  <c r="N16" i="4"/>
  <c r="L16" i="4"/>
  <c r="K16" i="4"/>
  <c r="J16" i="4"/>
  <c r="G16" i="4"/>
  <c r="D16" i="4"/>
  <c r="AZ15" i="4"/>
  <c r="AW15" i="4"/>
  <c r="Q15" i="4"/>
  <c r="N15" i="4"/>
  <c r="L15" i="4"/>
  <c r="K15" i="4"/>
  <c r="J15" i="4"/>
  <c r="G15" i="4"/>
  <c r="D15" i="4"/>
  <c r="AZ14" i="4"/>
  <c r="AW14" i="4"/>
  <c r="Q14" i="4"/>
  <c r="N14" i="4"/>
  <c r="L14" i="4"/>
  <c r="K14" i="4"/>
  <c r="J14" i="4"/>
  <c r="G14" i="4"/>
  <c r="D14" i="4"/>
  <c r="AZ13" i="4"/>
  <c r="AW13" i="4"/>
  <c r="Q13" i="4"/>
  <c r="N13" i="4"/>
  <c r="L13" i="4"/>
  <c r="K13" i="4"/>
  <c r="J13" i="4"/>
  <c r="G13" i="4"/>
  <c r="D13" i="4"/>
  <c r="AZ12" i="4"/>
  <c r="AW12" i="4"/>
  <c r="Q12" i="4"/>
  <c r="N12" i="4"/>
  <c r="L12" i="4"/>
  <c r="K12" i="4"/>
  <c r="J12" i="4"/>
  <c r="G12" i="4"/>
  <c r="D12" i="4"/>
  <c r="AZ11" i="4"/>
  <c r="AW11" i="4"/>
  <c r="Q11" i="4"/>
  <c r="N11" i="4"/>
  <c r="L11" i="4"/>
  <c r="K11" i="4"/>
  <c r="J11" i="4"/>
  <c r="G11" i="4"/>
  <c r="D11" i="4"/>
  <c r="AZ10" i="4"/>
  <c r="AW10" i="4"/>
  <c r="Q10" i="4"/>
  <c r="N10" i="4"/>
  <c r="L10" i="4"/>
  <c r="K10" i="4"/>
  <c r="J10" i="4"/>
  <c r="G10" i="4"/>
  <c r="D10" i="4"/>
  <c r="AZ9" i="4"/>
  <c r="AW9" i="4"/>
  <c r="Q9" i="4"/>
  <c r="N9" i="4"/>
  <c r="L9" i="4"/>
  <c r="K9" i="4"/>
  <c r="J9" i="4"/>
  <c r="G9" i="4"/>
  <c r="D9" i="4"/>
  <c r="AZ8" i="4"/>
  <c r="AW8" i="4"/>
  <c r="Q8" i="4"/>
  <c r="N8" i="4"/>
  <c r="L8" i="4"/>
  <c r="K8" i="4"/>
  <c r="J8" i="4"/>
  <c r="G8" i="4"/>
  <c r="D8" i="4"/>
  <c r="AZ7" i="4"/>
  <c r="AW7" i="4"/>
  <c r="Q7" i="4"/>
  <c r="N7" i="4"/>
  <c r="L7" i="4"/>
  <c r="K7" i="4"/>
  <c r="J7" i="4"/>
  <c r="G7" i="4"/>
  <c r="D7" i="4"/>
  <c r="AZ6" i="4"/>
  <c r="AW6" i="4"/>
  <c r="Q6" i="4"/>
  <c r="N6" i="4"/>
  <c r="L6" i="4"/>
  <c r="K6" i="4"/>
  <c r="J6" i="4"/>
  <c r="G6" i="4"/>
  <c r="D6" i="4"/>
  <c r="AZ5" i="4"/>
  <c r="AW5" i="4"/>
  <c r="Q5" i="4"/>
  <c r="N5" i="4"/>
  <c r="L5" i="4"/>
  <c r="K5" i="4"/>
  <c r="J5" i="4"/>
  <c r="G5" i="4"/>
  <c r="D5" i="4"/>
  <c r="AZ4" i="4"/>
  <c r="AW4" i="4"/>
  <c r="Q4" i="4"/>
  <c r="N4" i="4"/>
  <c r="L4" i="4"/>
  <c r="K4" i="4"/>
  <c r="J4" i="4"/>
  <c r="G4" i="4"/>
  <c r="D4" i="4"/>
  <c r="AZ3" i="4"/>
  <c r="AW3" i="4"/>
  <c r="Q3" i="4"/>
  <c r="N3" i="4"/>
  <c r="L3" i="4"/>
  <c r="K3" i="4"/>
  <c r="J3" i="4"/>
  <c r="G3" i="4"/>
  <c r="D3" i="4"/>
  <c r="AZ2" i="4"/>
  <c r="AW2" i="4"/>
  <c r="Q2" i="4"/>
  <c r="N2" i="4"/>
  <c r="L2" i="4"/>
  <c r="K2" i="4"/>
  <c r="J2" i="4"/>
  <c r="G2" i="4"/>
  <c r="D2" i="4"/>
  <c r="BD18" i="3"/>
  <c r="BD17" i="3"/>
  <c r="K2" i="3"/>
  <c r="K3" i="3"/>
  <c r="K4" i="3"/>
  <c r="AZ18" i="3"/>
  <c r="AW18" i="3"/>
  <c r="AO18" i="3"/>
  <c r="AL18" i="3"/>
  <c r="N18" i="3"/>
  <c r="M18" i="3"/>
  <c r="J18" i="3"/>
  <c r="AJ16" i="3" s="1"/>
  <c r="G18" i="3"/>
  <c r="D18" i="3"/>
  <c r="AJ17" i="3"/>
  <c r="Y17" i="3"/>
  <c r="X17" i="3"/>
  <c r="AE17" i="3" s="1"/>
  <c r="W17" i="3"/>
  <c r="V17" i="3"/>
  <c r="U17" i="3"/>
  <c r="T17" i="3"/>
  <c r="S17" i="3"/>
  <c r="AF18" i="3" s="1"/>
  <c r="R17" i="3"/>
  <c r="P17" i="3"/>
  <c r="AQ18" i="3" s="1"/>
  <c r="O17" i="3"/>
  <c r="I17" i="3"/>
  <c r="H17" i="3"/>
  <c r="F17" i="3"/>
  <c r="E17" i="3"/>
  <c r="C17" i="3"/>
  <c r="B17" i="3"/>
  <c r="AZ16" i="3"/>
  <c r="AW16" i="3"/>
  <c r="Q16" i="3"/>
  <c r="N16" i="3"/>
  <c r="L16" i="3"/>
  <c r="K16" i="3"/>
  <c r="J16" i="3"/>
  <c r="G16" i="3"/>
  <c r="D16" i="3"/>
  <c r="AZ15" i="3"/>
  <c r="AW15" i="3"/>
  <c r="AJ15" i="3"/>
  <c r="Q15" i="3"/>
  <c r="N15" i="3"/>
  <c r="L15" i="3"/>
  <c r="K15" i="3"/>
  <c r="J15" i="3"/>
  <c r="G15" i="3"/>
  <c r="D15" i="3"/>
  <c r="AZ14" i="3"/>
  <c r="AW14" i="3"/>
  <c r="AJ14" i="3"/>
  <c r="Q14" i="3"/>
  <c r="N14" i="3"/>
  <c r="L14" i="3"/>
  <c r="K14" i="3"/>
  <c r="J14" i="3"/>
  <c r="G14" i="3"/>
  <c r="D14" i="3"/>
  <c r="AZ13" i="3"/>
  <c r="AW13" i="3"/>
  <c r="Q13" i="3"/>
  <c r="N13" i="3"/>
  <c r="L13" i="3"/>
  <c r="K13" i="3"/>
  <c r="J13" i="3"/>
  <c r="G13" i="3"/>
  <c r="D13" i="3"/>
  <c r="AZ12" i="3"/>
  <c r="AW12" i="3"/>
  <c r="AJ12" i="3"/>
  <c r="Q12" i="3"/>
  <c r="N12" i="3"/>
  <c r="L12" i="3"/>
  <c r="K12" i="3"/>
  <c r="J12" i="3"/>
  <c r="G12" i="3"/>
  <c r="D12" i="3"/>
  <c r="AZ11" i="3"/>
  <c r="AW11" i="3"/>
  <c r="AJ11" i="3"/>
  <c r="Q11" i="3"/>
  <c r="N11" i="3"/>
  <c r="L11" i="3"/>
  <c r="K11" i="3"/>
  <c r="J11" i="3"/>
  <c r="G11" i="3"/>
  <c r="D11" i="3"/>
  <c r="AZ10" i="3"/>
  <c r="AW10" i="3"/>
  <c r="AJ10" i="3"/>
  <c r="Q10" i="3"/>
  <c r="N10" i="3"/>
  <c r="L10" i="3"/>
  <c r="K10" i="3"/>
  <c r="J10" i="3"/>
  <c r="G10" i="3"/>
  <c r="D10" i="3"/>
  <c r="AZ9" i="3"/>
  <c r="AW9" i="3"/>
  <c r="Q9" i="3"/>
  <c r="N9" i="3"/>
  <c r="L9" i="3"/>
  <c r="M9" i="3" s="1"/>
  <c r="K9" i="3"/>
  <c r="J9" i="3"/>
  <c r="G9" i="3"/>
  <c r="D9" i="3"/>
  <c r="AZ8" i="3"/>
  <c r="AW8" i="3"/>
  <c r="AJ8" i="3"/>
  <c r="Q8" i="3"/>
  <c r="N8" i="3"/>
  <c r="L8" i="3"/>
  <c r="K8" i="3"/>
  <c r="J8" i="3"/>
  <c r="G8" i="3"/>
  <c r="D8" i="3"/>
  <c r="AZ7" i="3"/>
  <c r="AW7" i="3"/>
  <c r="AJ7" i="3"/>
  <c r="Q7" i="3"/>
  <c r="N7" i="3"/>
  <c r="L7" i="3"/>
  <c r="M7" i="3" s="1"/>
  <c r="K7" i="3"/>
  <c r="J7" i="3"/>
  <c r="G7" i="3"/>
  <c r="D7" i="3"/>
  <c r="AZ6" i="3"/>
  <c r="AW6" i="3"/>
  <c r="AJ6" i="3"/>
  <c r="Q6" i="3"/>
  <c r="N6" i="3"/>
  <c r="L6" i="3"/>
  <c r="K6" i="3"/>
  <c r="J6" i="3"/>
  <c r="G6" i="3"/>
  <c r="D6" i="3"/>
  <c r="AZ5" i="3"/>
  <c r="AW5" i="3"/>
  <c r="Q5" i="3"/>
  <c r="N5" i="3"/>
  <c r="L5" i="3"/>
  <c r="K5" i="3"/>
  <c r="J5" i="3"/>
  <c r="G5" i="3"/>
  <c r="D5" i="3"/>
  <c r="AZ4" i="3"/>
  <c r="AW4" i="3"/>
  <c r="AJ4" i="3"/>
  <c r="Q4" i="3"/>
  <c r="N4" i="3"/>
  <c r="L4" i="3"/>
  <c r="J4" i="3"/>
  <c r="G4" i="3"/>
  <c r="D4" i="3"/>
  <c r="AZ3" i="3"/>
  <c r="AW3" i="3"/>
  <c r="AJ3" i="3"/>
  <c r="Q3" i="3"/>
  <c r="N3" i="3"/>
  <c r="L3" i="3"/>
  <c r="J3" i="3"/>
  <c r="G3" i="3"/>
  <c r="D3" i="3"/>
  <c r="AZ2" i="3"/>
  <c r="AW2" i="3"/>
  <c r="AJ2" i="3"/>
  <c r="Q2" i="3"/>
  <c r="N2" i="3"/>
  <c r="L2" i="3"/>
  <c r="J2" i="3"/>
  <c r="G2" i="3"/>
  <c r="D2" i="3"/>
  <c r="AF15" i="6" l="1"/>
  <c r="AM18" i="6"/>
  <c r="AY7" i="6"/>
  <c r="AF5" i="6"/>
  <c r="AK12" i="8"/>
  <c r="AK12" i="6" s="1"/>
  <c r="AK15" i="8"/>
  <c r="AU17" i="8"/>
  <c r="AF9" i="6"/>
  <c r="AB18" i="6"/>
  <c r="AU2" i="8"/>
  <c r="AU2" i="6" s="1"/>
  <c r="AZ17" i="6"/>
  <c r="AF6" i="6"/>
  <c r="AL15" i="6"/>
  <c r="AK2" i="8"/>
  <c r="AK2" i="6" s="1"/>
  <c r="AK7" i="8"/>
  <c r="AK7" i="6" s="1"/>
  <c r="AU12" i="8"/>
  <c r="AU12" i="6" s="1"/>
  <c r="AU11" i="8"/>
  <c r="AK5" i="8"/>
  <c r="AK5" i="6" s="1"/>
  <c r="AK10" i="6"/>
  <c r="AK10" i="5"/>
  <c r="AU8" i="5"/>
  <c r="AV17" i="8"/>
  <c r="AV15" i="8"/>
  <c r="AV13" i="8"/>
  <c r="AV11" i="8"/>
  <c r="AV9" i="8"/>
  <c r="AV7" i="8"/>
  <c r="AV5" i="8"/>
  <c r="AV3" i="8"/>
  <c r="BC17" i="8"/>
  <c r="AV16" i="8"/>
  <c r="AV14" i="8"/>
  <c r="AV12" i="8"/>
  <c r="AV10" i="8"/>
  <c r="AV8" i="8"/>
  <c r="AV6" i="8"/>
  <c r="AV4" i="8"/>
  <c r="AV2" i="8"/>
  <c r="N17" i="5"/>
  <c r="AA10" i="5"/>
  <c r="AA3" i="6"/>
  <c r="AA3" i="5"/>
  <c r="AU14" i="8"/>
  <c r="AP18" i="8"/>
  <c r="AA8" i="5"/>
  <c r="AU12" i="5"/>
  <c r="AA15" i="5"/>
  <c r="AA7" i="6"/>
  <c r="AA7" i="5"/>
  <c r="AO2" i="6"/>
  <c r="AR2" i="8"/>
  <c r="AO2" i="5"/>
  <c r="AK17" i="8"/>
  <c r="AM17" i="8"/>
  <c r="AR13" i="8"/>
  <c r="AO13" i="5"/>
  <c r="AM12" i="8"/>
  <c r="AU9" i="5"/>
  <c r="AG10" i="8"/>
  <c r="AD10" i="5"/>
  <c r="AY18" i="6"/>
  <c r="AY18" i="5"/>
  <c r="AK4" i="6"/>
  <c r="AK4" i="5"/>
  <c r="AY17" i="8"/>
  <c r="BB17" i="8"/>
  <c r="L17" i="5"/>
  <c r="AD2" i="5"/>
  <c r="AG2" i="8"/>
  <c r="AH2" i="8" s="1"/>
  <c r="AG9" i="8"/>
  <c r="AD9" i="5"/>
  <c r="AG5" i="8"/>
  <c r="AH5" i="8" s="1"/>
  <c r="AG7" i="8"/>
  <c r="AH7" i="8" s="1"/>
  <c r="AG14" i="8"/>
  <c r="AH14" i="8" s="1"/>
  <c r="AD14" i="5"/>
  <c r="AD6" i="5"/>
  <c r="AG6" i="8"/>
  <c r="AR6" i="8"/>
  <c r="AO6" i="5"/>
  <c r="AM5" i="8"/>
  <c r="AR17" i="8"/>
  <c r="AO17" i="5"/>
  <c r="AL16" i="6"/>
  <c r="AL16" i="5"/>
  <c r="AM16" i="8"/>
  <c r="AU6" i="8"/>
  <c r="AU17" i="5"/>
  <c r="AR15" i="8"/>
  <c r="AO15" i="5"/>
  <c r="AM14" i="6"/>
  <c r="AK2" i="5"/>
  <c r="AK15" i="6"/>
  <c r="AK15" i="5"/>
  <c r="AK7" i="5"/>
  <c r="AK6" i="5"/>
  <c r="AK6" i="6"/>
  <c r="AK5" i="5"/>
  <c r="AR8" i="8"/>
  <c r="AO8" i="5"/>
  <c r="AM7" i="8"/>
  <c r="AO3" i="5"/>
  <c r="AR3" i="8"/>
  <c r="AM2" i="8"/>
  <c r="AA2" i="5"/>
  <c r="AG8" i="8"/>
  <c r="AD8" i="5"/>
  <c r="AO4" i="5"/>
  <c r="AO4" i="6"/>
  <c r="AR4" i="8"/>
  <c r="AF10" i="6"/>
  <c r="AK18" i="5"/>
  <c r="BB18" i="8"/>
  <c r="AC17" i="8"/>
  <c r="AB17" i="5"/>
  <c r="AU15" i="8"/>
  <c r="AU7" i="8"/>
  <c r="AK13" i="8"/>
  <c r="AU5" i="8"/>
  <c r="AK11" i="8"/>
  <c r="AR10" i="8"/>
  <c r="AO10" i="5"/>
  <c r="AM9" i="8"/>
  <c r="AO5" i="5"/>
  <c r="AR5" i="8"/>
  <c r="AM4" i="8"/>
  <c r="AA5" i="5"/>
  <c r="AM3" i="6"/>
  <c r="AD10" i="6"/>
  <c r="AK16" i="5"/>
  <c r="AG3" i="8"/>
  <c r="AD3" i="5"/>
  <c r="M15" i="6"/>
  <c r="M15" i="5"/>
  <c r="AU13" i="5"/>
  <c r="AA16" i="5"/>
  <c r="AU10" i="8"/>
  <c r="AU11" i="6"/>
  <c r="AU11" i="5"/>
  <c r="AK3" i="5"/>
  <c r="AR12" i="8"/>
  <c r="AO12" i="5"/>
  <c r="AM11" i="8"/>
  <c r="AR7" i="8"/>
  <c r="AO7" i="5"/>
  <c r="AM6" i="8"/>
  <c r="AA12" i="5"/>
  <c r="AA6" i="5"/>
  <c r="AH6" i="8"/>
  <c r="AU17" i="6"/>
  <c r="AU18" i="5"/>
  <c r="AK14" i="8"/>
  <c r="AU16" i="6"/>
  <c r="AU16" i="5"/>
  <c r="AU4" i="5"/>
  <c r="AG16" i="8"/>
  <c r="AH16" i="8" s="1"/>
  <c r="AD16" i="6"/>
  <c r="AD16" i="5"/>
  <c r="AC18" i="8"/>
  <c r="M17" i="5"/>
  <c r="AR14" i="8"/>
  <c r="AO14" i="5"/>
  <c r="AM13" i="8"/>
  <c r="AR9" i="8"/>
  <c r="AO9" i="5"/>
  <c r="AM8" i="8"/>
  <c r="AG12" i="8"/>
  <c r="AD12" i="5"/>
  <c r="AA4" i="5"/>
  <c r="AH4" i="8"/>
  <c r="AK8" i="6"/>
  <c r="AK8" i="5"/>
  <c r="AA14" i="5"/>
  <c r="AY13" i="6"/>
  <c r="AF11" i="6"/>
  <c r="AA2" i="6"/>
  <c r="AK12" i="5"/>
  <c r="AG11" i="8"/>
  <c r="AD11" i="5"/>
  <c r="AU2" i="5"/>
  <c r="AG15" i="8"/>
  <c r="AH15" i="8" s="1"/>
  <c r="AU3" i="5"/>
  <c r="AG13" i="8"/>
  <c r="AR16" i="8"/>
  <c r="AO16" i="5"/>
  <c r="AM15" i="8"/>
  <c r="AR11" i="8"/>
  <c r="AO11" i="5"/>
  <c r="AM10" i="8"/>
  <c r="AK9" i="5"/>
  <c r="AG4" i="8"/>
  <c r="AD4" i="5"/>
  <c r="AJ7" i="4"/>
  <c r="AJ11" i="4"/>
  <c r="AJ4" i="4"/>
  <c r="AJ8" i="4"/>
  <c r="AJ12" i="4"/>
  <c r="AJ16" i="4"/>
  <c r="AE16" i="4"/>
  <c r="AJ3" i="4"/>
  <c r="AJ5" i="4"/>
  <c r="AJ9" i="4"/>
  <c r="AJ13" i="4"/>
  <c r="AJ17" i="4"/>
  <c r="AJ2" i="4"/>
  <c r="AJ6" i="4"/>
  <c r="AJ10" i="4"/>
  <c r="AJ14" i="4"/>
  <c r="AF10" i="4"/>
  <c r="AF16" i="4"/>
  <c r="AF3" i="4"/>
  <c r="AF13" i="4"/>
  <c r="AF4" i="4"/>
  <c r="AF2" i="4"/>
  <c r="AF8" i="4"/>
  <c r="AF5" i="4"/>
  <c r="AF12" i="4"/>
  <c r="AF11" i="4"/>
  <c r="AF6" i="4"/>
  <c r="AF14" i="4"/>
  <c r="AF9" i="4"/>
  <c r="AF7" i="4"/>
  <c r="AF15" i="4"/>
  <c r="M10" i="4"/>
  <c r="AE3" i="4"/>
  <c r="AE5" i="4"/>
  <c r="AE7" i="4"/>
  <c r="AE9" i="4"/>
  <c r="AE11" i="4"/>
  <c r="AE13" i="4"/>
  <c r="AE15" i="4"/>
  <c r="AE17" i="4"/>
  <c r="AE2" i="4"/>
  <c r="AE4" i="4"/>
  <c r="AE6" i="4"/>
  <c r="AE8" i="4"/>
  <c r="AE10" i="4"/>
  <c r="AE12" i="4"/>
  <c r="AE14" i="4"/>
  <c r="AB5" i="4"/>
  <c r="AC5" i="4" s="1"/>
  <c r="AB3" i="4"/>
  <c r="AC3" i="4" s="1"/>
  <c r="AB13" i="4"/>
  <c r="AC13" i="4" s="1"/>
  <c r="AB6" i="4"/>
  <c r="AC6" i="4" s="1"/>
  <c r="AB8" i="4"/>
  <c r="AC8" i="4" s="1"/>
  <c r="AB15" i="4"/>
  <c r="AC15" i="4" s="1"/>
  <c r="AB2" i="4"/>
  <c r="AC2" i="4" s="1"/>
  <c r="AB12" i="4"/>
  <c r="AC12" i="4" s="1"/>
  <c r="AB7" i="4"/>
  <c r="AC7" i="4" s="1"/>
  <c r="AB4" i="4"/>
  <c r="AB9" i="4"/>
  <c r="AC9" i="4" s="1"/>
  <c r="AB14" i="4"/>
  <c r="AC14" i="4" s="1"/>
  <c r="AB17" i="4"/>
  <c r="BB18" i="4" s="1"/>
  <c r="BD18" i="4" s="1"/>
  <c r="AB11" i="4"/>
  <c r="AC11" i="4" s="1"/>
  <c r="AB16" i="4"/>
  <c r="AC16" i="4" s="1"/>
  <c r="AB10" i="4"/>
  <c r="AC10" i="4" s="1"/>
  <c r="AQ3" i="4"/>
  <c r="AY3" i="4" s="1"/>
  <c r="AQ7" i="4"/>
  <c r="AY7" i="4" s="1"/>
  <c r="AQ11" i="4"/>
  <c r="AY11" i="4" s="1"/>
  <c r="AQ15" i="4"/>
  <c r="AY15" i="4" s="1"/>
  <c r="AB18" i="4"/>
  <c r="AQ2" i="4"/>
  <c r="AY2" i="4" s="1"/>
  <c r="AQ6" i="4"/>
  <c r="AY6" i="4" s="1"/>
  <c r="AQ10" i="4"/>
  <c r="AY10" i="4" s="1"/>
  <c r="AQ14" i="4"/>
  <c r="AQ5" i="4"/>
  <c r="AY5" i="4" s="1"/>
  <c r="AQ9" i="4"/>
  <c r="AY9" i="4" s="1"/>
  <c r="AQ13" i="4"/>
  <c r="AY13" i="4" s="1"/>
  <c r="AQ4" i="4"/>
  <c r="AY4" i="4" s="1"/>
  <c r="AQ8" i="4"/>
  <c r="AY8" i="4" s="1"/>
  <c r="AQ12" i="4"/>
  <c r="AY12" i="4" s="1"/>
  <c r="AQ16" i="4"/>
  <c r="AY16" i="4" s="1"/>
  <c r="J17" i="4"/>
  <c r="AE18" i="4" s="1"/>
  <c r="AZ17" i="4"/>
  <c r="BC16" i="4"/>
  <c r="BC15" i="4"/>
  <c r="M14" i="4"/>
  <c r="BC13" i="4"/>
  <c r="M12" i="4"/>
  <c r="BC7" i="4"/>
  <c r="BC3" i="4"/>
  <c r="M4" i="4"/>
  <c r="M16" i="4"/>
  <c r="BC12" i="4"/>
  <c r="BC11" i="4"/>
  <c r="BC10" i="4"/>
  <c r="BC9" i="4"/>
  <c r="M8" i="4"/>
  <c r="BC8" i="4"/>
  <c r="M6" i="4"/>
  <c r="BC6" i="4"/>
  <c r="BC5" i="4"/>
  <c r="D17" i="4"/>
  <c r="BC4" i="4"/>
  <c r="BC2" i="4"/>
  <c r="M2" i="4"/>
  <c r="AY14" i="4"/>
  <c r="K17" i="4"/>
  <c r="N17" i="4"/>
  <c r="AY18" i="4"/>
  <c r="AP18" i="4"/>
  <c r="L17" i="4"/>
  <c r="M7" i="4"/>
  <c r="M9" i="4"/>
  <c r="M11" i="4"/>
  <c r="M13" i="4"/>
  <c r="M15" i="4"/>
  <c r="G17" i="4"/>
  <c r="AF17" i="4"/>
  <c r="AK18" i="4"/>
  <c r="M3" i="4"/>
  <c r="AC4" i="4"/>
  <c r="AW17" i="4"/>
  <c r="M5" i="4"/>
  <c r="BC14" i="4"/>
  <c r="Q17" i="4"/>
  <c r="AM18" i="4"/>
  <c r="AU18" i="4"/>
  <c r="BC18" i="4"/>
  <c r="AV18" i="4"/>
  <c r="AJ5" i="3"/>
  <c r="AJ9" i="3"/>
  <c r="AJ13" i="3"/>
  <c r="AF16" i="3"/>
  <c r="AE8" i="3"/>
  <c r="AE11" i="3"/>
  <c r="AE14" i="3"/>
  <c r="AE2" i="3"/>
  <c r="AE5" i="3"/>
  <c r="AE9" i="3"/>
  <c r="AE12" i="3"/>
  <c r="AE4" i="3"/>
  <c r="AE3" i="3"/>
  <c r="AE7" i="3"/>
  <c r="AE16" i="3"/>
  <c r="AE6" i="3"/>
  <c r="AE15" i="3"/>
  <c r="AE10" i="3"/>
  <c r="AE13" i="3"/>
  <c r="AF7" i="3"/>
  <c r="AF2" i="3"/>
  <c r="AF3" i="3"/>
  <c r="AF9" i="3"/>
  <c r="AF11" i="3"/>
  <c r="AF5" i="3"/>
  <c r="AF12" i="3"/>
  <c r="AF15" i="3"/>
  <c r="AF13" i="3"/>
  <c r="AB17" i="3"/>
  <c r="AC17" i="3" s="1"/>
  <c r="AA17" i="3" s="1"/>
  <c r="AB15" i="3"/>
  <c r="AC15" i="3" s="1"/>
  <c r="AA15" i="3" s="1"/>
  <c r="AB3" i="3"/>
  <c r="AC3" i="3" s="1"/>
  <c r="AA3" i="3" s="1"/>
  <c r="AB9" i="3"/>
  <c r="AC9" i="3" s="1"/>
  <c r="AA9" i="3" s="1"/>
  <c r="AB7" i="3"/>
  <c r="AC7" i="3" s="1"/>
  <c r="AA7" i="3" s="1"/>
  <c r="AB12" i="3"/>
  <c r="AC12" i="3" s="1"/>
  <c r="AA12" i="3" s="1"/>
  <c r="AB10" i="3"/>
  <c r="AC10" i="3" s="1"/>
  <c r="AB2" i="3"/>
  <c r="AC2" i="3" s="1"/>
  <c r="AA2" i="3" s="1"/>
  <c r="AB4" i="3"/>
  <c r="AC4" i="3" s="1"/>
  <c r="AA4" i="3" s="1"/>
  <c r="AB6" i="3"/>
  <c r="AC6" i="3" s="1"/>
  <c r="AD6" i="3" s="1"/>
  <c r="AB11" i="3"/>
  <c r="AC11" i="3" s="1"/>
  <c r="AA11" i="3" s="1"/>
  <c r="AB14" i="3"/>
  <c r="AC14" i="3" s="1"/>
  <c r="AA14" i="3" s="1"/>
  <c r="AB5" i="3"/>
  <c r="AC5" i="3" s="1"/>
  <c r="AA5" i="3" s="1"/>
  <c r="AB8" i="3"/>
  <c r="AC8" i="3" s="1"/>
  <c r="AD8" i="3" s="1"/>
  <c r="AB13" i="3"/>
  <c r="AC13" i="3" s="1"/>
  <c r="AA13" i="3" s="1"/>
  <c r="AB16" i="3"/>
  <c r="AC16" i="3" s="1"/>
  <c r="AA16" i="3" s="1"/>
  <c r="Q17" i="3"/>
  <c r="AZ17" i="3"/>
  <c r="M15" i="3"/>
  <c r="M3" i="3"/>
  <c r="G17" i="3"/>
  <c r="M11" i="3"/>
  <c r="N17" i="3"/>
  <c r="BC16" i="3"/>
  <c r="M16" i="3"/>
  <c r="BC15" i="3"/>
  <c r="M14" i="3"/>
  <c r="BC14" i="3"/>
  <c r="BC13" i="3"/>
  <c r="M13" i="3"/>
  <c r="M12" i="3"/>
  <c r="BC12" i="3"/>
  <c r="BC11" i="3"/>
  <c r="BC10" i="3"/>
  <c r="M10" i="3"/>
  <c r="BC9" i="3"/>
  <c r="M8" i="3"/>
  <c r="BC8" i="3"/>
  <c r="BC7" i="3"/>
  <c r="M6" i="3"/>
  <c r="BC6" i="3"/>
  <c r="BC2" i="3"/>
  <c r="BC5" i="3"/>
  <c r="M5" i="3"/>
  <c r="BC4" i="3"/>
  <c r="L17" i="3"/>
  <c r="BC3" i="3"/>
  <c r="D17" i="3"/>
  <c r="AY18" i="3"/>
  <c r="M4" i="3"/>
  <c r="K17" i="3"/>
  <c r="M2" i="3"/>
  <c r="AD10" i="3"/>
  <c r="AA10" i="3"/>
  <c r="AD15" i="3"/>
  <c r="AQ2" i="3"/>
  <c r="AQ4" i="3"/>
  <c r="AY4" i="3" s="1"/>
  <c r="AQ6" i="3"/>
  <c r="AY6" i="3" s="1"/>
  <c r="AQ8" i="3"/>
  <c r="AY8" i="3" s="1"/>
  <c r="AQ10" i="3"/>
  <c r="AY10" i="3" s="1"/>
  <c r="AQ12" i="3"/>
  <c r="AY12" i="3" s="1"/>
  <c r="AQ14" i="3"/>
  <c r="AQ16" i="3"/>
  <c r="AY16" i="3" s="1"/>
  <c r="AF17" i="3"/>
  <c r="AB18" i="3"/>
  <c r="AR18" i="3"/>
  <c r="AP18" i="3" s="1"/>
  <c r="AW17" i="3"/>
  <c r="AK18" i="3"/>
  <c r="AQ3" i="3"/>
  <c r="AQ5" i="3"/>
  <c r="AQ7" i="3"/>
  <c r="AY7" i="3" s="1"/>
  <c r="AQ9" i="3"/>
  <c r="AQ11" i="3"/>
  <c r="AQ13" i="3"/>
  <c r="AY13" i="3" s="1"/>
  <c r="AQ15" i="3"/>
  <c r="AY15" i="3" s="1"/>
  <c r="J17" i="3"/>
  <c r="AE18" i="3" s="1"/>
  <c r="AQ17" i="3"/>
  <c r="AM18" i="3"/>
  <c r="AU18" i="3"/>
  <c r="BC18" i="3"/>
  <c r="AF4" i="3"/>
  <c r="AF6" i="3"/>
  <c r="AF8" i="3"/>
  <c r="AF10" i="3"/>
  <c r="AF14" i="3"/>
  <c r="AV18" i="3"/>
  <c r="AI7" i="8" l="1"/>
  <c r="AH7" i="5"/>
  <c r="AH7" i="6"/>
  <c r="AI15" i="8"/>
  <c r="AH15" i="5"/>
  <c r="AH15" i="6"/>
  <c r="AI16" i="8"/>
  <c r="AH16" i="5"/>
  <c r="AH16" i="6"/>
  <c r="AM11" i="5"/>
  <c r="AM11" i="6"/>
  <c r="AM4" i="5"/>
  <c r="AM4" i="6"/>
  <c r="AK11" i="5"/>
  <c r="AK11" i="6"/>
  <c r="AG8" i="5"/>
  <c r="AG8" i="6"/>
  <c r="AP13" i="8"/>
  <c r="AR13" i="5"/>
  <c r="AR13" i="6"/>
  <c r="AH8" i="8"/>
  <c r="AV16" i="5"/>
  <c r="AV16" i="6"/>
  <c r="AV15" i="5"/>
  <c r="AV15" i="6"/>
  <c r="AM10" i="5"/>
  <c r="AM10" i="6"/>
  <c r="AM15" i="5"/>
  <c r="AM15" i="6"/>
  <c r="AI6" i="8"/>
  <c r="AH6" i="5"/>
  <c r="AH6" i="6"/>
  <c r="AG4" i="5"/>
  <c r="AG4" i="6"/>
  <c r="AG12" i="5"/>
  <c r="AG12" i="6"/>
  <c r="AR14" i="5"/>
  <c r="AP14" i="8"/>
  <c r="AR14" i="6"/>
  <c r="AU10" i="5"/>
  <c r="AU10" i="6"/>
  <c r="AG3" i="5"/>
  <c r="AG3" i="6"/>
  <c r="AR5" i="5"/>
  <c r="AR5" i="6"/>
  <c r="AP5" i="8"/>
  <c r="AU5" i="5"/>
  <c r="AU5" i="6"/>
  <c r="AI2" i="8"/>
  <c r="AH2" i="5"/>
  <c r="AH2" i="6"/>
  <c r="AP15" i="8"/>
  <c r="AR15" i="6"/>
  <c r="AR15" i="5"/>
  <c r="AP18" i="6"/>
  <c r="AS18" i="8"/>
  <c r="AX18" i="8"/>
  <c r="AP18" i="5"/>
  <c r="AN18" i="8"/>
  <c r="AV2" i="5"/>
  <c r="AV2" i="6"/>
  <c r="BC17" i="5"/>
  <c r="BC17" i="6"/>
  <c r="AV17" i="5"/>
  <c r="AV17" i="6"/>
  <c r="AG13" i="5"/>
  <c r="AH13" i="8"/>
  <c r="AG13" i="6"/>
  <c r="AI14" i="8"/>
  <c r="AH14" i="5"/>
  <c r="AH14" i="6"/>
  <c r="AM8" i="5"/>
  <c r="AM8" i="6"/>
  <c r="AH12" i="8"/>
  <c r="AK13" i="5"/>
  <c r="AK13" i="6"/>
  <c r="AR8" i="5"/>
  <c r="AP8" i="8"/>
  <c r="AR8" i="6"/>
  <c r="AR17" i="5"/>
  <c r="AR17" i="6"/>
  <c r="AP17" i="8"/>
  <c r="AG14" i="6"/>
  <c r="AG14" i="5"/>
  <c r="BB17" i="5"/>
  <c r="BB17" i="6"/>
  <c r="AM17" i="5"/>
  <c r="AM17" i="6"/>
  <c r="AU14" i="5"/>
  <c r="AU14" i="6"/>
  <c r="AV4" i="5"/>
  <c r="AV4" i="6"/>
  <c r="AV3" i="5"/>
  <c r="AV3" i="6"/>
  <c r="BD17" i="8"/>
  <c r="AP16" i="8"/>
  <c r="AR16" i="5"/>
  <c r="AR16" i="6"/>
  <c r="AG11" i="5"/>
  <c r="AH11" i="8"/>
  <c r="AG11" i="6"/>
  <c r="AA18" i="8"/>
  <c r="AC18" i="5"/>
  <c r="AC18" i="6"/>
  <c r="AP12" i="8"/>
  <c r="AR12" i="5"/>
  <c r="AR12" i="6"/>
  <c r="AU7" i="6"/>
  <c r="AU7" i="5"/>
  <c r="AM2" i="5"/>
  <c r="AM2" i="6"/>
  <c r="AM5" i="5"/>
  <c r="AM5" i="6"/>
  <c r="AG7" i="5"/>
  <c r="AG7" i="6"/>
  <c r="AD18" i="8"/>
  <c r="AG10" i="6"/>
  <c r="AG10" i="5"/>
  <c r="AK17" i="5"/>
  <c r="AK17" i="6"/>
  <c r="AV6" i="5"/>
  <c r="AV6" i="6"/>
  <c r="AV5" i="5"/>
  <c r="AV5" i="6"/>
  <c r="AK14" i="5"/>
  <c r="AK14" i="6"/>
  <c r="AM6" i="5"/>
  <c r="AM6" i="6"/>
  <c r="AM9" i="5"/>
  <c r="AM9" i="6"/>
  <c r="AU15" i="5"/>
  <c r="AU15" i="6"/>
  <c r="AR4" i="5"/>
  <c r="AP4" i="8"/>
  <c r="AR4" i="6"/>
  <c r="AR3" i="5"/>
  <c r="AR3" i="6"/>
  <c r="AP3" i="8"/>
  <c r="AG5" i="5"/>
  <c r="AG5" i="6"/>
  <c r="AY17" i="5"/>
  <c r="AY17" i="6"/>
  <c r="AV8" i="5"/>
  <c r="AV8" i="6"/>
  <c r="AV7" i="5"/>
  <c r="AV7" i="6"/>
  <c r="AU6" i="5"/>
  <c r="AU6" i="6"/>
  <c r="AH3" i="8"/>
  <c r="AV10" i="5"/>
  <c r="AV10" i="6"/>
  <c r="AV9" i="5"/>
  <c r="AV9" i="6"/>
  <c r="AP11" i="8"/>
  <c r="AR11" i="5"/>
  <c r="AR11" i="6"/>
  <c r="AH4" i="5"/>
  <c r="AI4" i="8"/>
  <c r="AH4" i="6"/>
  <c r="AM13" i="5"/>
  <c r="AM13" i="6"/>
  <c r="AG16" i="5"/>
  <c r="AG16" i="6"/>
  <c r="AR7" i="5"/>
  <c r="AR7" i="6"/>
  <c r="AP7" i="8"/>
  <c r="AI5" i="8"/>
  <c r="AH5" i="5"/>
  <c r="AH5" i="6"/>
  <c r="AC17" i="5"/>
  <c r="AC17" i="6"/>
  <c r="AD17" i="8"/>
  <c r="AA17" i="8"/>
  <c r="AM16" i="6"/>
  <c r="AM16" i="5"/>
  <c r="AP6" i="8"/>
  <c r="AR6" i="5"/>
  <c r="AR6" i="6"/>
  <c r="AG9" i="5"/>
  <c r="AH9" i="8"/>
  <c r="AG9" i="6"/>
  <c r="AM12" i="5"/>
  <c r="AM12" i="6"/>
  <c r="AR2" i="5"/>
  <c r="AP2" i="8"/>
  <c r="AR2" i="6"/>
  <c r="AV12" i="5"/>
  <c r="AV12" i="6"/>
  <c r="AV11" i="5"/>
  <c r="AV11" i="6"/>
  <c r="AP9" i="8"/>
  <c r="AR9" i="5"/>
  <c r="AR9" i="6"/>
  <c r="AG15" i="5"/>
  <c r="AG15" i="6"/>
  <c r="AR10" i="5"/>
  <c r="AP10" i="8"/>
  <c r="AR10" i="6"/>
  <c r="BB18" i="5"/>
  <c r="BB18" i="6"/>
  <c r="BD18" i="8"/>
  <c r="AM7" i="5"/>
  <c r="AM7" i="6"/>
  <c r="AG6" i="5"/>
  <c r="AG6" i="6"/>
  <c r="AG2" i="5"/>
  <c r="AG2" i="6"/>
  <c r="AH10" i="8"/>
  <c r="AV14" i="5"/>
  <c r="AV14" i="6"/>
  <c r="AV13" i="5"/>
  <c r="AV13" i="6"/>
  <c r="AC17" i="4"/>
  <c r="AD17" i="4" s="1"/>
  <c r="AG17" i="4" s="1"/>
  <c r="AD16" i="4"/>
  <c r="AG16" i="4" s="1"/>
  <c r="AA16" i="4"/>
  <c r="AJ18" i="4"/>
  <c r="AV16" i="4"/>
  <c r="AL14" i="4"/>
  <c r="AK14" i="4" s="1"/>
  <c r="AL12" i="4"/>
  <c r="AK12" i="4" s="1"/>
  <c r="AL6" i="4"/>
  <c r="AK6" i="4" s="1"/>
  <c r="AL4" i="4"/>
  <c r="AK4" i="4" s="1"/>
  <c r="AO5" i="4"/>
  <c r="AR5" i="4" s="1"/>
  <c r="AP5" i="4" s="1"/>
  <c r="AO13" i="4"/>
  <c r="AR13" i="4" s="1"/>
  <c r="AP13" i="4" s="1"/>
  <c r="AL17" i="4"/>
  <c r="AK17" i="4" s="1"/>
  <c r="M17" i="4"/>
  <c r="AC18" i="4" s="1"/>
  <c r="AA18" i="4" s="1"/>
  <c r="AO12" i="4"/>
  <c r="AR12" i="4" s="1"/>
  <c r="AP12" i="4" s="1"/>
  <c r="AN12" i="4" s="1"/>
  <c r="AO9" i="4"/>
  <c r="AR9" i="4" s="1"/>
  <c r="AP9" i="4" s="1"/>
  <c r="AL13" i="4"/>
  <c r="AU13" i="4" s="1"/>
  <c r="AL7" i="4"/>
  <c r="AK7" i="4" s="1"/>
  <c r="AL5" i="4"/>
  <c r="AK5" i="4" s="1"/>
  <c r="AL10" i="4"/>
  <c r="AK10" i="4" s="1"/>
  <c r="AO15" i="4"/>
  <c r="AR15" i="4" s="1"/>
  <c r="AP15" i="4" s="1"/>
  <c r="AO7" i="4"/>
  <c r="AR7" i="4" s="1"/>
  <c r="AP7" i="4" s="1"/>
  <c r="AL11" i="4"/>
  <c r="AK11" i="4" s="1"/>
  <c r="AO14" i="4"/>
  <c r="AR14" i="4" s="1"/>
  <c r="AP14" i="4" s="1"/>
  <c r="AN14" i="4" s="1"/>
  <c r="AL8" i="4"/>
  <c r="AU8" i="4" s="1"/>
  <c r="AL9" i="4"/>
  <c r="AK9" i="4" s="1"/>
  <c r="AO2" i="4"/>
  <c r="AR2" i="4" s="1"/>
  <c r="AP2" i="4" s="1"/>
  <c r="AN2" i="4" s="1"/>
  <c r="AL16" i="4"/>
  <c r="AK16" i="4" s="1"/>
  <c r="AL2" i="4"/>
  <c r="AU2" i="4" s="1"/>
  <c r="AO11" i="4"/>
  <c r="AR11" i="4" s="1"/>
  <c r="AP11" i="4" s="1"/>
  <c r="AN11" i="4" s="1"/>
  <c r="AL3" i="4"/>
  <c r="AK3" i="4" s="1"/>
  <c r="AO3" i="4"/>
  <c r="AR3" i="4" s="1"/>
  <c r="AP3" i="4" s="1"/>
  <c r="AN3" i="4" s="1"/>
  <c r="AO8" i="4"/>
  <c r="AR8" i="4" s="1"/>
  <c r="AP8" i="4" s="1"/>
  <c r="AN8" i="4" s="1"/>
  <c r="AO4" i="4"/>
  <c r="AR4" i="4" s="1"/>
  <c r="AP4" i="4" s="1"/>
  <c r="AN4" i="4" s="1"/>
  <c r="AO17" i="4"/>
  <c r="AR17" i="4" s="1"/>
  <c r="AP17" i="4" s="1"/>
  <c r="AN17" i="4" s="1"/>
  <c r="AL15" i="4"/>
  <c r="AU15" i="4" s="1"/>
  <c r="AO6" i="4"/>
  <c r="AR6" i="4" s="1"/>
  <c r="AP6" i="4" s="1"/>
  <c r="AO16" i="4"/>
  <c r="AR16" i="4" s="1"/>
  <c r="AP16" i="4" s="1"/>
  <c r="AM6" i="4"/>
  <c r="BC17" i="4"/>
  <c r="AV7" i="4"/>
  <c r="AU4" i="4"/>
  <c r="AV11" i="4"/>
  <c r="AM14" i="4"/>
  <c r="AV14" i="4"/>
  <c r="AM8" i="4"/>
  <c r="AV17" i="4"/>
  <c r="AV15" i="4"/>
  <c r="AO10" i="4"/>
  <c r="AR10" i="4" s="1"/>
  <c r="AP10" i="4" s="1"/>
  <c r="AN10" i="4" s="1"/>
  <c r="AA7" i="4"/>
  <c r="AD7" i="4"/>
  <c r="AG7" i="4" s="1"/>
  <c r="AS18" i="4"/>
  <c r="AX18" i="4"/>
  <c r="AM12" i="4"/>
  <c r="AD4" i="4"/>
  <c r="AG4" i="4" s="1"/>
  <c r="AA4" i="4"/>
  <c r="AA3" i="4"/>
  <c r="AD3" i="4"/>
  <c r="AG3" i="4" s="1"/>
  <c r="AV3" i="4"/>
  <c r="AN18" i="4"/>
  <c r="AT18" i="4" s="1"/>
  <c r="AD8" i="4"/>
  <c r="AG8" i="4" s="1"/>
  <c r="AA8" i="4"/>
  <c r="AA10" i="4"/>
  <c r="AD10" i="4"/>
  <c r="AG10" i="4" s="1"/>
  <c r="AA9" i="4"/>
  <c r="AD9" i="4"/>
  <c r="AG9" i="4" s="1"/>
  <c r="AM10" i="4"/>
  <c r="AD14" i="4"/>
  <c r="AG14" i="4" s="1"/>
  <c r="AA14" i="4"/>
  <c r="AD2" i="4"/>
  <c r="AG2" i="4" s="1"/>
  <c r="AA2" i="4"/>
  <c r="AV9" i="4"/>
  <c r="AA13" i="4"/>
  <c r="AD13" i="4"/>
  <c r="AG13" i="4" s="1"/>
  <c r="AM4" i="4"/>
  <c r="AD12" i="4"/>
  <c r="AG12" i="4" s="1"/>
  <c r="AA12" i="4"/>
  <c r="AA11" i="4"/>
  <c r="AD11" i="4"/>
  <c r="AG11" i="4" s="1"/>
  <c r="AY17" i="4"/>
  <c r="AM13" i="4"/>
  <c r="AM9" i="4"/>
  <c r="AM7" i="4"/>
  <c r="AM5" i="4"/>
  <c r="AM15" i="4"/>
  <c r="AM11" i="4"/>
  <c r="AM3" i="4"/>
  <c r="AV2" i="4"/>
  <c r="BB17" i="4"/>
  <c r="BD17" i="4" s="1"/>
  <c r="AV10" i="4"/>
  <c r="AV8" i="4"/>
  <c r="AV6" i="4"/>
  <c r="AV4" i="4"/>
  <c r="AV12" i="4"/>
  <c r="AM17" i="4"/>
  <c r="AM2" i="4"/>
  <c r="AD6" i="4"/>
  <c r="AG6" i="4" s="1"/>
  <c r="AA6" i="4"/>
  <c r="AV13" i="4"/>
  <c r="AV5" i="4"/>
  <c r="AA5" i="4"/>
  <c r="AD5" i="4"/>
  <c r="AG5" i="4" s="1"/>
  <c r="AM16" i="4"/>
  <c r="AA15" i="4"/>
  <c r="AD15" i="4"/>
  <c r="AG15" i="4" s="1"/>
  <c r="AD3" i="3"/>
  <c r="AG3" i="3" s="1"/>
  <c r="AH3" i="3" s="1"/>
  <c r="AD11" i="3"/>
  <c r="AG11" i="3" s="1"/>
  <c r="AH11" i="3" s="1"/>
  <c r="AG6" i="3"/>
  <c r="AG15" i="3"/>
  <c r="AH15" i="3" s="1"/>
  <c r="AD12" i="3"/>
  <c r="AG12" i="3" s="1"/>
  <c r="AH12" i="3" s="1"/>
  <c r="AD17" i="3"/>
  <c r="AG17" i="3" s="1"/>
  <c r="AH17" i="3" s="1"/>
  <c r="AD2" i="3"/>
  <c r="AG2" i="3" s="1"/>
  <c r="AH2" i="3" s="1"/>
  <c r="AD9" i="3"/>
  <c r="AG9" i="3" s="1"/>
  <c r="AH9" i="3" s="1"/>
  <c r="AD7" i="3"/>
  <c r="AG7" i="3" s="1"/>
  <c r="AH7" i="3" s="1"/>
  <c r="AD4" i="3"/>
  <c r="AG4" i="3" s="1"/>
  <c r="AH4" i="3" s="1"/>
  <c r="AD14" i="3"/>
  <c r="AG14" i="3" s="1"/>
  <c r="AH14" i="3" s="1"/>
  <c r="BB18" i="3"/>
  <c r="AD5" i="3"/>
  <c r="AG5" i="3" s="1"/>
  <c r="AH5" i="3" s="1"/>
  <c r="AA6" i="3"/>
  <c r="AA8" i="3"/>
  <c r="AD16" i="3"/>
  <c r="AG16" i="3" s="1"/>
  <c r="AH16" i="3" s="1"/>
  <c r="AD13" i="3"/>
  <c r="AG13" i="3" s="1"/>
  <c r="AH13" i="3" s="1"/>
  <c r="AV6" i="3"/>
  <c r="AV4" i="3"/>
  <c r="BC17" i="3"/>
  <c r="AV8" i="3"/>
  <c r="AV3" i="3"/>
  <c r="AV11" i="3"/>
  <c r="AV10" i="3"/>
  <c r="AV9" i="3"/>
  <c r="AV13" i="3"/>
  <c r="AV12" i="3"/>
  <c r="AV5" i="3"/>
  <c r="AV15" i="3"/>
  <c r="AV14" i="3"/>
  <c r="BB17" i="3"/>
  <c r="AV17" i="3"/>
  <c r="AV16" i="3"/>
  <c r="AY17" i="3"/>
  <c r="AV7" i="3"/>
  <c r="AV2" i="3"/>
  <c r="AL13" i="3"/>
  <c r="AK13" i="3" s="1"/>
  <c r="AL3" i="3"/>
  <c r="AK3" i="3" s="1"/>
  <c r="AL5" i="3"/>
  <c r="AK5" i="3" s="1"/>
  <c r="AG10" i="3"/>
  <c r="AH10" i="3" s="1"/>
  <c r="AY14" i="3"/>
  <c r="AL11" i="3"/>
  <c r="AM16" i="3"/>
  <c r="AM14" i="3"/>
  <c r="AM12" i="3"/>
  <c r="AM10" i="3"/>
  <c r="AM8" i="3"/>
  <c r="AM6" i="3"/>
  <c r="AM4" i="3"/>
  <c r="AM2" i="3"/>
  <c r="AL16" i="3"/>
  <c r="AL14" i="3"/>
  <c r="AL12" i="3"/>
  <c r="AL10" i="3"/>
  <c r="AL8" i="3"/>
  <c r="AL6" i="3"/>
  <c r="AO17" i="3"/>
  <c r="AO15" i="3"/>
  <c r="AO13" i="3"/>
  <c r="AO11" i="3"/>
  <c r="AO9" i="3"/>
  <c r="AO7" i="3"/>
  <c r="AO5" i="3"/>
  <c r="AO3" i="3"/>
  <c r="AJ18" i="3"/>
  <c r="AM17" i="3"/>
  <c r="AM15" i="3"/>
  <c r="AM13" i="3"/>
  <c r="AM11" i="3"/>
  <c r="AM9" i="3"/>
  <c r="AM7" i="3"/>
  <c r="AM5" i="3"/>
  <c r="AM3" i="3"/>
  <c r="AO12" i="3"/>
  <c r="AO10" i="3"/>
  <c r="M17" i="3"/>
  <c r="AC18" i="3" s="1"/>
  <c r="AA18" i="3" s="1"/>
  <c r="AO16" i="3"/>
  <c r="AO14" i="3"/>
  <c r="AO6" i="3"/>
  <c r="AL2" i="3"/>
  <c r="AO4" i="3"/>
  <c r="AO8" i="3"/>
  <c r="AL4" i="3"/>
  <c r="AO2" i="3"/>
  <c r="AL17" i="3"/>
  <c r="AU17" i="3" s="1"/>
  <c r="AL9" i="3"/>
  <c r="AG8" i="3"/>
  <c r="AY11" i="3"/>
  <c r="AS18" i="3"/>
  <c r="AX18" i="3"/>
  <c r="AY9" i="3"/>
  <c r="AL15" i="3"/>
  <c r="AL7" i="3"/>
  <c r="AN18" i="3"/>
  <c r="AY5" i="3"/>
  <c r="AY3" i="3"/>
  <c r="AY2" i="3"/>
  <c r="AP4" i="5" l="1"/>
  <c r="AS4" i="8"/>
  <c r="AX4" i="8"/>
  <c r="AP4" i="6"/>
  <c r="AN4" i="8"/>
  <c r="AI14" i="6"/>
  <c r="AI14" i="5"/>
  <c r="AX5" i="8"/>
  <c r="AS5" i="8"/>
  <c r="AP5" i="5"/>
  <c r="AP5" i="6"/>
  <c r="AN5" i="8"/>
  <c r="AI3" i="8"/>
  <c r="AH3" i="5"/>
  <c r="AH3" i="6"/>
  <c r="AX11" i="8"/>
  <c r="AS11" i="8"/>
  <c r="AP11" i="5"/>
  <c r="AP11" i="6"/>
  <c r="AN11" i="8"/>
  <c r="AX15" i="8"/>
  <c r="AS15" i="8"/>
  <c r="AP15" i="5"/>
  <c r="AP15" i="6"/>
  <c r="AN15" i="8"/>
  <c r="AS14" i="8"/>
  <c r="AP14" i="6"/>
  <c r="AP14" i="5"/>
  <c r="AX14" i="8"/>
  <c r="AN14" i="8"/>
  <c r="AI6" i="5"/>
  <c r="AI6" i="6"/>
  <c r="AI16" i="5"/>
  <c r="AI16" i="6"/>
  <c r="BD18" i="5"/>
  <c r="BD18" i="6"/>
  <c r="AS2" i="8"/>
  <c r="AX2" i="8"/>
  <c r="AP2" i="5"/>
  <c r="AP2" i="6"/>
  <c r="AN2" i="8"/>
  <c r="AS6" i="8"/>
  <c r="AX6" i="8"/>
  <c r="AP6" i="5"/>
  <c r="AP6" i="6"/>
  <c r="AN6" i="8"/>
  <c r="AS12" i="8"/>
  <c r="AX12" i="8"/>
  <c r="AP12" i="5"/>
  <c r="AP12" i="6"/>
  <c r="AN12" i="8"/>
  <c r="AS17" i="8"/>
  <c r="AP17" i="5"/>
  <c r="AN17" i="8"/>
  <c r="AX17" i="8"/>
  <c r="AP17" i="6"/>
  <c r="AI13" i="8"/>
  <c r="AH13" i="5"/>
  <c r="AH13" i="6"/>
  <c r="AN18" i="5"/>
  <c r="AN18" i="6"/>
  <c r="BA18" i="8"/>
  <c r="AT18" i="8"/>
  <c r="AI8" i="8"/>
  <c r="AH8" i="5"/>
  <c r="AH8" i="6"/>
  <c r="AA17" i="5"/>
  <c r="AA17" i="6"/>
  <c r="AI10" i="8"/>
  <c r="AH10" i="5"/>
  <c r="AH10" i="6"/>
  <c r="AX9" i="8"/>
  <c r="AS9" i="8"/>
  <c r="AP9" i="5"/>
  <c r="AP9" i="6"/>
  <c r="AN9" i="8"/>
  <c r="AS16" i="8"/>
  <c r="AP16" i="5"/>
  <c r="AX16" i="8"/>
  <c r="AP16" i="6"/>
  <c r="AN16" i="8"/>
  <c r="AI12" i="8"/>
  <c r="AH12" i="5"/>
  <c r="AH12" i="6"/>
  <c r="AI5" i="5"/>
  <c r="AI5" i="6"/>
  <c r="AX3" i="8"/>
  <c r="AP3" i="5"/>
  <c r="AS3" i="8"/>
  <c r="AP3" i="6"/>
  <c r="AN3" i="8"/>
  <c r="BD17" i="5"/>
  <c r="BD17" i="6"/>
  <c r="AX18" i="6"/>
  <c r="AX18" i="5"/>
  <c r="AI2" i="5"/>
  <c r="AI2" i="6"/>
  <c r="AI15" i="5"/>
  <c r="AI15" i="6"/>
  <c r="AS10" i="8"/>
  <c r="AX10" i="8"/>
  <c r="AP10" i="5"/>
  <c r="AP10" i="6"/>
  <c r="AN10" i="8"/>
  <c r="AX7" i="8"/>
  <c r="AS7" i="8"/>
  <c r="AP7" i="5"/>
  <c r="AP7" i="6"/>
  <c r="AN7" i="8"/>
  <c r="AI4" i="5"/>
  <c r="AI4" i="6"/>
  <c r="AG18" i="8"/>
  <c r="AD18" i="5"/>
  <c r="AD18" i="6"/>
  <c r="AA18" i="6"/>
  <c r="AA18" i="5"/>
  <c r="AS18" i="5"/>
  <c r="AS18" i="6"/>
  <c r="AX13" i="8"/>
  <c r="AS13" i="8"/>
  <c r="AP13" i="5"/>
  <c r="AP13" i="6"/>
  <c r="AN13" i="8"/>
  <c r="AS8" i="8"/>
  <c r="AP8" i="5"/>
  <c r="AX8" i="8"/>
  <c r="AP8" i="6"/>
  <c r="AN8" i="8"/>
  <c r="AI9" i="8"/>
  <c r="AH9" i="5"/>
  <c r="AH9" i="6"/>
  <c r="AG17" i="8"/>
  <c r="AH17" i="8" s="1"/>
  <c r="AD17" i="5"/>
  <c r="AD17" i="6"/>
  <c r="AI11" i="8"/>
  <c r="AH11" i="5"/>
  <c r="AH11" i="6"/>
  <c r="AI7" i="5"/>
  <c r="AI7" i="6"/>
  <c r="BA18" i="4"/>
  <c r="AA17" i="4"/>
  <c r="AH17" i="4" s="1"/>
  <c r="AH6" i="4"/>
  <c r="AI6" i="4" s="1"/>
  <c r="AH12" i="4"/>
  <c r="AI12" i="4" s="1"/>
  <c r="AH2" i="4"/>
  <c r="AI2" i="4" s="1"/>
  <c r="AH14" i="4"/>
  <c r="AI14" i="4" s="1"/>
  <c r="AH9" i="4"/>
  <c r="AI9" i="4" s="1"/>
  <c r="AH3" i="4"/>
  <c r="AI3" i="4" s="1"/>
  <c r="AH4" i="4"/>
  <c r="AI4" i="4" s="1"/>
  <c r="AH10" i="4"/>
  <c r="AI10" i="4" s="1"/>
  <c r="AH8" i="4"/>
  <c r="AI8" i="4" s="1"/>
  <c r="AH16" i="4"/>
  <c r="AI16" i="4" s="1"/>
  <c r="AU16" i="4"/>
  <c r="AU10" i="4"/>
  <c r="AK15" i="4"/>
  <c r="AU9" i="4"/>
  <c r="AU7" i="4"/>
  <c r="AK8" i="4"/>
  <c r="AU6" i="4"/>
  <c r="AU17" i="4"/>
  <c r="AU12" i="4"/>
  <c r="AU14" i="4"/>
  <c r="AK13" i="4"/>
  <c r="AU5" i="4"/>
  <c r="AD18" i="4"/>
  <c r="AG18" i="4" s="1"/>
  <c r="AH18" i="4" s="1"/>
  <c r="AK2" i="4"/>
  <c r="AU3" i="4"/>
  <c r="AU11" i="4"/>
  <c r="AX5" i="4"/>
  <c r="AS5" i="4"/>
  <c r="AS6" i="4"/>
  <c r="AX6" i="4"/>
  <c r="AS16" i="4"/>
  <c r="AX16" i="4"/>
  <c r="AN5" i="4"/>
  <c r="AH5" i="4"/>
  <c r="AI5" i="4" s="1"/>
  <c r="AX15" i="4"/>
  <c r="AS15" i="4"/>
  <c r="AX3" i="4"/>
  <c r="AS3" i="4"/>
  <c r="AT3" i="4" s="1"/>
  <c r="AX11" i="4"/>
  <c r="AS11" i="4"/>
  <c r="AT11" i="4" s="1"/>
  <c r="AS12" i="4"/>
  <c r="AT12" i="4" s="1"/>
  <c r="AX12" i="4"/>
  <c r="AN15" i="4"/>
  <c r="AS8" i="4"/>
  <c r="AX8" i="4"/>
  <c r="BA8" i="4" s="1"/>
  <c r="AH7" i="4"/>
  <c r="AI7" i="4" s="1"/>
  <c r="AS10" i="4"/>
  <c r="AT10" i="4" s="1"/>
  <c r="AX10" i="4"/>
  <c r="AS2" i="4"/>
  <c r="AX2" i="4"/>
  <c r="BA2" i="4" s="1"/>
  <c r="AS4" i="4"/>
  <c r="AT4" i="4" s="1"/>
  <c r="AX4" i="4"/>
  <c r="BA4" i="4" s="1"/>
  <c r="AX17" i="4"/>
  <c r="AS17" i="4"/>
  <c r="AT17" i="4" s="1"/>
  <c r="AX13" i="4"/>
  <c r="AS13" i="4"/>
  <c r="AX7" i="4"/>
  <c r="AS7" i="4"/>
  <c r="AH13" i="4"/>
  <c r="AI13" i="4" s="1"/>
  <c r="AS14" i="4"/>
  <c r="AT14" i="4" s="1"/>
  <c r="AX14" i="4"/>
  <c r="AH15" i="4"/>
  <c r="AI15" i="4" s="1"/>
  <c r="AN13" i="4"/>
  <c r="AH11" i="4"/>
  <c r="AI11" i="4" s="1"/>
  <c r="AN7" i="4"/>
  <c r="AX9" i="4"/>
  <c r="AS9" i="4"/>
  <c r="AN6" i="4"/>
  <c r="AN16" i="4"/>
  <c r="AN9" i="4"/>
  <c r="AH6" i="3"/>
  <c r="AI6" i="3" s="1"/>
  <c r="AI14" i="3"/>
  <c r="AI13" i="3"/>
  <c r="AI9" i="3"/>
  <c r="AI4" i="3"/>
  <c r="AI10" i="3"/>
  <c r="AI16" i="3"/>
  <c r="AH8" i="3"/>
  <c r="AI8" i="3" s="1"/>
  <c r="AI11" i="3"/>
  <c r="AI7" i="3"/>
  <c r="AI15" i="3"/>
  <c r="AI12" i="3"/>
  <c r="AI5" i="3"/>
  <c r="AI2" i="3"/>
  <c r="AI3" i="3"/>
  <c r="BA18" i="3"/>
  <c r="AU3" i="3"/>
  <c r="AU5" i="3"/>
  <c r="AU13" i="3"/>
  <c r="AK7" i="3"/>
  <c r="AU7" i="3"/>
  <c r="AK9" i="3"/>
  <c r="AU9" i="3"/>
  <c r="AU10" i="3"/>
  <c r="AK10" i="3"/>
  <c r="AU4" i="3"/>
  <c r="AK4" i="3"/>
  <c r="AR9" i="3"/>
  <c r="AP9" i="3" s="1"/>
  <c r="AN9" i="3" s="1"/>
  <c r="AU12" i="3"/>
  <c r="AK12" i="3"/>
  <c r="AR2" i="3"/>
  <c r="AP2" i="3" s="1"/>
  <c r="AK17" i="3"/>
  <c r="AR7" i="3"/>
  <c r="AP7" i="3" s="1"/>
  <c r="AN7" i="3" s="1"/>
  <c r="AR8" i="3"/>
  <c r="AP8" i="3" s="1"/>
  <c r="AN8" i="3" s="1"/>
  <c r="AR10" i="3"/>
  <c r="AP10" i="3" s="1"/>
  <c r="AN10" i="3" s="1"/>
  <c r="AR11" i="3"/>
  <c r="AP11" i="3" s="1"/>
  <c r="AN11" i="3" s="1"/>
  <c r="AK14" i="3"/>
  <c r="AU14" i="3"/>
  <c r="AR4" i="3"/>
  <c r="AP4" i="3" s="1"/>
  <c r="AN4" i="3" s="1"/>
  <c r="AR12" i="3"/>
  <c r="AP12" i="3" s="1"/>
  <c r="AN12" i="3" s="1"/>
  <c r="AK2" i="3"/>
  <c r="AU2" i="3"/>
  <c r="AR15" i="3"/>
  <c r="AP15" i="3" s="1"/>
  <c r="AN15" i="3" s="1"/>
  <c r="AR6" i="3"/>
  <c r="AP6" i="3" s="1"/>
  <c r="AR17" i="3"/>
  <c r="AP17" i="3" s="1"/>
  <c r="AN17" i="3" s="1"/>
  <c r="AK11" i="3"/>
  <c r="AU11" i="3"/>
  <c r="AK16" i="3"/>
  <c r="AU16" i="3"/>
  <c r="AK15" i="3"/>
  <c r="AU15" i="3"/>
  <c r="AI17" i="3"/>
  <c r="AI18" i="3"/>
  <c r="AT18" i="3"/>
  <c r="AR14" i="3"/>
  <c r="AP14" i="3" s="1"/>
  <c r="AN14" i="3" s="1"/>
  <c r="AR3" i="3"/>
  <c r="AP3" i="3" s="1"/>
  <c r="AN3" i="3" s="1"/>
  <c r="AU6" i="3"/>
  <c r="AK6" i="3"/>
  <c r="AR13" i="3"/>
  <c r="AP13" i="3" s="1"/>
  <c r="AN13" i="3" s="1"/>
  <c r="AR16" i="3"/>
  <c r="AP16" i="3" s="1"/>
  <c r="AN16" i="3" s="1"/>
  <c r="AR5" i="3"/>
  <c r="AP5" i="3" s="1"/>
  <c r="AU8" i="3"/>
  <c r="AK8" i="3"/>
  <c r="AD18" i="3"/>
  <c r="AG18" i="3" s="1"/>
  <c r="AH18" i="3" s="1"/>
  <c r="AI9" i="5" l="1"/>
  <c r="AI9" i="6"/>
  <c r="AS13" i="5"/>
  <c r="AS13" i="6"/>
  <c r="AS3" i="5"/>
  <c r="AS3" i="6"/>
  <c r="AS9" i="5"/>
  <c r="AS9" i="6"/>
  <c r="AS6" i="5"/>
  <c r="AS6" i="6"/>
  <c r="AI11" i="5"/>
  <c r="AI11" i="6"/>
  <c r="AX13" i="5"/>
  <c r="AX13" i="6"/>
  <c r="AG18" i="5"/>
  <c r="AG18" i="6"/>
  <c r="AX9" i="5"/>
  <c r="AX9" i="6"/>
  <c r="AN2" i="5"/>
  <c r="AN2" i="6"/>
  <c r="BA2" i="8"/>
  <c r="AT2" i="8"/>
  <c r="AN15" i="5"/>
  <c r="AN15" i="6"/>
  <c r="BA15" i="8"/>
  <c r="AT15" i="8"/>
  <c r="AS11" i="5"/>
  <c r="AS11" i="6"/>
  <c r="AX8" i="5"/>
  <c r="AX8" i="6"/>
  <c r="AX3" i="5"/>
  <c r="AX3" i="6"/>
  <c r="AX16" i="5"/>
  <c r="AX16" i="6"/>
  <c r="AI8" i="5"/>
  <c r="AI8" i="6"/>
  <c r="AX12" i="5"/>
  <c r="AX12" i="6"/>
  <c r="AX11" i="5"/>
  <c r="AX11" i="6"/>
  <c r="AX5" i="5"/>
  <c r="AX5" i="6"/>
  <c r="AX17" i="5"/>
  <c r="AX17" i="6"/>
  <c r="AS8" i="5"/>
  <c r="AS8" i="6"/>
  <c r="AS16" i="5"/>
  <c r="AS16" i="6"/>
  <c r="AN17" i="5"/>
  <c r="AN17" i="6"/>
  <c r="BA17" i="8"/>
  <c r="AT17" i="8"/>
  <c r="AS15" i="6"/>
  <c r="AS15" i="5"/>
  <c r="AS12" i="5"/>
  <c r="AS12" i="6"/>
  <c r="AG17" i="5"/>
  <c r="AG17" i="6"/>
  <c r="AN7" i="5"/>
  <c r="AN7" i="6"/>
  <c r="AT7" i="8"/>
  <c r="BA7" i="8"/>
  <c r="AX10" i="5"/>
  <c r="AX10" i="6"/>
  <c r="AI10" i="5"/>
  <c r="AI10" i="6"/>
  <c r="BA18" i="5"/>
  <c r="BA18" i="6"/>
  <c r="AN6" i="5"/>
  <c r="AN6" i="6"/>
  <c r="AT6" i="8"/>
  <c r="BA6" i="8"/>
  <c r="AX2" i="5"/>
  <c r="AX2" i="6"/>
  <c r="AN14" i="5"/>
  <c r="AN14" i="6"/>
  <c r="BA14" i="8"/>
  <c r="AT14" i="8"/>
  <c r="AN13" i="5"/>
  <c r="AN13" i="6"/>
  <c r="BA13" i="8"/>
  <c r="AT13" i="8"/>
  <c r="AS10" i="5"/>
  <c r="AS10" i="6"/>
  <c r="AN9" i="5"/>
  <c r="AN9" i="6"/>
  <c r="BA9" i="8"/>
  <c r="AT9" i="8"/>
  <c r="AS2" i="5"/>
  <c r="AS2" i="6"/>
  <c r="AX14" i="6"/>
  <c r="AX14" i="5"/>
  <c r="AX15" i="5"/>
  <c r="AX15" i="6"/>
  <c r="AI3" i="5"/>
  <c r="AI3" i="6"/>
  <c r="AN4" i="5"/>
  <c r="AN4" i="6"/>
  <c r="BA4" i="8"/>
  <c r="AT4" i="8"/>
  <c r="AT18" i="5"/>
  <c r="AT18" i="6"/>
  <c r="AH18" i="8"/>
  <c r="AN3" i="5"/>
  <c r="AN3" i="6"/>
  <c r="BA3" i="8"/>
  <c r="AT3" i="8"/>
  <c r="AS17" i="5"/>
  <c r="AS17" i="6"/>
  <c r="AN11" i="5"/>
  <c r="AN11" i="6"/>
  <c r="BA11" i="8"/>
  <c r="AT11" i="8"/>
  <c r="AN5" i="5"/>
  <c r="AN5" i="6"/>
  <c r="AT5" i="8"/>
  <c r="BA5" i="8"/>
  <c r="AS7" i="5"/>
  <c r="AS7" i="6"/>
  <c r="AI12" i="5"/>
  <c r="AI12" i="6"/>
  <c r="AI17" i="8"/>
  <c r="AI18" i="8"/>
  <c r="AH17" i="5"/>
  <c r="AH17" i="6"/>
  <c r="AN12" i="5"/>
  <c r="AN12" i="6"/>
  <c r="BA12" i="8"/>
  <c r="AT12" i="8"/>
  <c r="AX6" i="5"/>
  <c r="AX6" i="6"/>
  <c r="AX4" i="5"/>
  <c r="AX4" i="6"/>
  <c r="AN8" i="5"/>
  <c r="AN8" i="6"/>
  <c r="AT8" i="8"/>
  <c r="BA8" i="8"/>
  <c r="AX7" i="6"/>
  <c r="AX7" i="5"/>
  <c r="AN16" i="5"/>
  <c r="AN16" i="6"/>
  <c r="AT16" i="8"/>
  <c r="BA16" i="8"/>
  <c r="AS14" i="5"/>
  <c r="AS14" i="6"/>
  <c r="AS4" i="5"/>
  <c r="AS4" i="6"/>
  <c r="AN10" i="5"/>
  <c r="AN10" i="6"/>
  <c r="BA10" i="8"/>
  <c r="AT10" i="8"/>
  <c r="AI13" i="5"/>
  <c r="AI13" i="6"/>
  <c r="AS5" i="5"/>
  <c r="AS5" i="6"/>
  <c r="AI17" i="4"/>
  <c r="AI18" i="4"/>
  <c r="AT8" i="4"/>
  <c r="BA10" i="4"/>
  <c r="BA12" i="4"/>
  <c r="BA14" i="4"/>
  <c r="BA17" i="4"/>
  <c r="AT2" i="4"/>
  <c r="BA3" i="4"/>
  <c r="BA15" i="4"/>
  <c r="BA11" i="4"/>
  <c r="BA16" i="4"/>
  <c r="AT9" i="4"/>
  <c r="AT6" i="4"/>
  <c r="AT16" i="4"/>
  <c r="BA9" i="4"/>
  <c r="AT5" i="4"/>
  <c r="BA5" i="4"/>
  <c r="BA13" i="4"/>
  <c r="AT13" i="4"/>
  <c r="AT15" i="4"/>
  <c r="BA7" i="4"/>
  <c r="AT7" i="4"/>
  <c r="BA6" i="4"/>
  <c r="AS6" i="3"/>
  <c r="AX6" i="3"/>
  <c r="AS3" i="3"/>
  <c r="AT3" i="3" s="1"/>
  <c r="AX3" i="3"/>
  <c r="BA3" i="3" s="1"/>
  <c r="AS4" i="3"/>
  <c r="AT4" i="3" s="1"/>
  <c r="AX4" i="3"/>
  <c r="BA4" i="3" s="1"/>
  <c r="AS8" i="3"/>
  <c r="AT8" i="3" s="1"/>
  <c r="AX8" i="3"/>
  <c r="BA8" i="3" s="1"/>
  <c r="AX5" i="3"/>
  <c r="AS5" i="3"/>
  <c r="AS16" i="3"/>
  <c r="AT16" i="3" s="1"/>
  <c r="AX16" i="3"/>
  <c r="BA16" i="3" s="1"/>
  <c r="AX15" i="3"/>
  <c r="BA15" i="3" s="1"/>
  <c r="AS15" i="3"/>
  <c r="AT15" i="3" s="1"/>
  <c r="AX9" i="3"/>
  <c r="BA9" i="3" s="1"/>
  <c r="AS9" i="3"/>
  <c r="AT9" i="3" s="1"/>
  <c r="AX13" i="3"/>
  <c r="BA13" i="3" s="1"/>
  <c r="AS13" i="3"/>
  <c r="AT13" i="3" s="1"/>
  <c r="AX11" i="3"/>
  <c r="BA11" i="3" s="1"/>
  <c r="AS11" i="3"/>
  <c r="AT11" i="3" s="1"/>
  <c r="AS2" i="3"/>
  <c r="AX2" i="3"/>
  <c r="AS14" i="3"/>
  <c r="AT14" i="3" s="1"/>
  <c r="AX14" i="3"/>
  <c r="BA14" i="3" s="1"/>
  <c r="AX7" i="3"/>
  <c r="BA7" i="3" s="1"/>
  <c r="AS7" i="3"/>
  <c r="AT7" i="3" s="1"/>
  <c r="AS17" i="3"/>
  <c r="AT17" i="3" s="1"/>
  <c r="AX17" i="3"/>
  <c r="BA17" i="3" s="1"/>
  <c r="AN2" i="3"/>
  <c r="AN5" i="3"/>
  <c r="AN6" i="3"/>
  <c r="AS12" i="3"/>
  <c r="AT12" i="3" s="1"/>
  <c r="AX12" i="3"/>
  <c r="BA12" i="3" s="1"/>
  <c r="AS10" i="3"/>
  <c r="AT10" i="3" s="1"/>
  <c r="AX10" i="3"/>
  <c r="BA10" i="3" s="1"/>
  <c r="AT16" i="6" l="1"/>
  <c r="AT16" i="5"/>
  <c r="AI17" i="5"/>
  <c r="AI17" i="6"/>
  <c r="BA12" i="6"/>
  <c r="BA12" i="5"/>
  <c r="BA11" i="5"/>
  <c r="BA11" i="6"/>
  <c r="AT9" i="5"/>
  <c r="AT9" i="6"/>
  <c r="BA6" i="5"/>
  <c r="BA6" i="6"/>
  <c r="BA10" i="5"/>
  <c r="BA10" i="6"/>
  <c r="AT8" i="5"/>
  <c r="AT8" i="6"/>
  <c r="AT10" i="5"/>
  <c r="AT10" i="6"/>
  <c r="BA16" i="5"/>
  <c r="BA16" i="6"/>
  <c r="AH18" i="6"/>
  <c r="AH18" i="5"/>
  <c r="BA9" i="5"/>
  <c r="BA9" i="6"/>
  <c r="AT6" i="5"/>
  <c r="AT6" i="6"/>
  <c r="AT2" i="5"/>
  <c r="AT2" i="6"/>
  <c r="AT14" i="5"/>
  <c r="AT14" i="6"/>
  <c r="BA7" i="5"/>
  <c r="BA7" i="6"/>
  <c r="BA5" i="5"/>
  <c r="BA5" i="6"/>
  <c r="BA14" i="5"/>
  <c r="BA14" i="6"/>
  <c r="AT7" i="5"/>
  <c r="AT7" i="6"/>
  <c r="BA2" i="5"/>
  <c r="BA2" i="6"/>
  <c r="AT5" i="5"/>
  <c r="AT5" i="6"/>
  <c r="AT4" i="5"/>
  <c r="AT4" i="6"/>
  <c r="AT17" i="5"/>
  <c r="AT17" i="6"/>
  <c r="AI18" i="6"/>
  <c r="AI18" i="5"/>
  <c r="AT3" i="5"/>
  <c r="AT3" i="6"/>
  <c r="BA4" i="5"/>
  <c r="BA4" i="6"/>
  <c r="BA17" i="5"/>
  <c r="BA17" i="6"/>
  <c r="AT13" i="5"/>
  <c r="AT13" i="6"/>
  <c r="AT15" i="5"/>
  <c r="AT15" i="6"/>
  <c r="BA3" i="5"/>
  <c r="BA3" i="6"/>
  <c r="BA8" i="5"/>
  <c r="BA8" i="6"/>
  <c r="AT12" i="5"/>
  <c r="AT12" i="6"/>
  <c r="AT11" i="5"/>
  <c r="AT11" i="6"/>
  <c r="BA13" i="5"/>
  <c r="BA13" i="6"/>
  <c r="BA15" i="6"/>
  <c r="BA15" i="5"/>
  <c r="BA6" i="3"/>
  <c r="BA2" i="3"/>
  <c r="AT2" i="3"/>
  <c r="AT6" i="3"/>
  <c r="AT5" i="3"/>
  <c r="BA5" i="3"/>
  <c r="BC3" i="1" l="1"/>
  <c r="BC11" i="1"/>
  <c r="BC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8" i="1"/>
  <c r="AZ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8" i="1"/>
  <c r="AW2" i="1"/>
  <c r="AR18" i="1"/>
  <c r="AQ18" i="1"/>
  <c r="AY18" i="1" s="1"/>
  <c r="AQ7" i="1"/>
  <c r="AQ15" i="1"/>
  <c r="AO18" i="1"/>
  <c r="AL18" i="1"/>
  <c r="AJ3" i="1"/>
  <c r="AJ6" i="1"/>
  <c r="AJ10" i="1"/>
  <c r="AJ11" i="1"/>
  <c r="AJ14" i="1"/>
  <c r="AJ2" i="1"/>
  <c r="AB2" i="1"/>
  <c r="Q18" i="1"/>
  <c r="N18" i="1"/>
  <c r="M18" i="1"/>
  <c r="J18" i="1"/>
  <c r="AJ5" i="1" s="1"/>
  <c r="G18" i="1"/>
  <c r="D18" i="1"/>
  <c r="Y17" i="1"/>
  <c r="X17" i="1"/>
  <c r="AE9" i="1" s="1"/>
  <c r="W17" i="1"/>
  <c r="V17" i="1"/>
  <c r="U17" i="1"/>
  <c r="AF10" i="1" s="1"/>
  <c r="T17" i="1"/>
  <c r="S17" i="1"/>
  <c r="AF18" i="1" s="1"/>
  <c r="R17" i="1"/>
  <c r="P17" i="1"/>
  <c r="AB6" i="1" s="1"/>
  <c r="AC6" i="1" s="1"/>
  <c r="O17" i="1"/>
  <c r="AQ5" i="1" s="1"/>
  <c r="I17" i="1"/>
  <c r="AZ17" i="1" s="1"/>
  <c r="H17" i="1"/>
  <c r="AW17" i="1" s="1"/>
  <c r="F17" i="1"/>
  <c r="E17" i="1"/>
  <c r="G17" i="1" s="1"/>
  <c r="C17" i="1"/>
  <c r="B17" i="1"/>
  <c r="Q16" i="1"/>
  <c r="N16" i="1"/>
  <c r="BC16" i="1" s="1"/>
  <c r="L16" i="1"/>
  <c r="K16" i="1"/>
  <c r="J16" i="1"/>
  <c r="G16" i="1"/>
  <c r="D16" i="1"/>
  <c r="Q15" i="1"/>
  <c r="N15" i="1"/>
  <c r="BC15" i="1" s="1"/>
  <c r="L15" i="1"/>
  <c r="AY15" i="1" s="1"/>
  <c r="K15" i="1"/>
  <c r="J15" i="1"/>
  <c r="G15" i="1"/>
  <c r="D15" i="1"/>
  <c r="Q14" i="1"/>
  <c r="N14" i="1"/>
  <c r="BC14" i="1" s="1"/>
  <c r="L14" i="1"/>
  <c r="K14" i="1"/>
  <c r="J14" i="1"/>
  <c r="G14" i="1"/>
  <c r="D14" i="1"/>
  <c r="Q13" i="1"/>
  <c r="N13" i="1"/>
  <c r="L13" i="1"/>
  <c r="K13" i="1"/>
  <c r="J13" i="1"/>
  <c r="G13" i="1"/>
  <c r="D13" i="1"/>
  <c r="Q12" i="1"/>
  <c r="N12" i="1"/>
  <c r="BC12" i="1" s="1"/>
  <c r="L12" i="1"/>
  <c r="K12" i="1"/>
  <c r="J12" i="1"/>
  <c r="G12" i="1"/>
  <c r="D12" i="1"/>
  <c r="Q11" i="1"/>
  <c r="N11" i="1"/>
  <c r="L11" i="1"/>
  <c r="K11" i="1"/>
  <c r="M11" i="1" s="1"/>
  <c r="J11" i="1"/>
  <c r="G11" i="1"/>
  <c r="D11" i="1"/>
  <c r="Q10" i="1"/>
  <c r="N10" i="1"/>
  <c r="BC10" i="1" s="1"/>
  <c r="L10" i="1"/>
  <c r="K10" i="1"/>
  <c r="J10" i="1"/>
  <c r="G10" i="1"/>
  <c r="D10" i="1"/>
  <c r="Q9" i="1"/>
  <c r="N9" i="1"/>
  <c r="BC9" i="1" s="1"/>
  <c r="L9" i="1"/>
  <c r="K9" i="1"/>
  <c r="J9" i="1"/>
  <c r="G9" i="1"/>
  <c r="D9" i="1"/>
  <c r="Q8" i="1"/>
  <c r="N8" i="1"/>
  <c r="BC8" i="1" s="1"/>
  <c r="L8" i="1"/>
  <c r="K8" i="1"/>
  <c r="J8" i="1"/>
  <c r="G8" i="1"/>
  <c r="D8" i="1"/>
  <c r="Q7" i="1"/>
  <c r="N7" i="1"/>
  <c r="BC7" i="1" s="1"/>
  <c r="L7" i="1"/>
  <c r="AY7" i="1" s="1"/>
  <c r="K7" i="1"/>
  <c r="J7" i="1"/>
  <c r="G7" i="1"/>
  <c r="D7" i="1"/>
  <c r="Q6" i="1"/>
  <c r="N6" i="1"/>
  <c r="BC6" i="1" s="1"/>
  <c r="L6" i="1"/>
  <c r="K6" i="1"/>
  <c r="M6" i="1" s="1"/>
  <c r="J6" i="1"/>
  <c r="G6" i="1"/>
  <c r="D6" i="1"/>
  <c r="Q5" i="1"/>
  <c r="N5" i="1"/>
  <c r="BC5" i="1" s="1"/>
  <c r="L5" i="1"/>
  <c r="K5" i="1"/>
  <c r="M5" i="1" s="1"/>
  <c r="J5" i="1"/>
  <c r="G5" i="1"/>
  <c r="D5" i="1"/>
  <c r="Q4" i="1"/>
  <c r="N4" i="1"/>
  <c r="BC4" i="1" s="1"/>
  <c r="L4" i="1"/>
  <c r="K4" i="1"/>
  <c r="J4" i="1"/>
  <c r="G4" i="1"/>
  <c r="D4" i="1"/>
  <c r="Q3" i="1"/>
  <c r="N3" i="1"/>
  <c r="L3" i="1"/>
  <c r="K3" i="1"/>
  <c r="M3" i="1" s="1"/>
  <c r="J3" i="1"/>
  <c r="G3" i="1"/>
  <c r="D3" i="1"/>
  <c r="Q2" i="1"/>
  <c r="N2" i="1"/>
  <c r="L2" i="1"/>
  <c r="K2" i="1"/>
  <c r="J2" i="1"/>
  <c r="G2" i="1"/>
  <c r="D2" i="1"/>
  <c r="AY6" i="1" l="1"/>
  <c r="AY14" i="1"/>
  <c r="AY5" i="1"/>
  <c r="AY4" i="1"/>
  <c r="AU2" i="1"/>
  <c r="AY3" i="1"/>
  <c r="AL15" i="1"/>
  <c r="AK15" i="1" s="1"/>
  <c r="AL14" i="1"/>
  <c r="AU14" i="1" s="1"/>
  <c r="AQ14" i="1"/>
  <c r="AQ6" i="1"/>
  <c r="Q17" i="1"/>
  <c r="AF14" i="1"/>
  <c r="AB10" i="1"/>
  <c r="AJ16" i="1"/>
  <c r="AJ8" i="1"/>
  <c r="AL12" i="1"/>
  <c r="AU12" i="1" s="1"/>
  <c r="AL4" i="1"/>
  <c r="AU4" i="1" s="1"/>
  <c r="AQ12" i="1"/>
  <c r="AY12" i="1" s="1"/>
  <c r="AQ4" i="1"/>
  <c r="AB5" i="1"/>
  <c r="AJ15" i="1"/>
  <c r="AJ7" i="1"/>
  <c r="AL11" i="1"/>
  <c r="AK11" i="1" s="1"/>
  <c r="AL3" i="1"/>
  <c r="AK3" i="1" s="1"/>
  <c r="AQ11" i="1"/>
  <c r="AY11" i="1" s="1"/>
  <c r="AQ3" i="1"/>
  <c r="AJ13" i="1"/>
  <c r="AM18" i="1"/>
  <c r="AQ17" i="1"/>
  <c r="AQ9" i="1"/>
  <c r="BC13" i="1"/>
  <c r="AB18" i="1"/>
  <c r="AL2" i="1"/>
  <c r="AK2" i="1" s="1"/>
  <c r="AK18" i="1"/>
  <c r="AQ2" i="1"/>
  <c r="AY2" i="1" s="1"/>
  <c r="AQ10" i="1"/>
  <c r="AY10" i="1" s="1"/>
  <c r="AE13" i="1"/>
  <c r="J17" i="1"/>
  <c r="AJ12" i="1"/>
  <c r="AJ4" i="1"/>
  <c r="AL16" i="1"/>
  <c r="AK16" i="1" s="1"/>
  <c r="AL8" i="1"/>
  <c r="AK8" i="1" s="1"/>
  <c r="AQ16" i="1"/>
  <c r="AY16" i="1" s="1"/>
  <c r="AQ8" i="1"/>
  <c r="BC18" i="1"/>
  <c r="AB13" i="1"/>
  <c r="AC13" i="1" s="1"/>
  <c r="AJ17" i="1"/>
  <c r="AJ9" i="1"/>
  <c r="AQ13" i="1"/>
  <c r="AU18" i="1"/>
  <c r="AV18" i="1"/>
  <c r="AP18" i="1"/>
  <c r="AC7" i="1"/>
  <c r="AD7" i="1" s="1"/>
  <c r="AE18" i="1"/>
  <c r="AE16" i="1"/>
  <c r="AF17" i="1"/>
  <c r="AF9" i="1"/>
  <c r="M10" i="1"/>
  <c r="AB12" i="1"/>
  <c r="AC12" i="1" s="1"/>
  <c r="AB4" i="1"/>
  <c r="AC5" i="1"/>
  <c r="AD5" i="1" s="1"/>
  <c r="AD14" i="1"/>
  <c r="AD6" i="1"/>
  <c r="AE15" i="1"/>
  <c r="AE7" i="1"/>
  <c r="AF16" i="1"/>
  <c r="AF8" i="1"/>
  <c r="AE8" i="1"/>
  <c r="AB11" i="1"/>
  <c r="AC11" i="1" s="1"/>
  <c r="AA11" i="1" s="1"/>
  <c r="AB3" i="1"/>
  <c r="AC3" i="1" s="1"/>
  <c r="AA3" i="1" s="1"/>
  <c r="AC4" i="1"/>
  <c r="AA4" i="1" s="1"/>
  <c r="AE14" i="1"/>
  <c r="AE6" i="1"/>
  <c r="AF15" i="1"/>
  <c r="AF7" i="1"/>
  <c r="AE5" i="1"/>
  <c r="AB17" i="1"/>
  <c r="BB18" i="1" s="1"/>
  <c r="BD18" i="1" s="1"/>
  <c r="AB9" i="1"/>
  <c r="AC9" i="1" s="1"/>
  <c r="AC2" i="1"/>
  <c r="AC10" i="1"/>
  <c r="AA10" i="1" s="1"/>
  <c r="AE12" i="1"/>
  <c r="AE4" i="1"/>
  <c r="AF13" i="1"/>
  <c r="AF5" i="1"/>
  <c r="AB16" i="1"/>
  <c r="AC16" i="1" s="1"/>
  <c r="AD16" i="1" s="1"/>
  <c r="AG16" i="1" s="1"/>
  <c r="AB8" i="1"/>
  <c r="AC8" i="1" s="1"/>
  <c r="AD2" i="1"/>
  <c r="AE11" i="1"/>
  <c r="AE3" i="1"/>
  <c r="AF12" i="1"/>
  <c r="AF4" i="1"/>
  <c r="AF6" i="1"/>
  <c r="M13" i="1"/>
  <c r="AB15" i="1"/>
  <c r="AB7" i="1"/>
  <c r="AE2" i="1"/>
  <c r="AE10" i="1"/>
  <c r="AF11" i="1"/>
  <c r="AF3" i="1"/>
  <c r="AB14" i="1"/>
  <c r="AC14" i="1" s="1"/>
  <c r="AC15" i="1"/>
  <c r="AD15" i="1" s="1"/>
  <c r="AG15" i="1" s="1"/>
  <c r="AE17" i="1"/>
  <c r="AF2" i="1"/>
  <c r="AA2" i="1"/>
  <c r="AA6" i="1"/>
  <c r="AA14" i="1"/>
  <c r="M16" i="1"/>
  <c r="M7" i="1"/>
  <c r="K17" i="1"/>
  <c r="M4" i="1"/>
  <c r="M12" i="1"/>
  <c r="N17" i="1"/>
  <c r="M9" i="1"/>
  <c r="M2" i="1"/>
  <c r="L17" i="1"/>
  <c r="M8" i="1"/>
  <c r="M15" i="1"/>
  <c r="M14" i="1"/>
  <c r="D17" i="1"/>
  <c r="AD13" i="1" l="1"/>
  <c r="AG13" i="1" s="1"/>
  <c r="AA13" i="1"/>
  <c r="AP9" i="1"/>
  <c r="AG5" i="1"/>
  <c r="M17" i="1"/>
  <c r="AC18" i="1" s="1"/>
  <c r="AO3" i="1"/>
  <c r="AR3" i="1" s="1"/>
  <c r="AP3" i="1" s="1"/>
  <c r="AO11" i="1"/>
  <c r="AR11" i="1" s="1"/>
  <c r="AM6" i="1"/>
  <c r="AM14" i="1"/>
  <c r="AO6" i="1"/>
  <c r="AO14" i="1"/>
  <c r="AM9" i="1"/>
  <c r="AM17" i="1"/>
  <c r="AO8" i="1"/>
  <c r="AR8" i="1" s="1"/>
  <c r="AO16" i="1"/>
  <c r="AR16" i="1" s="1"/>
  <c r="AP16" i="1" s="1"/>
  <c r="AM3" i="1"/>
  <c r="AM11" i="1"/>
  <c r="AO13" i="1"/>
  <c r="AO7" i="1"/>
  <c r="AR7" i="1" s="1"/>
  <c r="AP7" i="1" s="1"/>
  <c r="AO15" i="1"/>
  <c r="AR15" i="1" s="1"/>
  <c r="AP15" i="1" s="1"/>
  <c r="AM10" i="1"/>
  <c r="AM2" i="1"/>
  <c r="AM8" i="1"/>
  <c r="AO9" i="1"/>
  <c r="AR9" i="1" s="1"/>
  <c r="AO17" i="1"/>
  <c r="AR17" i="1" s="1"/>
  <c r="AP17" i="1" s="1"/>
  <c r="AM4" i="1"/>
  <c r="AM12" i="1"/>
  <c r="AO10" i="1"/>
  <c r="AR10" i="1" s="1"/>
  <c r="AP10" i="1" s="1"/>
  <c r="AO2" i="1"/>
  <c r="AR2" i="1" s="1"/>
  <c r="AP2" i="1" s="1"/>
  <c r="AM5" i="1"/>
  <c r="AM13" i="1"/>
  <c r="AO4" i="1"/>
  <c r="AO12" i="1"/>
  <c r="AM7" i="1"/>
  <c r="AM15" i="1"/>
  <c r="AJ18" i="1"/>
  <c r="AO5" i="1"/>
  <c r="AM16" i="1"/>
  <c r="AG7" i="1"/>
  <c r="AL9" i="1"/>
  <c r="AK14" i="1"/>
  <c r="AU11" i="1"/>
  <c r="AY13" i="1"/>
  <c r="AU16" i="1"/>
  <c r="AL5" i="1"/>
  <c r="BC17" i="1"/>
  <c r="AV10" i="1"/>
  <c r="AV2" i="1"/>
  <c r="BD17" i="1"/>
  <c r="AV5" i="1"/>
  <c r="AV13" i="1"/>
  <c r="AV12" i="1"/>
  <c r="AV6" i="1"/>
  <c r="AV14" i="1"/>
  <c r="AV7" i="1"/>
  <c r="AV15" i="1"/>
  <c r="AV4" i="1"/>
  <c r="AV8" i="1"/>
  <c r="AV16" i="1"/>
  <c r="AV9" i="1"/>
  <c r="AV17" i="1"/>
  <c r="AV3" i="1"/>
  <c r="AV11" i="1"/>
  <c r="AH6" i="1"/>
  <c r="AI6" i="1" s="1"/>
  <c r="AD3" i="1"/>
  <c r="AG3" i="1" s="1"/>
  <c r="AH3" i="1" s="1"/>
  <c r="AI3" i="1" s="1"/>
  <c r="AY9" i="1"/>
  <c r="AY17" i="1"/>
  <c r="BB17" i="1"/>
  <c r="AA5" i="1"/>
  <c r="AH10" i="1"/>
  <c r="AI10" i="1" s="1"/>
  <c r="AL13" i="1"/>
  <c r="AU8" i="1"/>
  <c r="AU3" i="1"/>
  <c r="AL7" i="1"/>
  <c r="AL17" i="1"/>
  <c r="AU17" i="1" s="1"/>
  <c r="AL10" i="1"/>
  <c r="AU15" i="1"/>
  <c r="AK4" i="1"/>
  <c r="AP8" i="1"/>
  <c r="AK12" i="1"/>
  <c r="AC17" i="1"/>
  <c r="AD4" i="1"/>
  <c r="AG4" i="1" s="1"/>
  <c r="AH4" i="1" s="1"/>
  <c r="AI4" i="1" s="1"/>
  <c r="AL6" i="1"/>
  <c r="AN18" i="1"/>
  <c r="AT18" i="1" s="1"/>
  <c r="AS18" i="1"/>
  <c r="AX18" i="1"/>
  <c r="AP11" i="1"/>
  <c r="AY8" i="1"/>
  <c r="AD12" i="1"/>
  <c r="AG12" i="1" s="1"/>
  <c r="AA12" i="1"/>
  <c r="AH12" i="1" s="1"/>
  <c r="AI12" i="1" s="1"/>
  <c r="AD9" i="1"/>
  <c r="AG9" i="1" s="1"/>
  <c r="AA9" i="1"/>
  <c r="AH9" i="1" s="1"/>
  <c r="AI9" i="1" s="1"/>
  <c r="AD8" i="1"/>
  <c r="AG8" i="1" s="1"/>
  <c r="AA8" i="1"/>
  <c r="AH8" i="1" s="1"/>
  <c r="AI8" i="1" s="1"/>
  <c r="AA7" i="1"/>
  <c r="AH7" i="1" s="1"/>
  <c r="AI7" i="1" s="1"/>
  <c r="AD10" i="1"/>
  <c r="AG10" i="1" s="1"/>
  <c r="AD18" i="1"/>
  <c r="AG18" i="1" s="1"/>
  <c r="AA16" i="1"/>
  <c r="AH16" i="1" s="1"/>
  <c r="AI16" i="1" s="1"/>
  <c r="AG6" i="1"/>
  <c r="AG14" i="1"/>
  <c r="AH14" i="1" s="1"/>
  <c r="AI14" i="1" s="1"/>
  <c r="AA15" i="1"/>
  <c r="AH15" i="1" s="1"/>
  <c r="AI15" i="1" s="1"/>
  <c r="AD11" i="1"/>
  <c r="AG11" i="1" s="1"/>
  <c r="AH11" i="1" s="1"/>
  <c r="AI11" i="1" s="1"/>
  <c r="AA18" i="1"/>
  <c r="AH18" i="1" s="1"/>
  <c r="AG2" i="1"/>
  <c r="AH2" i="1" s="1"/>
  <c r="AI2" i="1" s="1"/>
  <c r="AN3" i="1" l="1"/>
  <c r="AT3" i="1" s="1"/>
  <c r="AS3" i="1"/>
  <c r="AX3" i="1"/>
  <c r="AN2" i="1"/>
  <c r="AS2" i="1"/>
  <c r="AX2" i="1"/>
  <c r="AN17" i="1"/>
  <c r="BA17" i="1" s="1"/>
  <c r="AS17" i="1"/>
  <c r="AX17" i="1"/>
  <c r="AR14" i="1"/>
  <c r="AP14" i="1" s="1"/>
  <c r="AN11" i="1"/>
  <c r="AS11" i="1"/>
  <c r="AX11" i="1"/>
  <c r="AU9" i="1"/>
  <c r="BA9" i="1" s="1"/>
  <c r="AK9" i="1"/>
  <c r="AT9" i="1" s="1"/>
  <c r="AR12" i="1"/>
  <c r="AP12" i="1" s="1"/>
  <c r="AN12" i="1"/>
  <c r="AR13" i="1"/>
  <c r="AP13" i="1" s="1"/>
  <c r="AN13" i="1" s="1"/>
  <c r="AK7" i="1"/>
  <c r="AU7" i="1"/>
  <c r="AK17" i="1"/>
  <c r="AT17" i="1" s="1"/>
  <c r="BA3" i="1"/>
  <c r="AN8" i="1"/>
  <c r="AT8" i="1" s="1"/>
  <c r="AX8" i="1"/>
  <c r="AS8" i="1"/>
  <c r="AH5" i="1"/>
  <c r="AI5" i="1" s="1"/>
  <c r="AU5" i="1"/>
  <c r="AK5" i="1"/>
  <c r="AN16" i="1"/>
  <c r="AX16" i="1"/>
  <c r="AS16" i="1"/>
  <c r="BA16" i="1"/>
  <c r="AR5" i="1"/>
  <c r="AP5" i="1" s="1"/>
  <c r="AN5" i="1" s="1"/>
  <c r="AH13" i="1"/>
  <c r="AI13" i="1" s="1"/>
  <c r="BA18" i="1"/>
  <c r="AN7" i="1"/>
  <c r="AS7" i="1"/>
  <c r="AX7" i="1"/>
  <c r="AD17" i="1"/>
  <c r="AG17" i="1" s="1"/>
  <c r="AA17" i="1"/>
  <c r="AR6" i="1"/>
  <c r="AP6" i="1" s="1"/>
  <c r="AN6" i="1"/>
  <c r="AU13" i="1"/>
  <c r="AK13" i="1"/>
  <c r="AR4" i="1"/>
  <c r="AP4" i="1" s="1"/>
  <c r="AN4" i="1" s="1"/>
  <c r="AN9" i="1"/>
  <c r="AX9" i="1"/>
  <c r="AS9" i="1"/>
  <c r="AU6" i="1"/>
  <c r="AK6" i="1"/>
  <c r="BA15" i="1"/>
  <c r="AN10" i="1"/>
  <c r="AS10" i="1"/>
  <c r="AX10" i="1"/>
  <c r="AU10" i="1"/>
  <c r="BA10" i="1" s="1"/>
  <c r="AK10" i="1"/>
  <c r="AT10" i="1" s="1"/>
  <c r="BA11" i="1"/>
  <c r="AN15" i="1"/>
  <c r="AS15" i="1"/>
  <c r="AX15" i="1"/>
  <c r="AT2" i="1" l="1"/>
  <c r="AT16" i="1"/>
  <c r="BA5" i="1"/>
  <c r="AT6" i="1"/>
  <c r="AS6" i="1"/>
  <c r="AX6" i="1"/>
  <c r="BA6" i="1" s="1"/>
  <c r="BA7" i="1"/>
  <c r="BA8" i="1"/>
  <c r="AT7" i="1"/>
  <c r="AH17" i="1"/>
  <c r="AT11" i="1"/>
  <c r="BA2" i="1"/>
  <c r="AS14" i="1"/>
  <c r="AX14" i="1"/>
  <c r="AT15" i="1"/>
  <c r="AS12" i="1"/>
  <c r="AX12" i="1"/>
  <c r="BA12" i="1" s="1"/>
  <c r="AT12" i="1"/>
  <c r="AS4" i="1"/>
  <c r="AT4" i="1" s="1"/>
  <c r="AX4" i="1"/>
  <c r="BA4" i="1" s="1"/>
  <c r="AX5" i="1"/>
  <c r="AS5" i="1"/>
  <c r="AT5" i="1" s="1"/>
  <c r="AX13" i="1"/>
  <c r="BA13" i="1" s="1"/>
  <c r="AS13" i="1"/>
  <c r="AT13" i="1" s="1"/>
  <c r="AN14" i="1"/>
  <c r="AI18" i="1" l="1"/>
  <c r="AI17" i="1"/>
  <c r="AT14" i="1"/>
  <c r="BA14" i="1"/>
</calcChain>
</file>

<file path=xl/sharedStrings.xml><?xml version="1.0" encoding="utf-8"?>
<sst xmlns="http://schemas.openxmlformats.org/spreadsheetml/2006/main" count="438" uniqueCount="76">
  <si>
    <t>FGM</t>
  </si>
  <si>
    <t>FGA</t>
  </si>
  <si>
    <t>FG%</t>
  </si>
  <si>
    <t>2FGM</t>
  </si>
  <si>
    <t>2FGA</t>
  </si>
  <si>
    <t>2FG%</t>
  </si>
  <si>
    <t>3FGM</t>
  </si>
  <si>
    <t>3FGA</t>
  </si>
  <si>
    <t>3FG%</t>
  </si>
  <si>
    <t>FTM</t>
  </si>
  <si>
    <t>FTA</t>
  </si>
  <si>
    <t>FT%</t>
  </si>
  <si>
    <t>REB</t>
  </si>
  <si>
    <t>OREB</t>
  </si>
  <si>
    <t>DREB</t>
  </si>
  <si>
    <t>TO</t>
  </si>
  <si>
    <t>PTS</t>
  </si>
  <si>
    <t>FLS</t>
  </si>
  <si>
    <t>AST</t>
  </si>
  <si>
    <t>BLK</t>
  </si>
  <si>
    <t>STL</t>
  </si>
  <si>
    <t>DEFL</t>
  </si>
  <si>
    <t>CHG</t>
  </si>
  <si>
    <t>MP</t>
  </si>
  <si>
    <t>Lewis</t>
  </si>
  <si>
    <t>Walker</t>
  </si>
  <si>
    <t>Rivers</t>
  </si>
  <si>
    <t>Gossett</t>
  </si>
  <si>
    <t>Stapler</t>
  </si>
  <si>
    <t>JD</t>
  </si>
  <si>
    <t>Mason</t>
  </si>
  <si>
    <t>Pannell</t>
  </si>
  <si>
    <t>Chapman</t>
  </si>
  <si>
    <t>Carney</t>
  </si>
  <si>
    <t>Bowman</t>
  </si>
  <si>
    <t>Turner</t>
  </si>
  <si>
    <t>Bellomy</t>
  </si>
  <si>
    <t>Toms</t>
  </si>
  <si>
    <t>Baker</t>
  </si>
  <si>
    <t>PLAYER</t>
  </si>
  <si>
    <t>HHS</t>
  </si>
  <si>
    <t>Ensworth</t>
  </si>
  <si>
    <t>GP</t>
  </si>
  <si>
    <t>Stop 1</t>
  </si>
  <si>
    <t>OppOR%</t>
  </si>
  <si>
    <t>FMwt</t>
  </si>
  <si>
    <t>S2FG</t>
  </si>
  <si>
    <t>S2FT</t>
  </si>
  <si>
    <t>S2TO</t>
  </si>
  <si>
    <t>Stop 2</t>
  </si>
  <si>
    <t>Stop</t>
  </si>
  <si>
    <t>Stop%</t>
  </si>
  <si>
    <t>OppScPoss</t>
  </si>
  <si>
    <t>PtsGenFG</t>
  </si>
  <si>
    <t>qAst</t>
  </si>
  <si>
    <t>PtsGenAst</t>
  </si>
  <si>
    <t>a</t>
  </si>
  <si>
    <t>TeScPoss</t>
  </si>
  <si>
    <t>TeORW</t>
  </si>
  <si>
    <t>TeOR%</t>
  </si>
  <si>
    <t>TePl%</t>
  </si>
  <si>
    <t>PtsGenOR</t>
  </si>
  <si>
    <t>PtsGen</t>
  </si>
  <si>
    <t>ScPossFG</t>
  </si>
  <si>
    <t>ScPossAst</t>
  </si>
  <si>
    <t>ScPossFT</t>
  </si>
  <si>
    <t>ScPossOR</t>
  </si>
  <si>
    <t>FGxPoss</t>
  </si>
  <si>
    <t>FTxPoss</t>
  </si>
  <si>
    <t>PossTot</t>
  </si>
  <si>
    <t>POSS</t>
  </si>
  <si>
    <t>PPS</t>
  </si>
  <si>
    <t>PPP</t>
  </si>
  <si>
    <t>Opponent</t>
  </si>
  <si>
    <t>Brentwood Academy</t>
  </si>
  <si>
    <t>Christian Brothers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</si>
</sst>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2" fontId="0" fillId="0" borderId="2" xfId="0" applyNumberFormat="1" applyBorder="1"/>
    <xf numFmtId="0" fontId="0" fillId="0" borderId="3" xfId="0" applyBorder="1"/>
    <xf numFmtId="0" fontId="1" fillId="4" borderId="13" xfId="0" applyFont="1" applyFill="1" applyBorder="1"/>
    <xf numFmtId="0" fontId="1" fillId="4" borderId="14" xfId="0" applyFont="1" applyFill="1" applyBorder="1"/>
    <xf numFmtId="0" fontId="1" fillId="4" borderId="15" xfId="0" applyFont="1" applyFill="1" applyBorder="1"/>
    <xf numFmtId="0" fontId="1" fillId="4" borderId="16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2" fontId="1" fillId="4" borderId="17" xfId="0" applyNumberFormat="1" applyFont="1" applyFill="1" applyBorder="1"/>
    <xf numFmtId="0" fontId="1" fillId="4" borderId="8" xfId="0" applyFont="1" applyFill="1" applyBorder="1"/>
    <xf numFmtId="0" fontId="1" fillId="4" borderId="9" xfId="0" applyFont="1" applyFill="1" applyBorder="1"/>
    <xf numFmtId="2" fontId="1" fillId="4" borderId="10" xfId="0" applyNumberFormat="1" applyFont="1" applyFill="1" applyBorder="1"/>
    <xf numFmtId="0" fontId="1" fillId="4" borderId="11" xfId="0" applyFont="1" applyFill="1" applyBorder="1"/>
    <xf numFmtId="0" fontId="1" fillId="4" borderId="12" xfId="0" applyFont="1" applyFill="1" applyBorder="1"/>
    <xf numFmtId="2" fontId="0" fillId="5" borderId="2" xfId="0" applyNumberFormat="1" applyFill="1" applyBorder="1"/>
    <xf numFmtId="0" fontId="0" fillId="5" borderId="0" xfId="0" applyFill="1"/>
    <xf numFmtId="0" fontId="0" fillId="5" borderId="3" xfId="0" applyFill="1" applyBorder="1"/>
    <xf numFmtId="0" fontId="1" fillId="4" borderId="18" xfId="0" applyFont="1" applyFill="1" applyBorder="1"/>
    <xf numFmtId="0" fontId="1" fillId="4" borderId="4" xfId="0" applyFont="1" applyFill="1" applyBorder="1"/>
    <xf numFmtId="0" fontId="0" fillId="0" borderId="2" xfId="0" applyBorder="1"/>
    <xf numFmtId="0" fontId="0" fillId="5" borderId="2" xfId="0" applyFill="1" applyBorder="1"/>
    <xf numFmtId="0" fontId="1" fillId="4" borderId="17" xfId="0" applyFont="1" applyFill="1" applyBorder="1"/>
    <xf numFmtId="0" fontId="1" fillId="4" borderId="10" xfId="0" applyFont="1" applyFill="1" applyBorder="1"/>
    <xf numFmtId="0" fontId="1" fillId="2" borderId="1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8B35-C263-46FD-85FA-5778CC1CE1AA}">
  <dimension ref="A1:BD18"/>
  <sheetViews>
    <sheetView topLeftCell="J1" workbookViewId="0">
      <selection activeCell="I21" sqref="I21"/>
    </sheetView>
  </sheetViews>
  <sheetFormatPr defaultRowHeight="14.4" x14ac:dyDescent="0.55000000000000004"/>
  <cols>
    <col min="2" max="2" width="7.47265625" bestFit="1" customWidth="1"/>
  </cols>
  <sheetData>
    <row r="1" spans="1:56" ht="14.7" thickBot="1" x14ac:dyDescent="0.6">
      <c r="A1" s="13" t="s">
        <v>39</v>
      </c>
      <c r="B1" s="1" t="s">
        <v>3</v>
      </c>
      <c r="C1" s="3" t="s">
        <v>4</v>
      </c>
      <c r="D1" s="2" t="s">
        <v>5</v>
      </c>
      <c r="E1" s="1" t="s">
        <v>6</v>
      </c>
      <c r="F1" s="3" t="s">
        <v>7</v>
      </c>
      <c r="G1" s="2" t="s">
        <v>8</v>
      </c>
      <c r="H1" s="1" t="s">
        <v>9</v>
      </c>
      <c r="I1" s="3" t="s">
        <v>10</v>
      </c>
      <c r="J1" s="2" t="s">
        <v>11</v>
      </c>
      <c r="K1" s="1" t="s">
        <v>0</v>
      </c>
      <c r="L1" s="3" t="s">
        <v>1</v>
      </c>
      <c r="M1" s="2" t="s">
        <v>2</v>
      </c>
      <c r="N1" s="4" t="s">
        <v>16</v>
      </c>
      <c r="O1" s="1" t="s">
        <v>13</v>
      </c>
      <c r="P1" s="3" t="s">
        <v>14</v>
      </c>
      <c r="Q1" s="2" t="s">
        <v>12</v>
      </c>
      <c r="R1" s="1" t="s">
        <v>18</v>
      </c>
      <c r="S1" s="3" t="s">
        <v>15</v>
      </c>
      <c r="T1" s="3" t="s">
        <v>19</v>
      </c>
      <c r="U1" s="3" t="s">
        <v>20</v>
      </c>
      <c r="V1" s="3" t="s">
        <v>22</v>
      </c>
      <c r="W1" s="3" t="s">
        <v>21</v>
      </c>
      <c r="X1" s="2" t="s">
        <v>17</v>
      </c>
      <c r="Y1" s="4" t="s">
        <v>23</v>
      </c>
      <c r="Z1" s="1" t="s">
        <v>42</v>
      </c>
      <c r="AA1" s="18" t="s">
        <v>43</v>
      </c>
      <c r="AB1" s="19" t="s">
        <v>44</v>
      </c>
      <c r="AC1" s="19" t="s">
        <v>45</v>
      </c>
      <c r="AD1" s="19" t="s">
        <v>46</v>
      </c>
      <c r="AE1" s="19" t="s">
        <v>47</v>
      </c>
      <c r="AF1" s="19" t="s">
        <v>48</v>
      </c>
      <c r="AG1" s="19" t="s">
        <v>49</v>
      </c>
      <c r="AH1" s="19" t="s">
        <v>50</v>
      </c>
      <c r="AI1" s="19" t="s">
        <v>51</v>
      </c>
      <c r="AJ1" s="21" t="s">
        <v>52</v>
      </c>
      <c r="AK1" s="33" t="s">
        <v>53</v>
      </c>
      <c r="AL1" s="19" t="s">
        <v>54</v>
      </c>
      <c r="AM1" s="19" t="s">
        <v>55</v>
      </c>
      <c r="AN1" s="19" t="s">
        <v>56</v>
      </c>
      <c r="AO1" s="19" t="s">
        <v>57</v>
      </c>
      <c r="AP1" s="19" t="s">
        <v>58</v>
      </c>
      <c r="AQ1" s="19" t="s">
        <v>59</v>
      </c>
      <c r="AR1" s="19" t="s">
        <v>60</v>
      </c>
      <c r="AS1" s="19" t="s">
        <v>61</v>
      </c>
      <c r="AT1" s="19" t="s">
        <v>62</v>
      </c>
      <c r="AU1" s="19" t="s">
        <v>63</v>
      </c>
      <c r="AV1" s="19" t="s">
        <v>64</v>
      </c>
      <c r="AW1" s="19" t="s">
        <v>65</v>
      </c>
      <c r="AX1" s="19" t="s">
        <v>66</v>
      </c>
      <c r="AY1" s="19" t="s">
        <v>67</v>
      </c>
      <c r="AZ1" s="19" t="s">
        <v>68</v>
      </c>
      <c r="BA1" s="20" t="s">
        <v>69</v>
      </c>
      <c r="BB1" s="34" t="s">
        <v>70</v>
      </c>
      <c r="BC1" s="22" t="s">
        <v>71</v>
      </c>
      <c r="BD1" s="23" t="s">
        <v>72</v>
      </c>
    </row>
    <row r="2" spans="1:56" x14ac:dyDescent="0.55000000000000004">
      <c r="A2" s="14" t="s">
        <v>24</v>
      </c>
      <c r="B2">
        <f>SUM(Template:END!B2)</f>
        <v>0</v>
      </c>
      <c r="C2">
        <f>SUM(Template:END!C2)</f>
        <v>1</v>
      </c>
      <c r="D2">
        <f>SUM(Template:END!D2)</f>
        <v>0</v>
      </c>
      <c r="E2">
        <f>SUM(Template:END!E2)</f>
        <v>0</v>
      </c>
      <c r="F2">
        <f>SUM(Template:END!F2)</f>
        <v>0</v>
      </c>
      <c r="G2">
        <f>SUM(Template:END!G2)</f>
        <v>0</v>
      </c>
      <c r="H2">
        <f>SUM(Template:END!H2)</f>
        <v>0</v>
      </c>
      <c r="I2">
        <f>SUM(Template:END!I2)</f>
        <v>1</v>
      </c>
      <c r="J2">
        <f>SUM(Template:END!J2)</f>
        <v>0</v>
      </c>
      <c r="K2">
        <f>SUM(Template:END!K2)</f>
        <v>0</v>
      </c>
      <c r="L2">
        <f>SUM(Template:END!L2)</f>
        <v>1</v>
      </c>
      <c r="M2">
        <f>SUM(Template:END!M2)</f>
        <v>0</v>
      </c>
      <c r="N2">
        <f>SUM(Template:END!N2)</f>
        <v>0</v>
      </c>
      <c r="O2">
        <f>SUM(Template:END!O2)</f>
        <v>1</v>
      </c>
      <c r="P2">
        <f>SUM(Template:END!P2)</f>
        <v>1</v>
      </c>
      <c r="Q2">
        <f>SUM(Template:END!Q2)</f>
        <v>2</v>
      </c>
      <c r="R2">
        <f>SUM(Template:END!R2)</f>
        <v>1</v>
      </c>
      <c r="S2">
        <f>SUM(Template:END!S2)</f>
        <v>1</v>
      </c>
      <c r="T2">
        <f>SUM(Template:END!T2)</f>
        <v>0</v>
      </c>
      <c r="U2">
        <f>SUM(Template:END!U2)</f>
        <v>5</v>
      </c>
      <c r="V2">
        <f>SUM(Template:END!V2)</f>
        <v>0</v>
      </c>
      <c r="W2">
        <f>SUM(Template:END!W2)</f>
        <v>0</v>
      </c>
      <c r="X2">
        <f>SUM(Template:END!X2)</f>
        <v>0</v>
      </c>
      <c r="Y2">
        <f>SUM(Template:END!Y2)</f>
        <v>15.83</v>
      </c>
      <c r="Z2">
        <f>SUM(Template:END!Z2)</f>
        <v>3</v>
      </c>
      <c r="AA2">
        <f>SUM(Template:END!AA2)</f>
        <v>5.4492753623188408</v>
      </c>
      <c r="AB2">
        <f>SUM(Template:END!AB2)</f>
        <v>0.82351190476190472</v>
      </c>
      <c r="AC2">
        <f>SUM(Template:END!AC2)</f>
        <v>1.976233702033767</v>
      </c>
      <c r="AD2">
        <f>SUM(Template:END!AD2)</f>
        <v>1.0644786535070052</v>
      </c>
      <c r="AE2">
        <f>SUM(Template:END!AE2)</f>
        <v>0</v>
      </c>
      <c r="AF2">
        <f>SUM(Template:END!AF2)</f>
        <v>0.21037004879313503</v>
      </c>
      <c r="AG2">
        <f>SUM(Template:END!AG2)</f>
        <v>1.2748487023001402</v>
      </c>
      <c r="AH2">
        <f>SUM(Template:END!AH2)</f>
        <v>6.724124064618981</v>
      </c>
      <c r="AI2">
        <f>SUM(Template:END!AI2)</f>
        <v>3.9366727629568623</v>
      </c>
      <c r="AJ2">
        <f>SUM(Template:END!AJ2)</f>
        <v>61.843636363636364</v>
      </c>
      <c r="AK2">
        <f>SUM(Template:END!AK2)</f>
        <v>0</v>
      </c>
      <c r="AL2">
        <f>SUM(Template:END!AL2)</f>
        <v>1.5653328504756745</v>
      </c>
      <c r="AM2">
        <f>SUM(Template:END!AM2)</f>
        <v>0.67054794520547945</v>
      </c>
      <c r="AN2">
        <f>SUM(Template:END!AN2)</f>
        <v>2.7802668196377938</v>
      </c>
      <c r="AO2">
        <f>SUM(Template:END!AO2)</f>
        <v>87.544444444444451</v>
      </c>
      <c r="AP2">
        <f>SUM(Template:END!AP2)</f>
        <v>1.1850243265077978</v>
      </c>
      <c r="AQ2">
        <f>SUM(Template:END!AQ2)</f>
        <v>1.5015262515262515</v>
      </c>
      <c r="AR2">
        <f>SUM(Template:END!AR2)</f>
        <v>1.1840585260479353</v>
      </c>
      <c r="AS2">
        <f>SUM(Template:END!AS2)</f>
        <v>0.3186909896354358</v>
      </c>
      <c r="AT2">
        <f>SUM(Template:END!AT2)</f>
        <v>0.93348604454942952</v>
      </c>
      <c r="AU2">
        <f>SUM(Template:END!AU2)</f>
        <v>0</v>
      </c>
      <c r="AV2">
        <f>SUM(Template:END!AV2)</f>
        <v>0.22602739726027396</v>
      </c>
      <c r="AW2">
        <f>SUM(Template:END!AW2)</f>
        <v>0</v>
      </c>
      <c r="AX2">
        <f>SUM(Template:END!AX2)</f>
        <v>0.14511821849470735</v>
      </c>
      <c r="AY2">
        <f>SUM(Template:END!AY2)</f>
        <v>0.42678571428571432</v>
      </c>
      <c r="AZ2">
        <f>SUM(Template:END!AZ2)</f>
        <v>0.4</v>
      </c>
      <c r="BA2">
        <f>SUM(Template:END!BA2)</f>
        <v>2.179138220953678</v>
      </c>
      <c r="BB2">
        <f>SUM(Template:END!BB2)</f>
        <v>0</v>
      </c>
      <c r="BC2">
        <f>SUM(Template:END!BC2)</f>
        <v>0</v>
      </c>
      <c r="BD2">
        <f>SUM(Template:END!BD2)</f>
        <v>0</v>
      </c>
    </row>
    <row r="3" spans="1:56" x14ac:dyDescent="0.55000000000000004">
      <c r="A3" s="15" t="s">
        <v>25</v>
      </c>
      <c r="B3">
        <f>SUM(Template:END!B3)</f>
        <v>8</v>
      </c>
      <c r="C3">
        <f>SUM(Template:END!C3)</f>
        <v>15</v>
      </c>
      <c r="D3">
        <f>SUM(Template:END!D3)</f>
        <v>1.5619047619047619</v>
      </c>
      <c r="E3">
        <f>SUM(Template:END!E3)</f>
        <v>3</v>
      </c>
      <c r="F3">
        <f>SUM(Template:END!F3)</f>
        <v>11</v>
      </c>
      <c r="G3">
        <f>SUM(Template:END!G3)</f>
        <v>0.7857142857142857</v>
      </c>
      <c r="H3">
        <f>SUM(Template:END!H3)</f>
        <v>4</v>
      </c>
      <c r="I3">
        <f>SUM(Template:END!I3)</f>
        <v>5</v>
      </c>
      <c r="J3">
        <f>SUM(Template:END!J3)</f>
        <v>1.6666666666666665</v>
      </c>
      <c r="K3">
        <f>SUM(Template:END!K3)</f>
        <v>11</v>
      </c>
      <c r="L3">
        <f>SUM(Template:END!L3)</f>
        <v>26</v>
      </c>
      <c r="M3">
        <f>SUM(Template:END!M3)</f>
        <v>1.1444444444444444</v>
      </c>
      <c r="N3">
        <f>SUM(Template:END!N3)</f>
        <v>29</v>
      </c>
      <c r="O3">
        <f>SUM(Template:END!O3)</f>
        <v>1</v>
      </c>
      <c r="P3">
        <f>SUM(Template:END!P3)</f>
        <v>5</v>
      </c>
      <c r="Q3">
        <f>SUM(Template:END!Q3)</f>
        <v>6</v>
      </c>
      <c r="R3">
        <f>SUM(Template:END!R3)</f>
        <v>4</v>
      </c>
      <c r="S3">
        <f>SUM(Template:END!S3)</f>
        <v>4</v>
      </c>
      <c r="T3">
        <f>SUM(Template:END!T3)</f>
        <v>0</v>
      </c>
      <c r="U3">
        <f>SUM(Template:END!U3)</f>
        <v>1</v>
      </c>
      <c r="V3">
        <f>SUM(Template:END!V3)</f>
        <v>0</v>
      </c>
      <c r="W3">
        <f>SUM(Template:END!W3)</f>
        <v>4</v>
      </c>
      <c r="X3">
        <f>SUM(Template:END!X3)</f>
        <v>4</v>
      </c>
      <c r="Y3">
        <f>SUM(Template:END!Y3)</f>
        <v>53</v>
      </c>
      <c r="Z3">
        <f>SUM(Template:END!Z3)</f>
        <v>3</v>
      </c>
      <c r="AA3">
        <f>SUM(Template:END!AA3)</f>
        <v>2.4483919007933101</v>
      </c>
      <c r="AB3">
        <f>SUM(Template:END!AB3)</f>
        <v>0.82351190476190472</v>
      </c>
      <c r="AC3">
        <f>SUM(Template:END!AC3)</f>
        <v>1.976233702033767</v>
      </c>
      <c r="AD3">
        <f>SUM(Template:END!AD3)</f>
        <v>3.7759548889266643</v>
      </c>
      <c r="AE3">
        <f>SUM(Template:END!AE3)</f>
        <v>0.1289726991274979</v>
      </c>
      <c r="AF3">
        <f>SUM(Template:END!AF3)</f>
        <v>0.73751253775170877</v>
      </c>
      <c r="AG3">
        <f>SUM(Template:END!AG3)</f>
        <v>4.6424401258058712</v>
      </c>
      <c r="AH3">
        <f>SUM(Template:END!AH3)</f>
        <v>7.0908320265991804</v>
      </c>
      <c r="AI3">
        <f>SUM(Template:END!AI3)</f>
        <v>1.1363003019902473</v>
      </c>
      <c r="AJ3">
        <f>SUM(Template:END!AJ3)</f>
        <v>61.843636363636364</v>
      </c>
      <c r="AK3">
        <f>SUM(Template:END!AK3)</f>
        <v>21.151858182915291</v>
      </c>
      <c r="AL3">
        <f>SUM(Template:END!AL3)</f>
        <v>1.8590783078888256</v>
      </c>
      <c r="AM3">
        <f>SUM(Template:END!AM3)</f>
        <v>3.6396895787139689</v>
      </c>
      <c r="AN3">
        <f>SUM(Template:END!AN3)</f>
        <v>2.7802668196377938</v>
      </c>
      <c r="AO3">
        <f>SUM(Template:END!AO3)</f>
        <v>87.544444444444451</v>
      </c>
      <c r="AP3">
        <f>SUM(Template:END!AP3)</f>
        <v>1.1850243265077978</v>
      </c>
      <c r="AQ3">
        <f>SUM(Template:END!AQ3)</f>
        <v>1.5015262515262515</v>
      </c>
      <c r="AR3">
        <f>SUM(Template:END!AR3)</f>
        <v>1.1840585260479353</v>
      </c>
      <c r="AS3">
        <f>SUM(Template:END!AS3)</f>
        <v>0.33808006265842916</v>
      </c>
      <c r="AT3">
        <f>SUM(Template:END!AT3)</f>
        <v>27.160289422990559</v>
      </c>
      <c r="AU3">
        <f>SUM(Template:END!AU3)</f>
        <v>9.3232214993088931</v>
      </c>
      <c r="AV3">
        <f>SUM(Template:END!AV3)</f>
        <v>1.1951219512195121</v>
      </c>
      <c r="AW3">
        <f>SUM(Template:END!AW3)</f>
        <v>1.8666666666666667</v>
      </c>
      <c r="AX3">
        <f>SUM(Template:END!AX3)</f>
        <v>0.15139612233525618</v>
      </c>
      <c r="AY3">
        <f>SUM(Template:END!AY3)</f>
        <v>7.1010744810744804</v>
      </c>
      <c r="AZ3">
        <f>SUM(Template:END!AZ3)</f>
        <v>0.13333333333333336</v>
      </c>
      <c r="BA3">
        <f>SUM(Template:END!BA3)</f>
        <v>22.912797370399723</v>
      </c>
      <c r="BB3">
        <f>SUM(Template:END!BB3)</f>
        <v>0</v>
      </c>
      <c r="BC3">
        <f>SUM(Template:END!BC3)</f>
        <v>3.1888888888888891</v>
      </c>
      <c r="BD3">
        <f>SUM(Template:END!BD3)</f>
        <v>0</v>
      </c>
    </row>
    <row r="4" spans="1:56" x14ac:dyDescent="0.55000000000000004">
      <c r="A4" s="14" t="s">
        <v>26</v>
      </c>
      <c r="B4">
        <f>SUM(Template:END!B4)</f>
        <v>6</v>
      </c>
      <c r="C4">
        <f>SUM(Template:END!C4)</f>
        <v>12</v>
      </c>
      <c r="D4">
        <f>SUM(Template:END!D4)</f>
        <v>1.5</v>
      </c>
      <c r="E4">
        <f>SUM(Template:END!E4)</f>
        <v>3</v>
      </c>
      <c r="F4">
        <f>SUM(Template:END!F4)</f>
        <v>10</v>
      </c>
      <c r="G4">
        <f>SUM(Template:END!G4)</f>
        <v>0.66666666666666663</v>
      </c>
      <c r="H4">
        <f>SUM(Template:END!H4)</f>
        <v>4</v>
      </c>
      <c r="I4">
        <f>SUM(Template:END!I4)</f>
        <v>4</v>
      </c>
      <c r="J4">
        <f>SUM(Template:END!J4)</f>
        <v>2</v>
      </c>
      <c r="K4">
        <f>SUM(Template:END!K4)</f>
        <v>9</v>
      </c>
      <c r="L4">
        <f>SUM(Template:END!L4)</f>
        <v>22</v>
      </c>
      <c r="M4">
        <f>SUM(Template:END!M4)</f>
        <v>1.2321428571428572</v>
      </c>
      <c r="N4">
        <f>SUM(Template:END!N4)</f>
        <v>25</v>
      </c>
      <c r="O4">
        <f>SUM(Template:END!O4)</f>
        <v>2</v>
      </c>
      <c r="P4">
        <f>SUM(Template:END!P4)</f>
        <v>9</v>
      </c>
      <c r="Q4">
        <f>SUM(Template:END!Q4)</f>
        <v>11</v>
      </c>
      <c r="R4">
        <f>SUM(Template:END!R4)</f>
        <v>4</v>
      </c>
      <c r="S4">
        <f>SUM(Template:END!S4)</f>
        <v>4</v>
      </c>
      <c r="T4">
        <f>SUM(Template:END!T4)</f>
        <v>1</v>
      </c>
      <c r="U4">
        <f>SUM(Template:END!U4)</f>
        <v>4</v>
      </c>
      <c r="V4">
        <f>SUM(Template:END!V4)</f>
        <v>0</v>
      </c>
      <c r="W4">
        <f>SUM(Template:END!W4)</f>
        <v>4</v>
      </c>
      <c r="X4">
        <f>SUM(Template:END!X4)</f>
        <v>5</v>
      </c>
      <c r="Y4">
        <f>SUM(Template:END!Y4)</f>
        <v>47.5</v>
      </c>
      <c r="Z4">
        <f>SUM(Template:END!Z4)</f>
        <v>3</v>
      </c>
      <c r="AA4">
        <f>SUM(Template:END!AA4)</f>
        <v>7.6358653419517006</v>
      </c>
      <c r="AB4">
        <f>SUM(Template:END!AB4)</f>
        <v>0.82351190476190472</v>
      </c>
      <c r="AC4">
        <f>SUM(Template:END!AC4)</f>
        <v>1.976233702033767</v>
      </c>
      <c r="AD4">
        <f>SUM(Template:END!AD4)</f>
        <v>3.2072909894619643</v>
      </c>
      <c r="AE4">
        <f>SUM(Template:END!AE4)</f>
        <v>4.6180692372642836E-2</v>
      </c>
      <c r="AF4">
        <f>SUM(Template:END!AF4)</f>
        <v>0.56874416956086171</v>
      </c>
      <c r="AG4">
        <f>SUM(Template:END!AG4)</f>
        <v>3.8222158513954692</v>
      </c>
      <c r="AH4">
        <f>SUM(Template:END!AH4)</f>
        <v>11.458081193347169</v>
      </c>
      <c r="AI4">
        <f>SUM(Template:END!AI4)</f>
        <v>2.2548803629311851</v>
      </c>
      <c r="AJ4">
        <f>SUM(Template:END!AJ4)</f>
        <v>61.843636363636364</v>
      </c>
      <c r="AK4">
        <f>SUM(Template:END!AK4)</f>
        <v>17.907658598535246</v>
      </c>
      <c r="AL4">
        <f>SUM(Template:END!AL4)</f>
        <v>1.7943786189476574</v>
      </c>
      <c r="AM4">
        <f>SUM(Template:END!AM4)</f>
        <v>3.3288666593170548</v>
      </c>
      <c r="AN4">
        <f>SUM(Template:END!AN4)</f>
        <v>2.7802668196377938</v>
      </c>
      <c r="AO4">
        <f>SUM(Template:END!AO4)</f>
        <v>87.544444444444451</v>
      </c>
      <c r="AP4">
        <f>SUM(Template:END!AP4)</f>
        <v>1.1850243265077978</v>
      </c>
      <c r="AQ4">
        <f>SUM(Template:END!AQ4)</f>
        <v>1.5015262515262515</v>
      </c>
      <c r="AR4">
        <f>SUM(Template:END!AR4)</f>
        <v>1.1840585260479353</v>
      </c>
      <c r="AS4">
        <f>SUM(Template:END!AS4)</f>
        <v>0.72752111692924426</v>
      </c>
      <c r="AT4">
        <f>SUM(Template:END!AT4)</f>
        <v>24.092196477817474</v>
      </c>
      <c r="AU4">
        <f>SUM(Template:END!AU4)</f>
        <v>7.7076472974987791</v>
      </c>
      <c r="AV4">
        <f>SUM(Template:END!AV4)</f>
        <v>1.0577959830866808</v>
      </c>
      <c r="AW4">
        <f>SUM(Template:END!AW4)</f>
        <v>1.6</v>
      </c>
      <c r="AX4">
        <f>SUM(Template:END!AX4)</f>
        <v>0.33766218188906511</v>
      </c>
      <c r="AY4">
        <f>SUM(Template:END!AY4)</f>
        <v>6.0002533577533574</v>
      </c>
      <c r="AZ4">
        <f>SUM(Template:END!AZ4)</f>
        <v>0</v>
      </c>
      <c r="BA4">
        <f>SUM(Template:END!BA4)</f>
        <v>19.935053414552968</v>
      </c>
      <c r="BB4">
        <f>SUM(Template:END!BB4)</f>
        <v>0</v>
      </c>
      <c r="BC4">
        <f>SUM(Template:END!BC4)</f>
        <v>3.3928571428571428</v>
      </c>
      <c r="BD4">
        <f>SUM(Template:END!BD4)</f>
        <v>0</v>
      </c>
    </row>
    <row r="5" spans="1:56" x14ac:dyDescent="0.55000000000000004">
      <c r="A5" s="15" t="s">
        <v>27</v>
      </c>
      <c r="B5">
        <f>SUM(Template:END!B5)</f>
        <v>1</v>
      </c>
      <c r="C5">
        <f>SUM(Template:END!C5)</f>
        <v>2</v>
      </c>
      <c r="D5">
        <f>SUM(Template:END!D5)</f>
        <v>1</v>
      </c>
      <c r="E5">
        <f>SUM(Template:END!E5)</f>
        <v>4</v>
      </c>
      <c r="F5">
        <f>SUM(Template:END!F5)</f>
        <v>12</v>
      </c>
      <c r="G5">
        <f>SUM(Template:END!G5)</f>
        <v>1.1666666666666665</v>
      </c>
      <c r="H5">
        <f>SUM(Template:END!H5)</f>
        <v>0</v>
      </c>
      <c r="I5">
        <f>SUM(Template:END!I5)</f>
        <v>0</v>
      </c>
      <c r="J5">
        <f>SUM(Template:END!J5)</f>
        <v>0</v>
      </c>
      <c r="K5">
        <f>SUM(Template:END!K5)</f>
        <v>5</v>
      </c>
      <c r="L5">
        <f>SUM(Template:END!L5)</f>
        <v>14</v>
      </c>
      <c r="M5">
        <f>SUM(Template:END!M5)</f>
        <v>1.3095238095238093</v>
      </c>
      <c r="N5">
        <f>SUM(Template:END!N5)</f>
        <v>14</v>
      </c>
      <c r="O5">
        <f>SUM(Template:END!O5)</f>
        <v>0</v>
      </c>
      <c r="P5">
        <f>SUM(Template:END!P5)</f>
        <v>2</v>
      </c>
      <c r="Q5">
        <f>SUM(Template:END!Q5)</f>
        <v>2</v>
      </c>
      <c r="R5">
        <f>SUM(Template:END!R5)</f>
        <v>3</v>
      </c>
      <c r="S5">
        <f>SUM(Template:END!S5)</f>
        <v>5</v>
      </c>
      <c r="T5">
        <f>SUM(Template:END!T5)</f>
        <v>0</v>
      </c>
      <c r="U5">
        <f>SUM(Template:END!U5)</f>
        <v>3</v>
      </c>
      <c r="V5">
        <f>SUM(Template:END!V5)</f>
        <v>0</v>
      </c>
      <c r="W5">
        <f>SUM(Template:END!W5)</f>
        <v>2</v>
      </c>
      <c r="X5">
        <f>SUM(Template:END!X5)</f>
        <v>4</v>
      </c>
      <c r="Y5">
        <f>SUM(Template:END!Y5)</f>
        <v>35.799999999999997</v>
      </c>
      <c r="Z5">
        <f>SUM(Template:END!Z5)</f>
        <v>3</v>
      </c>
      <c r="AA5">
        <f>SUM(Template:END!AA5)</f>
        <v>3.5744909356473924</v>
      </c>
      <c r="AB5">
        <f>SUM(Template:END!AB5)</f>
        <v>0.82351190476190472</v>
      </c>
      <c r="AC5">
        <f>SUM(Template:END!AC5)</f>
        <v>1.976233702033767</v>
      </c>
      <c r="AD5">
        <f>SUM(Template:END!AD5)</f>
        <v>2.2308555712351357</v>
      </c>
      <c r="AE5">
        <f>SUM(Template:END!AE5)</f>
        <v>8.8533633549113422E-2</v>
      </c>
      <c r="AF5">
        <f>SUM(Template:END!AF5)</f>
        <v>0.31372958679672702</v>
      </c>
      <c r="AG5">
        <f>SUM(Template:END!AG5)</f>
        <v>2.6331187915809764</v>
      </c>
      <c r="AH5">
        <f>SUM(Template:END!AH5)</f>
        <v>6.2076097272283688</v>
      </c>
      <c r="AI5">
        <f>SUM(Template:END!AI5)</f>
        <v>1.5595277367480189</v>
      </c>
      <c r="AJ5">
        <f>SUM(Template:END!AJ5)</f>
        <v>61.843636363636364</v>
      </c>
      <c r="AK5">
        <f>SUM(Template:END!AK5)</f>
        <v>10.711677826052734</v>
      </c>
      <c r="AL5">
        <f>SUM(Template:END!AL5)</f>
        <v>1.8257190212243282</v>
      </c>
      <c r="AM5">
        <f>SUM(Template:END!AM5)</f>
        <v>2.2184778822709856</v>
      </c>
      <c r="AN5">
        <f>SUM(Template:END!AN5)</f>
        <v>2.7802668196377938</v>
      </c>
      <c r="AO5">
        <f>SUM(Template:END!AO5)</f>
        <v>87.544444444444451</v>
      </c>
      <c r="AP5">
        <f>SUM(Template:END!AP5)</f>
        <v>1.1850243265077978</v>
      </c>
      <c r="AQ5">
        <f>SUM(Template:END!AQ5)</f>
        <v>1.5015262515262515</v>
      </c>
      <c r="AR5">
        <f>SUM(Template:END!AR5)</f>
        <v>1.1840585260479353</v>
      </c>
      <c r="AS5">
        <f>SUM(Template:END!AS5)</f>
        <v>0</v>
      </c>
      <c r="AT5">
        <f>SUM(Template:END!AT5)</f>
        <v>11.950977727496804</v>
      </c>
      <c r="AU5">
        <f>SUM(Template:END!AU5)</f>
        <v>3.7950782021045755</v>
      </c>
      <c r="AV5">
        <f>SUM(Template:END!AV5)</f>
        <v>0.70454545454545459</v>
      </c>
      <c r="AW5">
        <f>SUM(Template:END!AW5)</f>
        <v>0</v>
      </c>
      <c r="AX5">
        <f>SUM(Template:END!AX5)</f>
        <v>0</v>
      </c>
      <c r="AY5">
        <f>SUM(Template:END!AY5)</f>
        <v>4.6252808302808308</v>
      </c>
      <c r="AZ5">
        <f>SUM(Template:END!AZ5)</f>
        <v>0</v>
      </c>
      <c r="BA5">
        <f>SUM(Template:END!BA5)</f>
        <v>13.789982061265317</v>
      </c>
      <c r="BB5">
        <f>SUM(Template:END!BB5)</f>
        <v>0</v>
      </c>
      <c r="BC5">
        <f>SUM(Template:END!BC5)</f>
        <v>3.5952380952380953</v>
      </c>
      <c r="BD5">
        <f>SUM(Template:END!BD5)</f>
        <v>0</v>
      </c>
    </row>
    <row r="6" spans="1:56" x14ac:dyDescent="0.55000000000000004">
      <c r="A6" s="14" t="s">
        <v>28</v>
      </c>
      <c r="B6">
        <f>SUM(Template:END!B6)</f>
        <v>1</v>
      </c>
      <c r="C6">
        <f>SUM(Template:END!C6)</f>
        <v>5</v>
      </c>
      <c r="D6">
        <f>SUM(Template:END!D6)</f>
        <v>1</v>
      </c>
      <c r="E6">
        <f>SUM(Template:END!E6)</f>
        <v>3</v>
      </c>
      <c r="F6">
        <f>SUM(Template:END!F6)</f>
        <v>7</v>
      </c>
      <c r="G6">
        <f>SUM(Template:END!G6)</f>
        <v>1.1666666666666665</v>
      </c>
      <c r="H6">
        <f>SUM(Template:END!H6)</f>
        <v>2</v>
      </c>
      <c r="I6">
        <f>SUM(Template:END!I6)</f>
        <v>2</v>
      </c>
      <c r="J6">
        <f>SUM(Template:END!J6)</f>
        <v>1</v>
      </c>
      <c r="K6">
        <f>SUM(Template:END!K6)</f>
        <v>4</v>
      </c>
      <c r="L6">
        <f>SUM(Template:END!L6)</f>
        <v>12</v>
      </c>
      <c r="M6">
        <f>SUM(Template:END!M6)</f>
        <v>1</v>
      </c>
      <c r="N6">
        <f>SUM(Template:END!N6)</f>
        <v>13</v>
      </c>
      <c r="O6">
        <f>SUM(Template:END!O6)</f>
        <v>1</v>
      </c>
      <c r="P6">
        <f>SUM(Template:END!P6)</f>
        <v>3</v>
      </c>
      <c r="Q6">
        <f>SUM(Template:END!Q6)</f>
        <v>4</v>
      </c>
      <c r="R6">
        <f>SUM(Template:END!R6)</f>
        <v>12</v>
      </c>
      <c r="S6">
        <f>SUM(Template:END!S6)</f>
        <v>3</v>
      </c>
      <c r="T6">
        <f>SUM(Template:END!T6)</f>
        <v>0</v>
      </c>
      <c r="U6">
        <f>SUM(Template:END!U6)</f>
        <v>2</v>
      </c>
      <c r="V6">
        <f>SUM(Template:END!V6)</f>
        <v>0</v>
      </c>
      <c r="W6">
        <f>SUM(Template:END!W6)</f>
        <v>2</v>
      </c>
      <c r="X6">
        <f>SUM(Template:END!X6)</f>
        <v>3</v>
      </c>
      <c r="Y6">
        <f>SUM(Template:END!Y6)</f>
        <v>51.66</v>
      </c>
      <c r="Z6">
        <f>SUM(Template:END!Z6)</f>
        <v>3</v>
      </c>
      <c r="AA6">
        <f>SUM(Template:END!AA6)</f>
        <v>2.8982300884955752</v>
      </c>
      <c r="AB6">
        <f>SUM(Template:END!AB6)</f>
        <v>0.82351190476190472</v>
      </c>
      <c r="AC6">
        <f>SUM(Template:END!AC6)</f>
        <v>1.976233702033767</v>
      </c>
      <c r="AD6">
        <f>SUM(Template:END!AD6)</f>
        <v>3.6599110342765604</v>
      </c>
      <c r="AE6">
        <f>SUM(Template:END!AE6)</f>
        <v>4.6180692372642836E-2</v>
      </c>
      <c r="AF6">
        <f>SUM(Template:END!AF6)</f>
        <v>0.68726256728849822</v>
      </c>
      <c r="AG6">
        <f>SUM(Template:END!AG6)</f>
        <v>4.3933542939377013</v>
      </c>
      <c r="AH6">
        <f>SUM(Template:END!AH6)</f>
        <v>7.2915843824332764</v>
      </c>
      <c r="AI6">
        <f>SUM(Template:END!AI6)</f>
        <v>1.2636047755375832</v>
      </c>
      <c r="AJ6">
        <f>SUM(Template:END!AJ6)</f>
        <v>61.843636363636364</v>
      </c>
      <c r="AK6">
        <f>SUM(Template:END!AK6)</f>
        <v>7.4076345975326028</v>
      </c>
      <c r="AL6">
        <f>SUM(Template:END!AL6)</f>
        <v>1.3995215167761228</v>
      </c>
      <c r="AM6">
        <f>SUM(Template:END!AM6)</f>
        <v>8.9706492907392459</v>
      </c>
      <c r="AN6">
        <f>SUM(Template:END!AN6)</f>
        <v>2.7802668196377938</v>
      </c>
      <c r="AO6">
        <f>SUM(Template:END!AO6)</f>
        <v>87.544444444444451</v>
      </c>
      <c r="AP6">
        <f>SUM(Template:END!AP6)</f>
        <v>1.1850243265077978</v>
      </c>
      <c r="AQ6">
        <f>SUM(Template:END!AQ6)</f>
        <v>1.5015262515262515</v>
      </c>
      <c r="AR6">
        <f>SUM(Template:END!AR6)</f>
        <v>1.1840585260479353</v>
      </c>
      <c r="AS6">
        <f>SUM(Template:END!AS6)</f>
        <v>0.3186909896354358</v>
      </c>
      <c r="AT6">
        <f>SUM(Template:END!AT6)</f>
        <v>17.286118217166567</v>
      </c>
      <c r="AU6">
        <f>SUM(Template:END!AU6)</f>
        <v>2.6557826375833313</v>
      </c>
      <c r="AV6">
        <f>SUM(Template:END!AV6)</f>
        <v>3.1739130434782608</v>
      </c>
      <c r="AW6">
        <f>SUM(Template:END!AW6)</f>
        <v>0.8</v>
      </c>
      <c r="AX6">
        <f>SUM(Template:END!AX6)</f>
        <v>0.14511821849470735</v>
      </c>
      <c r="AY6">
        <f>SUM(Template:END!AY6)</f>
        <v>3.7320848595848592</v>
      </c>
      <c r="AZ6">
        <f>SUM(Template:END!AZ6)</f>
        <v>0</v>
      </c>
      <c r="BA6">
        <f>SUM(Template:END!BA6)</f>
        <v>13.000481526504082</v>
      </c>
      <c r="BB6">
        <f>SUM(Template:END!BB6)</f>
        <v>0</v>
      </c>
      <c r="BC6">
        <f>SUM(Template:END!BC6)</f>
        <v>3.25</v>
      </c>
      <c r="BD6">
        <f>SUM(Template:END!BD6)</f>
        <v>0</v>
      </c>
    </row>
    <row r="7" spans="1:56" x14ac:dyDescent="0.55000000000000004">
      <c r="A7" s="15" t="s">
        <v>29</v>
      </c>
      <c r="B7">
        <f>SUM(Template:END!B7)</f>
        <v>18</v>
      </c>
      <c r="C7">
        <f>SUM(Template:END!C7)</f>
        <v>21</v>
      </c>
      <c r="D7">
        <f>SUM(Template:END!D7)</f>
        <v>2.4444444444444442</v>
      </c>
      <c r="E7">
        <f>SUM(Template:END!E7)</f>
        <v>0</v>
      </c>
      <c r="F7">
        <f>SUM(Template:END!F7)</f>
        <v>3</v>
      </c>
      <c r="G7">
        <f>SUM(Template:END!G7)</f>
        <v>0</v>
      </c>
      <c r="H7">
        <f>SUM(Template:END!H7)</f>
        <v>2</v>
      </c>
      <c r="I7">
        <f>SUM(Template:END!I7)</f>
        <v>4</v>
      </c>
      <c r="J7">
        <f>SUM(Template:END!J7)</f>
        <v>0.66666666666666663</v>
      </c>
      <c r="K7">
        <f>SUM(Template:END!K7)</f>
        <v>18</v>
      </c>
      <c r="L7">
        <f>SUM(Template:END!L7)</f>
        <v>24</v>
      </c>
      <c r="M7">
        <f>SUM(Template:END!M7)</f>
        <v>2.1939393939393943</v>
      </c>
      <c r="N7">
        <f>SUM(Template:END!N7)</f>
        <v>38</v>
      </c>
      <c r="O7">
        <f>SUM(Template:END!O7)</f>
        <v>13</v>
      </c>
      <c r="P7">
        <f>SUM(Template:END!P7)</f>
        <v>10</v>
      </c>
      <c r="Q7">
        <f>SUM(Template:END!Q7)</f>
        <v>23</v>
      </c>
      <c r="R7">
        <f>SUM(Template:END!R7)</f>
        <v>9</v>
      </c>
      <c r="S7">
        <f>SUM(Template:END!S7)</f>
        <v>9</v>
      </c>
      <c r="T7">
        <f>SUM(Template:END!T7)</f>
        <v>0</v>
      </c>
      <c r="U7">
        <f>SUM(Template:END!U7)</f>
        <v>8</v>
      </c>
      <c r="V7">
        <f>SUM(Template:END!V7)</f>
        <v>0</v>
      </c>
      <c r="W7">
        <f>SUM(Template:END!W7)</f>
        <v>4</v>
      </c>
      <c r="X7">
        <f>SUM(Template:END!X7)</f>
        <v>9</v>
      </c>
      <c r="Y7">
        <f>SUM(Template:END!Y7)</f>
        <v>53.33</v>
      </c>
      <c r="Z7">
        <f>SUM(Template:END!Z7)</f>
        <v>3</v>
      </c>
      <c r="AA7">
        <f>SUM(Template:END!AA7)</f>
        <v>11.419367170096539</v>
      </c>
      <c r="AB7">
        <f>SUM(Template:END!AB7)</f>
        <v>0.82351190476190472</v>
      </c>
      <c r="AC7">
        <f>SUM(Template:END!AC7)</f>
        <v>1.976233702033767</v>
      </c>
      <c r="AD7">
        <f>SUM(Template:END!AD7)</f>
        <v>3.7320147625975775</v>
      </c>
      <c r="AE7">
        <f>SUM(Template:END!AE7)</f>
        <v>0.17515339150014073</v>
      </c>
      <c r="AF7">
        <f>SUM(Template:END!AF7)</f>
        <v>0.79162163844672584</v>
      </c>
      <c r="AG7">
        <f>SUM(Template:END!AG7)</f>
        <v>4.698789792544444</v>
      </c>
      <c r="AH7">
        <f>SUM(Template:END!AH7)</f>
        <v>16.118156962640981</v>
      </c>
      <c r="AI7">
        <f>SUM(Template:END!AI7)</f>
        <v>2.6248024796110196</v>
      </c>
      <c r="AJ7">
        <f>SUM(Template:END!AJ7)</f>
        <v>61.843636363636364</v>
      </c>
      <c r="AK7">
        <f>SUM(Template:END!AK7)</f>
        <v>28.290497037837159</v>
      </c>
      <c r="AL7">
        <f>SUM(Template:END!AL7)</f>
        <v>1.4403251733597882</v>
      </c>
      <c r="AM7">
        <f>SUM(Template:END!AM7)</f>
        <v>7.6978983382209192</v>
      </c>
      <c r="AN7">
        <f>SUM(Template:END!AN7)</f>
        <v>2.7802668196377938</v>
      </c>
      <c r="AO7">
        <f>SUM(Template:END!AO7)</f>
        <v>87.544444444444451</v>
      </c>
      <c r="AP7">
        <f>SUM(Template:END!AP7)</f>
        <v>1.1850243265077978</v>
      </c>
      <c r="AQ7">
        <f>SUM(Template:END!AQ7)</f>
        <v>1.5015262515262515</v>
      </c>
      <c r="AR7">
        <f>SUM(Template:END!AR7)</f>
        <v>1.1840585260479353</v>
      </c>
      <c r="AS7">
        <f>SUM(Template:END!AS7)</f>
        <v>4.4652760745215634</v>
      </c>
      <c r="AT7">
        <f>SUM(Template:END!AT7)</f>
        <v>39.715937943877947</v>
      </c>
      <c r="AU7">
        <f>SUM(Template:END!AU7)</f>
        <v>14.14524851891858</v>
      </c>
      <c r="AV7">
        <f>SUM(Template:END!AV7)</f>
        <v>2.0948924731182794</v>
      </c>
      <c r="AW7">
        <f>SUM(Template:END!AW7)</f>
        <v>1.0666666666666667</v>
      </c>
      <c r="AX7">
        <f>SUM(Template:END!AX7)</f>
        <v>2.0364907218830659</v>
      </c>
      <c r="AY7">
        <f>SUM(Template:END!AY7)</f>
        <v>2.9209737484737484</v>
      </c>
      <c r="AZ7">
        <f>SUM(Template:END!AZ7)</f>
        <v>0.53333333333333344</v>
      </c>
      <c r="BA7">
        <f>SUM(Template:END!BA7)</f>
        <v>30.55608182314225</v>
      </c>
      <c r="BB7">
        <f>SUM(Template:END!BB7)</f>
        <v>0</v>
      </c>
      <c r="BC7">
        <f>SUM(Template:END!BC7)</f>
        <v>4.5696969696969703</v>
      </c>
      <c r="BD7">
        <f>SUM(Template:END!BD7)</f>
        <v>0</v>
      </c>
    </row>
    <row r="8" spans="1:56" x14ac:dyDescent="0.55000000000000004">
      <c r="A8" s="14" t="s">
        <v>30</v>
      </c>
      <c r="B8">
        <f>SUM(Template:END!B8)</f>
        <v>3</v>
      </c>
      <c r="C8">
        <f>SUM(Template:END!C8)</f>
        <v>5</v>
      </c>
      <c r="D8">
        <f>SUM(Template:END!D8)</f>
        <v>1.1666666666666665</v>
      </c>
      <c r="E8">
        <f>SUM(Template:END!E8)</f>
        <v>1</v>
      </c>
      <c r="F8">
        <f>SUM(Template:END!F8)</f>
        <v>5</v>
      </c>
      <c r="G8">
        <f>SUM(Template:END!G8)</f>
        <v>1</v>
      </c>
      <c r="H8">
        <f>SUM(Template:END!H8)</f>
        <v>2</v>
      </c>
      <c r="I8">
        <f>SUM(Template:END!I8)</f>
        <v>2</v>
      </c>
      <c r="J8">
        <f>SUM(Template:END!J8)</f>
        <v>1</v>
      </c>
      <c r="K8">
        <f>SUM(Template:END!K8)</f>
        <v>4</v>
      </c>
      <c r="L8">
        <f>SUM(Template:END!L8)</f>
        <v>10</v>
      </c>
      <c r="M8">
        <f>SUM(Template:END!M8)</f>
        <v>1.65</v>
      </c>
      <c r="N8">
        <f>SUM(Template:END!N8)</f>
        <v>11</v>
      </c>
      <c r="O8">
        <f>SUM(Template:END!O8)</f>
        <v>1</v>
      </c>
      <c r="P8">
        <f>SUM(Template:END!P8)</f>
        <v>5</v>
      </c>
      <c r="Q8">
        <f>SUM(Template:END!Q8)</f>
        <v>6</v>
      </c>
      <c r="R8">
        <f>SUM(Template:END!R8)</f>
        <v>0</v>
      </c>
      <c r="S8">
        <f>SUM(Template:END!S8)</f>
        <v>1</v>
      </c>
      <c r="T8">
        <f>SUM(Template:END!T8)</f>
        <v>0</v>
      </c>
      <c r="U8">
        <f>SUM(Template:END!U8)</f>
        <v>2</v>
      </c>
      <c r="V8">
        <f>SUM(Template:END!V8)</f>
        <v>0</v>
      </c>
      <c r="W8">
        <f>SUM(Template:END!W8)</f>
        <v>1</v>
      </c>
      <c r="X8">
        <f>SUM(Template:END!X8)</f>
        <v>2</v>
      </c>
      <c r="Y8">
        <f>SUM(Template:END!Y8)</f>
        <v>21.08</v>
      </c>
      <c r="Z8">
        <f>SUM(Template:END!Z8)</f>
        <v>3</v>
      </c>
      <c r="AA8">
        <f>SUM(Template:END!AA8)</f>
        <v>3.5739281102639673</v>
      </c>
      <c r="AB8">
        <f>SUM(Template:END!AB8)</f>
        <v>0.82351190476190472</v>
      </c>
      <c r="AC8">
        <f>SUM(Template:END!AC8)</f>
        <v>1.976233702033767</v>
      </c>
      <c r="AD8">
        <f>SUM(Template:END!AD8)</f>
        <v>1.3159182487977874</v>
      </c>
      <c r="AE8">
        <f>SUM(Template:END!AE8)</f>
        <v>1.9138755980861255E-3</v>
      </c>
      <c r="AF8">
        <f>SUM(Template:END!AF8)</f>
        <v>0.22173420540703748</v>
      </c>
      <c r="AG8">
        <f>SUM(Template:END!AG8)</f>
        <v>1.539566329802911</v>
      </c>
      <c r="AH8">
        <f>SUM(Template:END!AH8)</f>
        <v>5.1134944400668783</v>
      </c>
      <c r="AI8">
        <f>SUM(Template:END!AI8)</f>
        <v>2.1775757222486156</v>
      </c>
      <c r="AJ8">
        <f>SUM(Template:END!AJ8)</f>
        <v>61.843636363636364</v>
      </c>
      <c r="AK8">
        <f>SUM(Template:END!AK8)</f>
        <v>6.4061275247436669</v>
      </c>
      <c r="AL8">
        <f>SUM(Template:END!AL8)</f>
        <v>2.2369140776512548</v>
      </c>
      <c r="AM8">
        <f>SUM(Template:END!AM8)</f>
        <v>0</v>
      </c>
      <c r="AN8">
        <f>SUM(Template:END!AN8)</f>
        <v>2.7802668196377938</v>
      </c>
      <c r="AO8">
        <f>SUM(Template:END!AO8)</f>
        <v>87.544444444444451</v>
      </c>
      <c r="AP8">
        <f>SUM(Template:END!AP8)</f>
        <v>1.1850243265077978</v>
      </c>
      <c r="AQ8">
        <f>SUM(Template:END!AQ8)</f>
        <v>1.5015262515262515</v>
      </c>
      <c r="AR8">
        <f>SUM(Template:END!AR8)</f>
        <v>1.1840585260479353</v>
      </c>
      <c r="AS8">
        <f>SUM(Template:END!AS8)</f>
        <v>0.3186909896354358</v>
      </c>
      <c r="AT8">
        <f>SUM(Template:END!AT8)</f>
        <v>8.0553662966003667</v>
      </c>
      <c r="AU8">
        <f>SUM(Template:END!AU8)</f>
        <v>2.9883075408651223</v>
      </c>
      <c r="AV8">
        <f>SUM(Template:END!AV8)</f>
        <v>0</v>
      </c>
      <c r="AW8">
        <f>SUM(Template:END!AW8)</f>
        <v>0.8</v>
      </c>
      <c r="AX8">
        <f>SUM(Template:END!AX8)</f>
        <v>0.14511821849470735</v>
      </c>
      <c r="AY8">
        <f>SUM(Template:END!AY8)</f>
        <v>2.9634340659340661</v>
      </c>
      <c r="AZ8">
        <f>SUM(Template:END!AZ8)</f>
        <v>0</v>
      </c>
      <c r="BA8">
        <f>SUM(Template:END!BA8)</f>
        <v>7.5902071747835453</v>
      </c>
      <c r="BB8">
        <f>SUM(Template:END!BB8)</f>
        <v>0</v>
      </c>
      <c r="BC8">
        <f>SUM(Template:END!BC8)</f>
        <v>4.7</v>
      </c>
      <c r="BD8">
        <f>SUM(Template:END!BD8)</f>
        <v>0</v>
      </c>
    </row>
    <row r="9" spans="1:56" x14ac:dyDescent="0.55000000000000004">
      <c r="A9" s="15" t="s">
        <v>31</v>
      </c>
      <c r="B9">
        <f>SUM(Template:END!B9)</f>
        <v>3</v>
      </c>
      <c r="C9">
        <f>SUM(Template:END!C9)</f>
        <v>5</v>
      </c>
      <c r="D9">
        <f>SUM(Template:END!D9)</f>
        <v>2.333333333333333</v>
      </c>
      <c r="E9">
        <f>SUM(Template:END!E9)</f>
        <v>0</v>
      </c>
      <c r="F9">
        <f>SUM(Template:END!F9)</f>
        <v>2</v>
      </c>
      <c r="G9">
        <f>SUM(Template:END!G9)</f>
        <v>0</v>
      </c>
      <c r="H9">
        <f>SUM(Template:END!H9)</f>
        <v>0</v>
      </c>
      <c r="I9">
        <f>SUM(Template:END!I9)</f>
        <v>2</v>
      </c>
      <c r="J9">
        <f>SUM(Template:END!J9)</f>
        <v>0</v>
      </c>
      <c r="K9">
        <f>SUM(Template:END!K9)</f>
        <v>3</v>
      </c>
      <c r="L9">
        <f>SUM(Template:END!L9)</f>
        <v>7</v>
      </c>
      <c r="M9">
        <f>SUM(Template:END!M9)</f>
        <v>2.2000000000000002</v>
      </c>
      <c r="N9">
        <f>SUM(Template:END!N9)</f>
        <v>6</v>
      </c>
      <c r="O9">
        <f>SUM(Template:END!O9)</f>
        <v>3</v>
      </c>
      <c r="P9">
        <f>SUM(Template:END!P9)</f>
        <v>3</v>
      </c>
      <c r="Q9">
        <f>SUM(Template:END!Q9)</f>
        <v>6</v>
      </c>
      <c r="R9">
        <f>SUM(Template:END!R9)</f>
        <v>2</v>
      </c>
      <c r="S9">
        <f>SUM(Template:END!S9)</f>
        <v>3</v>
      </c>
      <c r="T9">
        <f>SUM(Template:END!T9)</f>
        <v>1</v>
      </c>
      <c r="U9">
        <f>SUM(Template:END!U9)</f>
        <v>2</v>
      </c>
      <c r="V9">
        <f>SUM(Template:END!V9)</f>
        <v>0</v>
      </c>
      <c r="W9">
        <f>SUM(Template:END!W9)</f>
        <v>2</v>
      </c>
      <c r="X9">
        <f>SUM(Template:END!X9)</f>
        <v>4</v>
      </c>
      <c r="Y9">
        <f>SUM(Template:END!Y9)</f>
        <v>26.93</v>
      </c>
      <c r="Z9">
        <f>SUM(Template:END!Z9)</f>
        <v>3</v>
      </c>
      <c r="AA9">
        <f>SUM(Template:END!AA9)</f>
        <v>3.7138689554898923</v>
      </c>
      <c r="AB9">
        <f>SUM(Template:END!AB9)</f>
        <v>0.82351190476190472</v>
      </c>
      <c r="AC9">
        <f>SUM(Template:END!AC9)</f>
        <v>1.976233702033767</v>
      </c>
      <c r="AD9">
        <f>SUM(Template:END!AD9)</f>
        <v>1.6850812095309189</v>
      </c>
      <c r="AE9">
        <f>SUM(Template:END!AE9)</f>
        <v>8.4705882352941173E-2</v>
      </c>
      <c r="AF9">
        <f>SUM(Template:END!AF9)</f>
        <v>0.22661177028746676</v>
      </c>
      <c r="AG9">
        <f>SUM(Template:END!AG9)</f>
        <v>1.9963988621713269</v>
      </c>
      <c r="AH9">
        <f>SUM(Template:END!AH9)</f>
        <v>5.7102678176612187</v>
      </c>
      <c r="AI9">
        <f>SUM(Template:END!AI9)</f>
        <v>1.8643361983700619</v>
      </c>
      <c r="AJ9">
        <f>SUM(Template:END!AJ9)</f>
        <v>61.843636363636364</v>
      </c>
      <c r="AK9">
        <f>SUM(Template:END!AK9)</f>
        <v>4.6679704490728486</v>
      </c>
      <c r="AL9">
        <f>SUM(Template:END!AL9)</f>
        <v>1.7608866296820862</v>
      </c>
      <c r="AM9">
        <f>SUM(Template:END!AM9)</f>
        <v>1.5520716685330347</v>
      </c>
      <c r="AN9">
        <f>SUM(Template:END!AN9)</f>
        <v>2.7802668196377938</v>
      </c>
      <c r="AO9">
        <f>SUM(Template:END!AO9)</f>
        <v>87.544444444444451</v>
      </c>
      <c r="AP9">
        <f>SUM(Template:END!AP9)</f>
        <v>1.1850243265077978</v>
      </c>
      <c r="AQ9">
        <f>SUM(Template:END!AQ9)</f>
        <v>1.5015262515262515</v>
      </c>
      <c r="AR9">
        <f>SUM(Template:END!AR9)</f>
        <v>1.1840585260479353</v>
      </c>
      <c r="AS9">
        <f>SUM(Template:END!AS9)</f>
        <v>1.0011425377354937</v>
      </c>
      <c r="AT9">
        <f>SUM(Template:END!AT9)</f>
        <v>6.7386437100894678</v>
      </c>
      <c r="AU9">
        <f>SUM(Template:END!AU9)</f>
        <v>2.3339852245364243</v>
      </c>
      <c r="AV9">
        <f>SUM(Template:END!AV9)</f>
        <v>0.46808510638297873</v>
      </c>
      <c r="AW9">
        <f>SUM(Template:END!AW9)</f>
        <v>0</v>
      </c>
      <c r="AX9">
        <f>SUM(Template:END!AX9)</f>
        <v>0.45906752793394723</v>
      </c>
      <c r="AY9">
        <f>SUM(Template:END!AY9)</f>
        <v>2.244102564102564</v>
      </c>
      <c r="AZ9">
        <f>SUM(Template:END!AZ9)</f>
        <v>0.8</v>
      </c>
      <c r="BA9">
        <f>SUM(Template:END!BA9)</f>
        <v>9.0902577509267868</v>
      </c>
      <c r="BB9">
        <f>SUM(Template:END!BB9)</f>
        <v>0</v>
      </c>
      <c r="BC9">
        <f>SUM(Template:END!BC9)</f>
        <v>4.4000000000000004</v>
      </c>
      <c r="BD9">
        <f>SUM(Template:END!BD9)</f>
        <v>0</v>
      </c>
    </row>
    <row r="10" spans="1:56" x14ac:dyDescent="0.55000000000000004">
      <c r="A10" s="14" t="s">
        <v>32</v>
      </c>
      <c r="B10">
        <f>SUM(Template:END!B10)</f>
        <v>0</v>
      </c>
      <c r="C10">
        <f>SUM(Template:END!C10)</f>
        <v>0</v>
      </c>
      <c r="D10">
        <f>SUM(Template:END!D10)</f>
        <v>0</v>
      </c>
      <c r="E10">
        <f>SUM(Template:END!E10)</f>
        <v>1</v>
      </c>
      <c r="F10">
        <f>SUM(Template:END!F10)</f>
        <v>3</v>
      </c>
      <c r="G10">
        <f>SUM(Template:END!G10)</f>
        <v>0.5</v>
      </c>
      <c r="H10">
        <f>SUM(Template:END!H10)</f>
        <v>0</v>
      </c>
      <c r="I10">
        <f>SUM(Template:END!I10)</f>
        <v>0</v>
      </c>
      <c r="J10">
        <f>SUM(Template:END!J10)</f>
        <v>0</v>
      </c>
      <c r="K10">
        <f>SUM(Template:END!K10)</f>
        <v>1</v>
      </c>
      <c r="L10">
        <f>SUM(Template:END!L10)</f>
        <v>3</v>
      </c>
      <c r="M10">
        <f>SUM(Template:END!M10)</f>
        <v>0.5</v>
      </c>
      <c r="N10">
        <f>SUM(Template:END!N10)</f>
        <v>3</v>
      </c>
      <c r="O10">
        <f>SUM(Template:END!O10)</f>
        <v>1</v>
      </c>
      <c r="P10">
        <f>SUM(Template:END!P10)</f>
        <v>0</v>
      </c>
      <c r="Q10">
        <f>SUM(Template:END!Q10)</f>
        <v>1</v>
      </c>
      <c r="R10">
        <f>SUM(Template:END!R10)</f>
        <v>1</v>
      </c>
      <c r="S10">
        <f>SUM(Template:END!S10)</f>
        <v>1</v>
      </c>
      <c r="T10">
        <f>SUM(Template:END!T10)</f>
        <v>0</v>
      </c>
      <c r="U10">
        <f>SUM(Template:END!U10)</f>
        <v>2</v>
      </c>
      <c r="V10">
        <f>SUM(Template:END!V10)</f>
        <v>0</v>
      </c>
      <c r="W10">
        <f>SUM(Template:END!W10)</f>
        <v>0</v>
      </c>
      <c r="X10">
        <f>SUM(Template:END!X10)</f>
        <v>2</v>
      </c>
      <c r="Y10">
        <f>SUM(Template:END!Y10)</f>
        <v>11.4</v>
      </c>
      <c r="Z10">
        <f>SUM(Template:END!Z10)</f>
        <v>3</v>
      </c>
      <c r="AA10">
        <f>SUM(Template:END!AA10)</f>
        <v>2</v>
      </c>
      <c r="AB10">
        <f>SUM(Template:END!AB10)</f>
        <v>0.82351190476190472</v>
      </c>
      <c r="AC10">
        <f>SUM(Template:END!AC10)</f>
        <v>1.976233702033767</v>
      </c>
      <c r="AD10">
        <f>SUM(Template:END!AD10)</f>
        <v>0.73992328519584971</v>
      </c>
      <c r="AE10">
        <f>SUM(Template:END!AE10)</f>
        <v>3.8277511961722511E-3</v>
      </c>
      <c r="AF10">
        <f>SUM(Template:END!AF10)</f>
        <v>0.16124121742030606</v>
      </c>
      <c r="AG10">
        <f>SUM(Template:END!AG10)</f>
        <v>0.90499225381232784</v>
      </c>
      <c r="AH10">
        <f>SUM(Template:END!AH10)</f>
        <v>2.9049922538123281</v>
      </c>
      <c r="AI10">
        <f>SUM(Template:END!AI10)</f>
        <v>2.7302180222306855</v>
      </c>
      <c r="AJ10">
        <f>SUM(Template:END!AJ10)</f>
        <v>61.843636363636364</v>
      </c>
      <c r="AK10">
        <f>SUM(Template:END!AK10)</f>
        <v>2.3244696185739806</v>
      </c>
      <c r="AL10">
        <f>SUM(Template:END!AL10)</f>
        <v>1.4895575889997636</v>
      </c>
      <c r="AM10">
        <f>SUM(Template:END!AM10)</f>
        <v>0.75846153846153841</v>
      </c>
      <c r="AN10">
        <f>SUM(Template:END!AN10)</f>
        <v>2.7802668196377938</v>
      </c>
      <c r="AO10">
        <f>SUM(Template:END!AO10)</f>
        <v>87.544444444444451</v>
      </c>
      <c r="AP10">
        <f>SUM(Template:END!AP10)</f>
        <v>1.1850243265077978</v>
      </c>
      <c r="AQ10">
        <f>SUM(Template:END!AQ10)</f>
        <v>1.5015262515262515</v>
      </c>
      <c r="AR10">
        <f>SUM(Template:END!AR10)</f>
        <v>1.1840585260479353</v>
      </c>
      <c r="AS10">
        <f>SUM(Template:END!AS10)</f>
        <v>0.3186909896354358</v>
      </c>
      <c r="AT10">
        <f>SUM(Template:END!AT10)</f>
        <v>3.1695018665349544</v>
      </c>
      <c r="AU10">
        <f>SUM(Template:END!AU10)</f>
        <v>0.77482320619132683</v>
      </c>
      <c r="AV10">
        <f>SUM(Template:END!AV10)</f>
        <v>0.28999999999999998</v>
      </c>
      <c r="AW10">
        <f>SUM(Template:END!AW10)</f>
        <v>0</v>
      </c>
      <c r="AX10">
        <f>SUM(Template:END!AX10)</f>
        <v>0.14511821849470735</v>
      </c>
      <c r="AY10">
        <f>SUM(Template:END!AY10)</f>
        <v>0.98781135531135533</v>
      </c>
      <c r="AZ10">
        <f>SUM(Template:END!AZ10)</f>
        <v>0</v>
      </c>
      <c r="BA10">
        <f>SUM(Template:END!BA10)</f>
        <v>3.1184748618679272</v>
      </c>
      <c r="BB10">
        <f>SUM(Template:END!BB10)</f>
        <v>0</v>
      </c>
      <c r="BC10">
        <f>SUM(Template:END!BC10)</f>
        <v>1.5</v>
      </c>
      <c r="BD10">
        <f>SUM(Template:END!BD10)</f>
        <v>0</v>
      </c>
    </row>
    <row r="11" spans="1:56" x14ac:dyDescent="0.55000000000000004">
      <c r="A11" s="15" t="s">
        <v>33</v>
      </c>
      <c r="B11">
        <f>SUM(Template:END!B11)</f>
        <v>1</v>
      </c>
      <c r="C11">
        <f>SUM(Template:END!C11)</f>
        <v>1</v>
      </c>
      <c r="D11">
        <f>SUM(Template:END!D11)</f>
        <v>1</v>
      </c>
      <c r="E11">
        <f>SUM(Template:END!E11)</f>
        <v>1</v>
      </c>
      <c r="F11">
        <f>SUM(Template:END!F11)</f>
        <v>2</v>
      </c>
      <c r="G11">
        <f>SUM(Template:END!G11)</f>
        <v>1</v>
      </c>
      <c r="H11">
        <f>SUM(Template:END!H11)</f>
        <v>2</v>
      </c>
      <c r="I11">
        <f>SUM(Template:END!I11)</f>
        <v>2</v>
      </c>
      <c r="J11">
        <f>SUM(Template:END!J11)</f>
        <v>1</v>
      </c>
      <c r="K11">
        <f>SUM(Template:END!K11)</f>
        <v>2</v>
      </c>
      <c r="L11">
        <f>SUM(Template:END!L11)</f>
        <v>3</v>
      </c>
      <c r="M11">
        <f>SUM(Template:END!M11)</f>
        <v>2</v>
      </c>
      <c r="N11">
        <f>SUM(Template:END!N11)</f>
        <v>7</v>
      </c>
      <c r="O11">
        <f>SUM(Template:END!O11)</f>
        <v>0</v>
      </c>
      <c r="P11">
        <f>SUM(Template:END!P11)</f>
        <v>0</v>
      </c>
      <c r="Q11">
        <f>SUM(Template:END!Q11)</f>
        <v>0</v>
      </c>
      <c r="R11">
        <f>SUM(Template:END!R11)</f>
        <v>1</v>
      </c>
      <c r="S11">
        <f>SUM(Template:END!S11)</f>
        <v>1</v>
      </c>
      <c r="T11">
        <f>SUM(Template:END!T11)</f>
        <v>0</v>
      </c>
      <c r="U11">
        <f>SUM(Template:END!U11)</f>
        <v>1</v>
      </c>
      <c r="V11">
        <f>SUM(Template:END!V11)</f>
        <v>0</v>
      </c>
      <c r="W11">
        <f>SUM(Template:END!W11)</f>
        <v>2</v>
      </c>
      <c r="X11">
        <f>SUM(Template:END!X11)</f>
        <v>0</v>
      </c>
      <c r="Y11">
        <f>SUM(Template:END!Y11)</f>
        <v>22.93</v>
      </c>
      <c r="Z11">
        <f>SUM(Template:END!Z11)</f>
        <v>3</v>
      </c>
      <c r="AA11">
        <f>SUM(Template:END!AA11)</f>
        <v>1</v>
      </c>
      <c r="AB11">
        <f>SUM(Template:END!AB11)</f>
        <v>0.82351190476190472</v>
      </c>
      <c r="AC11">
        <f>SUM(Template:END!AC11)</f>
        <v>1.976233702033767</v>
      </c>
      <c r="AD11">
        <f>SUM(Template:END!AD11)</f>
        <v>1.5819537821060632</v>
      </c>
      <c r="AE11">
        <f>SUM(Template:END!AE11)</f>
        <v>0</v>
      </c>
      <c r="AF11">
        <f>SUM(Template:END!AF11)</f>
        <v>0.20488518598741898</v>
      </c>
      <c r="AG11">
        <f>SUM(Template:END!AG11)</f>
        <v>1.7868389680934822</v>
      </c>
      <c r="AH11">
        <f>SUM(Template:END!AH11)</f>
        <v>2.7868389680934822</v>
      </c>
      <c r="AI11">
        <f>SUM(Template:END!AI11)</f>
        <v>1.1697579674653349</v>
      </c>
      <c r="AJ11">
        <f>SUM(Template:END!AJ11)</f>
        <v>61.843636363636364</v>
      </c>
      <c r="AK11">
        <f>SUM(Template:END!AK11)</f>
        <v>3.1058927886351064</v>
      </c>
      <c r="AL11">
        <f>SUM(Template:END!AL11)</f>
        <v>1.7751594514274687</v>
      </c>
      <c r="AM11">
        <f>SUM(Template:END!AM11)</f>
        <v>0.77603583426651734</v>
      </c>
      <c r="AN11">
        <f>SUM(Template:END!AN11)</f>
        <v>2.7802668196377938</v>
      </c>
      <c r="AO11">
        <f>SUM(Template:END!AO11)</f>
        <v>87.544444444444451</v>
      </c>
      <c r="AP11">
        <f>SUM(Template:END!AP11)</f>
        <v>1.1850243265077978</v>
      </c>
      <c r="AQ11">
        <f>SUM(Template:END!AQ11)</f>
        <v>1.5015262515262515</v>
      </c>
      <c r="AR11">
        <f>SUM(Template:END!AR11)</f>
        <v>1.1840585260479353</v>
      </c>
      <c r="AS11">
        <f>SUM(Template:END!AS11)</f>
        <v>0</v>
      </c>
      <c r="AT11">
        <f>SUM(Template:END!AT11)</f>
        <v>5.3836114252645508</v>
      </c>
      <c r="AU11">
        <f>SUM(Template:END!AU11)</f>
        <v>1.2685246795450356</v>
      </c>
      <c r="AV11">
        <f>SUM(Template:END!AV11)</f>
        <v>0.23404255319148937</v>
      </c>
      <c r="AW11">
        <f>SUM(Template:END!AW11)</f>
        <v>0.8</v>
      </c>
      <c r="AX11">
        <f>SUM(Template:END!AX11)</f>
        <v>0</v>
      </c>
      <c r="AY11">
        <f>SUM(Template:END!AY11)</f>
        <v>0.40555555555555545</v>
      </c>
      <c r="AZ11">
        <f>SUM(Template:END!AZ11)</f>
        <v>0</v>
      </c>
      <c r="BA11">
        <f>SUM(Template:END!BA11)</f>
        <v>3.5128291417721682</v>
      </c>
      <c r="BB11">
        <f>SUM(Template:END!BB11)</f>
        <v>0</v>
      </c>
      <c r="BC11">
        <f>SUM(Template:END!BC11)</f>
        <v>7</v>
      </c>
      <c r="BD11">
        <f>SUM(Template:END!BD11)</f>
        <v>0</v>
      </c>
    </row>
    <row r="12" spans="1:56" x14ac:dyDescent="0.55000000000000004">
      <c r="A12" s="14" t="s">
        <v>34</v>
      </c>
      <c r="B12">
        <f>SUM(Template:END!B12)</f>
        <v>11</v>
      </c>
      <c r="C12">
        <f>SUM(Template:END!C12)</f>
        <v>17</v>
      </c>
      <c r="D12">
        <f>SUM(Template:END!D12)</f>
        <v>1.9880952380952379</v>
      </c>
      <c r="E12">
        <f>SUM(Template:END!E12)</f>
        <v>1</v>
      </c>
      <c r="F12">
        <f>SUM(Template:END!F12)</f>
        <v>7</v>
      </c>
      <c r="G12">
        <f>SUM(Template:END!G12)</f>
        <v>0.5</v>
      </c>
      <c r="H12">
        <f>SUM(Template:END!H12)</f>
        <v>2</v>
      </c>
      <c r="I12">
        <f>SUM(Template:END!I12)</f>
        <v>5</v>
      </c>
      <c r="J12">
        <f>SUM(Template:END!J12)</f>
        <v>0.66666666666666663</v>
      </c>
      <c r="K12">
        <f>SUM(Template:END!K12)</f>
        <v>12</v>
      </c>
      <c r="L12">
        <f>SUM(Template:END!L12)</f>
        <v>24</v>
      </c>
      <c r="M12">
        <f>SUM(Template:END!M12)</f>
        <v>1.5</v>
      </c>
      <c r="N12">
        <f>SUM(Template:END!N12)</f>
        <v>27</v>
      </c>
      <c r="O12">
        <f>SUM(Template:END!O12)</f>
        <v>9</v>
      </c>
      <c r="P12">
        <f>SUM(Template:END!P12)</f>
        <v>10</v>
      </c>
      <c r="Q12">
        <f>SUM(Template:END!Q12)</f>
        <v>19</v>
      </c>
      <c r="R12">
        <f>SUM(Template:END!R12)</f>
        <v>1</v>
      </c>
      <c r="S12">
        <f>SUM(Template:END!S12)</f>
        <v>2</v>
      </c>
      <c r="T12">
        <f>SUM(Template:END!T12)</f>
        <v>3</v>
      </c>
      <c r="U12">
        <f>SUM(Template:END!U12)</f>
        <v>3</v>
      </c>
      <c r="V12">
        <f>SUM(Template:END!V12)</f>
        <v>1</v>
      </c>
      <c r="W12">
        <f>SUM(Template:END!W12)</f>
        <v>3</v>
      </c>
      <c r="X12">
        <f>SUM(Template:END!X12)</f>
        <v>5</v>
      </c>
      <c r="Y12">
        <f>SUM(Template:END!Y12)</f>
        <v>53.95</v>
      </c>
      <c r="Z12">
        <f>SUM(Template:END!Z12)</f>
        <v>3</v>
      </c>
      <c r="AA12">
        <f>SUM(Template:END!AA12)</f>
        <v>7.6009601869396901</v>
      </c>
      <c r="AB12">
        <f>SUM(Template:END!AB12)</f>
        <v>0.82351190476190472</v>
      </c>
      <c r="AC12">
        <f>SUM(Template:END!AC12)</f>
        <v>1.976233702033767</v>
      </c>
      <c r="AD12">
        <f>SUM(Template:END!AD12)</f>
        <v>3.7237610553046654</v>
      </c>
      <c r="AE12">
        <f>SUM(Template:END!AE12)</f>
        <v>9.0447509147199553E-2</v>
      </c>
      <c r="AF12">
        <f>SUM(Template:END!AF12)</f>
        <v>0.64438108939883609</v>
      </c>
      <c r="AG12">
        <f>SUM(Template:END!AG12)</f>
        <v>4.4585896538507006</v>
      </c>
      <c r="AH12">
        <f>SUM(Template:END!AH12)</f>
        <v>12.059549840790391</v>
      </c>
      <c r="AI12">
        <f>SUM(Template:END!AI12)</f>
        <v>1.9562422644377935</v>
      </c>
      <c r="AJ12">
        <f>SUM(Template:END!AJ12)</f>
        <v>61.843636363636364</v>
      </c>
      <c r="AK12">
        <f>SUM(Template:END!AK12)</f>
        <v>20.378225126086221</v>
      </c>
      <c r="AL12">
        <f>SUM(Template:END!AL12)</f>
        <v>2.0503219150447407</v>
      </c>
      <c r="AM12">
        <f>SUM(Template:END!AM12)</f>
        <v>0.95913461538461542</v>
      </c>
      <c r="AN12">
        <f>SUM(Template:END!AN12)</f>
        <v>2.7802668196377938</v>
      </c>
      <c r="AO12">
        <f>SUM(Template:END!AO12)</f>
        <v>87.544444444444451</v>
      </c>
      <c r="AP12">
        <f>SUM(Template:END!AP12)</f>
        <v>1.1850243265077978</v>
      </c>
      <c r="AQ12">
        <f>SUM(Template:END!AQ12)</f>
        <v>1.5015262515262515</v>
      </c>
      <c r="AR12">
        <f>SUM(Template:END!AR12)</f>
        <v>1.1840585260479353</v>
      </c>
      <c r="AS12">
        <f>SUM(Template:END!AS12)</f>
        <v>3.0615948322754614</v>
      </c>
      <c r="AT12">
        <f>SUM(Template:END!AT12)</f>
        <v>24.780045459182791</v>
      </c>
      <c r="AU12">
        <f>SUM(Template:END!AU12)</f>
        <v>9.7983086914166631</v>
      </c>
      <c r="AV12">
        <f>SUM(Template:END!AV12)</f>
        <v>0.24358974358974358</v>
      </c>
      <c r="AW12">
        <f>SUM(Template:END!AW12)</f>
        <v>1.0666666666666667</v>
      </c>
      <c r="AX12">
        <f>SUM(Template:END!AX12)</f>
        <v>1.3960362953234882</v>
      </c>
      <c r="AY12">
        <f>SUM(Template:END!AY12)</f>
        <v>5.4392277167277161</v>
      </c>
      <c r="AZ12">
        <f>SUM(Template:END!AZ12)</f>
        <v>0.93333333333333335</v>
      </c>
      <c r="BA12">
        <f>SUM(Template:END!BA12)</f>
        <v>20.104455483681804</v>
      </c>
      <c r="BB12">
        <f>SUM(Template:END!BB12)</f>
        <v>0</v>
      </c>
      <c r="BC12">
        <f>SUM(Template:END!BC12)</f>
        <v>3.333333333333333</v>
      </c>
      <c r="BD12">
        <f>SUM(Template:END!BD12)</f>
        <v>0</v>
      </c>
    </row>
    <row r="13" spans="1:56" x14ac:dyDescent="0.55000000000000004">
      <c r="A13" s="15" t="s">
        <v>35</v>
      </c>
      <c r="B13">
        <f>SUM(Template:END!B13)</f>
        <v>0</v>
      </c>
      <c r="C13">
        <f>SUM(Template:END!C13)</f>
        <v>0</v>
      </c>
      <c r="D13">
        <f>SUM(Template:END!D13)</f>
        <v>0</v>
      </c>
      <c r="E13">
        <f>SUM(Template:END!E13)</f>
        <v>0</v>
      </c>
      <c r="F13">
        <f>SUM(Template:END!F13)</f>
        <v>1</v>
      </c>
      <c r="G13">
        <f>SUM(Template:END!G13)</f>
        <v>0</v>
      </c>
      <c r="H13">
        <f>SUM(Template:END!H13)</f>
        <v>0</v>
      </c>
      <c r="I13">
        <f>SUM(Template:END!I13)</f>
        <v>1</v>
      </c>
      <c r="J13">
        <f>SUM(Template:END!J13)</f>
        <v>0</v>
      </c>
      <c r="K13">
        <f>SUM(Template:END!K13)</f>
        <v>0</v>
      </c>
      <c r="L13">
        <f>SUM(Template:END!L13)</f>
        <v>1</v>
      </c>
      <c r="M13">
        <f>SUM(Template:END!M13)</f>
        <v>0</v>
      </c>
      <c r="N13">
        <f>SUM(Template:END!N13)</f>
        <v>0</v>
      </c>
      <c r="O13">
        <f>SUM(Template:END!O13)</f>
        <v>2</v>
      </c>
      <c r="P13">
        <f>SUM(Template:END!P13)</f>
        <v>0</v>
      </c>
      <c r="Q13">
        <f>SUM(Template:END!Q13)</f>
        <v>2</v>
      </c>
      <c r="R13">
        <f>SUM(Template:END!R13)</f>
        <v>1</v>
      </c>
      <c r="S13">
        <f>SUM(Template:END!S13)</f>
        <v>0</v>
      </c>
      <c r="T13">
        <f>SUM(Template:END!T13)</f>
        <v>0</v>
      </c>
      <c r="U13">
        <f>SUM(Template:END!U13)</f>
        <v>1</v>
      </c>
      <c r="V13">
        <f>SUM(Template:END!V13)</f>
        <v>0</v>
      </c>
      <c r="W13">
        <f>SUM(Template:END!W13)</f>
        <v>0</v>
      </c>
      <c r="X13">
        <f>SUM(Template:END!X13)</f>
        <v>2</v>
      </c>
      <c r="Y13">
        <f>SUM(Template:END!Y13)</f>
        <v>8.35</v>
      </c>
      <c r="Z13">
        <f>SUM(Template:END!Z13)</f>
        <v>3</v>
      </c>
      <c r="AA13">
        <f>SUM(Template:END!AA13)</f>
        <v>1</v>
      </c>
      <c r="AB13">
        <f>SUM(Template:END!AB13)</f>
        <v>0.82351190476190472</v>
      </c>
      <c r="AC13">
        <f>SUM(Template:END!AC13)</f>
        <v>1.976233702033767</v>
      </c>
      <c r="AD13">
        <f>SUM(Template:END!AD13)</f>
        <v>0.4684069495856189</v>
      </c>
      <c r="AE13">
        <f>SUM(Template:END!AE13)</f>
        <v>0</v>
      </c>
      <c r="AF13">
        <f>SUM(Template:END!AF13)</f>
        <v>0.11310773738758584</v>
      </c>
      <c r="AG13">
        <f>SUM(Template:END!AG13)</f>
        <v>0.58151468697320474</v>
      </c>
      <c r="AH13">
        <f>SUM(Template:END!AH13)</f>
        <v>1.5815146869732049</v>
      </c>
      <c r="AI13">
        <f>SUM(Template:END!AI13)</f>
        <v>1.2661520032095916</v>
      </c>
      <c r="AJ13">
        <f>SUM(Template:END!AJ13)</f>
        <v>61.843636363636364</v>
      </c>
      <c r="AK13">
        <f>SUM(Template:END!AK13)</f>
        <v>0</v>
      </c>
      <c r="AL13">
        <f>SUM(Template:END!AL13)</f>
        <v>-0.7091069956862619</v>
      </c>
      <c r="AM13">
        <f>SUM(Template:END!AM13)</f>
        <v>0.75846153846153841</v>
      </c>
      <c r="AN13">
        <f>SUM(Template:END!AN13)</f>
        <v>2.7802668196377938</v>
      </c>
      <c r="AO13">
        <f>SUM(Template:END!AO13)</f>
        <v>87.544444444444451</v>
      </c>
      <c r="AP13">
        <f>SUM(Template:END!AP13)</f>
        <v>1.1850243265077978</v>
      </c>
      <c r="AQ13">
        <f>SUM(Template:END!AQ13)</f>
        <v>1.5015262515262515</v>
      </c>
      <c r="AR13">
        <f>SUM(Template:END!AR13)</f>
        <v>1.1840585260479353</v>
      </c>
      <c r="AS13">
        <f>SUM(Template:END!AS13)</f>
        <v>0.68245154810005793</v>
      </c>
      <c r="AT13">
        <f>SUM(Template:END!AT13)</f>
        <v>1.4020614616453713</v>
      </c>
      <c r="AU13">
        <f>SUM(Template:END!AU13)</f>
        <v>0</v>
      </c>
      <c r="AV13">
        <f>SUM(Template:END!AV13)</f>
        <v>0.28999999999999998</v>
      </c>
      <c r="AW13">
        <f>SUM(Template:END!AW13)</f>
        <v>0</v>
      </c>
      <c r="AX13">
        <f>SUM(Template:END!AX13)</f>
        <v>0.31394930943923993</v>
      </c>
      <c r="AY13">
        <f>SUM(Template:END!AY13)</f>
        <v>0.56102564102564101</v>
      </c>
      <c r="AZ13">
        <f>SUM(Template:END!AZ13)</f>
        <v>0.4</v>
      </c>
      <c r="BA13">
        <f>SUM(Template:END!BA13)</f>
        <v>1.5501199174086771</v>
      </c>
      <c r="BB13">
        <f>SUM(Template:END!BB13)</f>
        <v>0</v>
      </c>
      <c r="BC13">
        <f>SUM(Template:END!BC13)</f>
        <v>0</v>
      </c>
      <c r="BD13">
        <f>SUM(Template:END!BD13)</f>
        <v>0</v>
      </c>
    </row>
    <row r="14" spans="1:56" x14ac:dyDescent="0.55000000000000004">
      <c r="A14" s="14" t="s">
        <v>36</v>
      </c>
      <c r="B14">
        <f>SUM(Template:END!B14)</f>
        <v>0</v>
      </c>
      <c r="C14">
        <f>SUM(Template:END!C14)</f>
        <v>2</v>
      </c>
      <c r="D14">
        <f>SUM(Template:END!D14)</f>
        <v>0</v>
      </c>
      <c r="E14">
        <f>SUM(Template:END!E14)</f>
        <v>0</v>
      </c>
      <c r="F14">
        <f>SUM(Template:END!F14)</f>
        <v>2</v>
      </c>
      <c r="G14">
        <f>SUM(Template:END!G14)</f>
        <v>0</v>
      </c>
      <c r="H14">
        <f>SUM(Template:END!H14)</f>
        <v>0</v>
      </c>
      <c r="I14">
        <f>SUM(Template:END!I14)</f>
        <v>0</v>
      </c>
      <c r="J14">
        <f>SUM(Template:END!J14)</f>
        <v>0</v>
      </c>
      <c r="K14">
        <f>SUM(Template:END!K14)</f>
        <v>0</v>
      </c>
      <c r="L14">
        <f>SUM(Template:END!L14)</f>
        <v>4</v>
      </c>
      <c r="M14">
        <f>SUM(Template:END!M14)</f>
        <v>0</v>
      </c>
      <c r="N14">
        <f>SUM(Template:END!N14)</f>
        <v>0</v>
      </c>
      <c r="O14">
        <f>SUM(Template:END!O14)</f>
        <v>2</v>
      </c>
      <c r="P14">
        <f>SUM(Template:END!P14)</f>
        <v>0</v>
      </c>
      <c r="Q14">
        <f>SUM(Template:END!Q14)</f>
        <v>2</v>
      </c>
      <c r="R14">
        <f>SUM(Template:END!R14)</f>
        <v>1</v>
      </c>
      <c r="S14">
        <f>SUM(Template:END!S14)</f>
        <v>0</v>
      </c>
      <c r="T14">
        <f>SUM(Template:END!T14)</f>
        <v>0</v>
      </c>
      <c r="U14">
        <f>SUM(Template:END!U14)</f>
        <v>0</v>
      </c>
      <c r="V14">
        <f>SUM(Template:END!V14)</f>
        <v>0</v>
      </c>
      <c r="W14">
        <f>SUM(Template:END!W14)</f>
        <v>2</v>
      </c>
      <c r="X14">
        <f>SUM(Template:END!X14)</f>
        <v>1</v>
      </c>
      <c r="Y14">
        <f>SUM(Template:END!Y14)</f>
        <v>17.149999999999999</v>
      </c>
      <c r="Z14">
        <f>SUM(Template:END!Z14)</f>
        <v>3</v>
      </c>
      <c r="AA14">
        <f>SUM(Template:END!AA14)</f>
        <v>0</v>
      </c>
      <c r="AB14">
        <f>SUM(Template:END!AB14)</f>
        <v>0.82351190476190472</v>
      </c>
      <c r="AC14">
        <f>SUM(Template:END!AC14)</f>
        <v>1.976233702033767</v>
      </c>
      <c r="AD14">
        <f>SUM(Template:END!AD14)</f>
        <v>1.0458912653679637</v>
      </c>
      <c r="AE14">
        <f>SUM(Template:END!AE14)</f>
        <v>1.9138755980861255E-3</v>
      </c>
      <c r="AF14">
        <f>SUM(Template:END!AF14)</f>
        <v>0.2680985240630479</v>
      </c>
      <c r="AG14">
        <f>SUM(Template:END!AG14)</f>
        <v>1.3159036650290978</v>
      </c>
      <c r="AH14">
        <f>SUM(Template:END!AH14)</f>
        <v>1.3159036650290978</v>
      </c>
      <c r="AI14">
        <f>SUM(Template:END!AI14)</f>
        <v>0.69447004685781666</v>
      </c>
      <c r="AJ14">
        <f>SUM(Template:END!AJ14)</f>
        <v>61.843636363636364</v>
      </c>
      <c r="AK14">
        <f>SUM(Template:END!AK14)</f>
        <v>0</v>
      </c>
      <c r="AL14">
        <f>SUM(Template:END!AL14)</f>
        <v>1.5075100629788232</v>
      </c>
      <c r="AM14">
        <f>SUM(Template:END!AM14)</f>
        <v>0.78749999999999998</v>
      </c>
      <c r="AN14">
        <f>SUM(Template:END!AN14)</f>
        <v>2.7802668196377938</v>
      </c>
      <c r="AO14">
        <f>SUM(Template:END!AO14)</f>
        <v>87.544444444444451</v>
      </c>
      <c r="AP14">
        <f>SUM(Template:END!AP14)</f>
        <v>1.1850243265077978</v>
      </c>
      <c r="AQ14">
        <f>SUM(Template:END!AQ14)</f>
        <v>1.5015262515262515</v>
      </c>
      <c r="AR14">
        <f>SUM(Template:END!AR14)</f>
        <v>1.1840585260479353</v>
      </c>
      <c r="AS14">
        <f>SUM(Template:END!AS14)</f>
        <v>0.68245154810005793</v>
      </c>
      <c r="AT14">
        <f>SUM(Template:END!AT14)</f>
        <v>1.4027276674738334</v>
      </c>
      <c r="AU14">
        <f>SUM(Template:END!AU14)</f>
        <v>0</v>
      </c>
      <c r="AV14">
        <f>SUM(Template:END!AV14)</f>
        <v>0.25</v>
      </c>
      <c r="AW14">
        <f>SUM(Template:END!AW14)</f>
        <v>0</v>
      </c>
      <c r="AX14">
        <f>SUM(Template:END!AX14)</f>
        <v>0.31394930943923993</v>
      </c>
      <c r="AY14">
        <f>SUM(Template:END!AY14)</f>
        <v>1.820152625152625</v>
      </c>
      <c r="AZ14">
        <f>SUM(Template:END!AZ14)</f>
        <v>0</v>
      </c>
      <c r="BA14">
        <f>SUM(Template:END!BA14)</f>
        <v>2.3627610201073495</v>
      </c>
      <c r="BB14">
        <f>SUM(Template:END!BB14)</f>
        <v>0</v>
      </c>
      <c r="BC14">
        <f>SUM(Template:END!BC14)</f>
        <v>0</v>
      </c>
      <c r="BD14">
        <f>SUM(Template:END!BD14)</f>
        <v>0</v>
      </c>
    </row>
    <row r="15" spans="1:56" x14ac:dyDescent="0.55000000000000004">
      <c r="A15" s="15" t="s">
        <v>37</v>
      </c>
      <c r="B15">
        <f>SUM(Template:END!B15)</f>
        <v>3</v>
      </c>
      <c r="C15">
        <f>SUM(Template:END!C15)</f>
        <v>8</v>
      </c>
      <c r="D15">
        <f>SUM(Template:END!D15)</f>
        <v>0.83333333333333326</v>
      </c>
      <c r="E15">
        <f>SUM(Template:END!E15)</f>
        <v>1</v>
      </c>
      <c r="F15">
        <f>SUM(Template:END!F15)</f>
        <v>2</v>
      </c>
      <c r="G15">
        <f>SUM(Template:END!G15)</f>
        <v>1</v>
      </c>
      <c r="H15">
        <f>SUM(Template:END!H15)</f>
        <v>2</v>
      </c>
      <c r="I15">
        <f>SUM(Template:END!I15)</f>
        <v>4</v>
      </c>
      <c r="J15">
        <f>SUM(Template:END!J15)</f>
        <v>1</v>
      </c>
      <c r="K15">
        <f>SUM(Template:END!K15)</f>
        <v>4</v>
      </c>
      <c r="L15">
        <f>SUM(Template:END!L15)</f>
        <v>10</v>
      </c>
      <c r="M15">
        <f>SUM(Template:END!M15)</f>
        <v>1.6666666666666665</v>
      </c>
      <c r="N15">
        <f>SUM(Template:END!N15)</f>
        <v>11</v>
      </c>
      <c r="O15">
        <f>SUM(Template:END!O15)</f>
        <v>5</v>
      </c>
      <c r="P15">
        <f>SUM(Template:END!P15)</f>
        <v>8</v>
      </c>
      <c r="Q15">
        <f>SUM(Template:END!Q15)</f>
        <v>13</v>
      </c>
      <c r="R15">
        <f>SUM(Template:END!R15)</f>
        <v>0</v>
      </c>
      <c r="S15">
        <f>SUM(Template:END!S15)</f>
        <v>2</v>
      </c>
      <c r="T15">
        <f>SUM(Template:END!T15)</f>
        <v>2</v>
      </c>
      <c r="U15">
        <f>SUM(Template:END!U15)</f>
        <v>2</v>
      </c>
      <c r="V15">
        <f>SUM(Template:END!V15)</f>
        <v>0</v>
      </c>
      <c r="W15">
        <f>SUM(Template:END!W15)</f>
        <v>1</v>
      </c>
      <c r="X15">
        <f>SUM(Template:END!X15)</f>
        <v>2</v>
      </c>
      <c r="Y15">
        <f>SUM(Template:END!Y15)</f>
        <v>34.5</v>
      </c>
      <c r="Z15">
        <f>SUM(Template:END!Z15)</f>
        <v>3</v>
      </c>
      <c r="AA15">
        <f>SUM(Template:END!AA15)</f>
        <v>5.7895917864019566</v>
      </c>
      <c r="AB15">
        <f>SUM(Template:END!AB15)</f>
        <v>0.82351190476190472</v>
      </c>
      <c r="AC15">
        <f>SUM(Template:END!AC15)</f>
        <v>1.976233702033767</v>
      </c>
      <c r="AD15">
        <f>SUM(Template:END!AD15)</f>
        <v>2.0727029355718671</v>
      </c>
      <c r="AE15">
        <f>SUM(Template:END!AE15)</f>
        <v>4.2352941176470586E-2</v>
      </c>
      <c r="AF15">
        <f>SUM(Template:END!AF15)</f>
        <v>0.4562011873789299</v>
      </c>
      <c r="AG15">
        <f>SUM(Template:END!AG15)</f>
        <v>2.5712570641272676</v>
      </c>
      <c r="AH15">
        <f>SUM(Template:END!AH15)</f>
        <v>8.3608488505292247</v>
      </c>
      <c r="AI15">
        <f>SUM(Template:END!AI15)</f>
        <v>1.8728010454576909</v>
      </c>
      <c r="AJ15">
        <f>SUM(Template:END!AJ15)</f>
        <v>61.843636363636364</v>
      </c>
      <c r="AK15">
        <f>SUM(Template:END!AK15)</f>
        <v>6.7563228215965454</v>
      </c>
      <c r="AL15">
        <f>SUM(Template:END!AL15)</f>
        <v>2.0038727744563518</v>
      </c>
      <c r="AM15">
        <f>SUM(Template:END!AM15)</f>
        <v>0</v>
      </c>
      <c r="AN15">
        <f>SUM(Template:END!AN15)</f>
        <v>2.7802668196377938</v>
      </c>
      <c r="AO15">
        <f>SUM(Template:END!AO15)</f>
        <v>87.544444444444451</v>
      </c>
      <c r="AP15">
        <f>SUM(Template:END!AP15)</f>
        <v>1.1850243265077978</v>
      </c>
      <c r="AQ15">
        <f>SUM(Template:END!AQ15)</f>
        <v>1.5015262515262515</v>
      </c>
      <c r="AR15">
        <f>SUM(Template:END!AR15)</f>
        <v>1.1840585260479353</v>
      </c>
      <c r="AS15">
        <f>SUM(Template:END!AS15)</f>
        <v>1.7480527276877313</v>
      </c>
      <c r="AT15">
        <f>SUM(Template:END!AT15)</f>
        <v>9.8797209728729509</v>
      </c>
      <c r="AU15">
        <f>SUM(Template:END!AU15)</f>
        <v>3.1513410875603123</v>
      </c>
      <c r="AV15">
        <f>SUM(Template:END!AV15)</f>
        <v>0</v>
      </c>
      <c r="AW15">
        <f>SUM(Template:END!AW15)</f>
        <v>0.8</v>
      </c>
      <c r="AX15">
        <f>SUM(Template:END!AX15)</f>
        <v>0.80300761366356133</v>
      </c>
      <c r="AY15">
        <f>SUM(Template:END!AY15)</f>
        <v>3.0976739926739927</v>
      </c>
      <c r="AZ15">
        <f>SUM(Template:END!AZ15)</f>
        <v>0.8</v>
      </c>
      <c r="BA15">
        <f>SUM(Template:END!BA15)</f>
        <v>10.361558957453443</v>
      </c>
      <c r="BB15">
        <f>SUM(Template:END!BB15)</f>
        <v>0</v>
      </c>
      <c r="BC15">
        <f>SUM(Template:END!BC15)</f>
        <v>6.333333333333333</v>
      </c>
      <c r="BD15">
        <f>SUM(Template:END!BD15)</f>
        <v>0</v>
      </c>
    </row>
    <row r="16" spans="1:56" ht="14.7" thickBot="1" x14ac:dyDescent="0.6">
      <c r="A16" s="14" t="s">
        <v>38</v>
      </c>
      <c r="B16">
        <f>SUM(Template:END!B16)</f>
        <v>3</v>
      </c>
      <c r="C16">
        <f>SUM(Template:END!C16)</f>
        <v>9</v>
      </c>
      <c r="D16">
        <f>SUM(Template:END!D16)</f>
        <v>0.73333333333333339</v>
      </c>
      <c r="E16">
        <f>SUM(Template:END!E16)</f>
        <v>0</v>
      </c>
      <c r="F16">
        <f>SUM(Template:END!F16)</f>
        <v>1</v>
      </c>
      <c r="G16">
        <f>SUM(Template:END!G16)</f>
        <v>0</v>
      </c>
      <c r="H16">
        <f>SUM(Template:END!H16)</f>
        <v>2</v>
      </c>
      <c r="I16">
        <f>SUM(Template:END!I16)</f>
        <v>2</v>
      </c>
      <c r="J16">
        <f>SUM(Template:END!J16)</f>
        <v>1</v>
      </c>
      <c r="K16">
        <f>SUM(Template:END!K16)</f>
        <v>3</v>
      </c>
      <c r="L16">
        <f>SUM(Template:END!L16)</f>
        <v>10</v>
      </c>
      <c r="M16">
        <f>SUM(Template:END!M16)</f>
        <v>0.66666666666666663</v>
      </c>
      <c r="N16">
        <f>SUM(Template:END!N16)</f>
        <v>8</v>
      </c>
      <c r="O16">
        <f>SUM(Template:END!O16)</f>
        <v>0</v>
      </c>
      <c r="P16">
        <f>SUM(Template:END!P16)</f>
        <v>4</v>
      </c>
      <c r="Q16">
        <f>SUM(Template:END!Q16)</f>
        <v>4</v>
      </c>
      <c r="R16">
        <f>SUM(Template:END!R16)</f>
        <v>2</v>
      </c>
      <c r="S16">
        <f>SUM(Template:END!S16)</f>
        <v>1</v>
      </c>
      <c r="T16">
        <f>SUM(Template:END!T16)</f>
        <v>0</v>
      </c>
      <c r="U16">
        <f>SUM(Template:END!U16)</f>
        <v>2</v>
      </c>
      <c r="V16">
        <f>SUM(Template:END!V16)</f>
        <v>0</v>
      </c>
      <c r="W16">
        <f>SUM(Template:END!W16)</f>
        <v>4</v>
      </c>
      <c r="X16">
        <f>SUM(Template:END!X16)</f>
        <v>3</v>
      </c>
      <c r="Y16">
        <f>SUM(Template:END!Y16)</f>
        <v>26.56</v>
      </c>
      <c r="Z16">
        <f>SUM(Template:END!Z16)</f>
        <v>3</v>
      </c>
      <c r="AA16">
        <f>SUM(Template:END!AA16)</f>
        <v>3.2745180807654428</v>
      </c>
      <c r="AB16">
        <f>SUM(Template:END!AB16)</f>
        <v>0.82351190476190472</v>
      </c>
      <c r="AC16">
        <f>SUM(Template:END!AC16)</f>
        <v>1.976233702033767</v>
      </c>
      <c r="AD16">
        <f>SUM(Template:END!AD16)</f>
        <v>1.8601820243865592</v>
      </c>
      <c r="AE16">
        <f>SUM(Template:END!AE16)</f>
        <v>4.6180692372642836E-2</v>
      </c>
      <c r="AF16">
        <f>SUM(Template:END!AF16)</f>
        <v>0.39449853403171431</v>
      </c>
      <c r="AG16">
        <f>SUM(Template:END!AG16)</f>
        <v>2.3008612507909163</v>
      </c>
      <c r="AH16">
        <f>SUM(Template:END!AH16)</f>
        <v>5.5753793315563582</v>
      </c>
      <c r="AI16">
        <f>SUM(Template:END!AI16)</f>
        <v>1.8359938734146328</v>
      </c>
      <c r="AJ16">
        <f>SUM(Template:END!AJ16)</f>
        <v>61.843636363636364</v>
      </c>
      <c r="AK16">
        <f>SUM(Template:END!AK16)</f>
        <v>5.4704213681087541</v>
      </c>
      <c r="AL16">
        <f>SUM(Template:END!AL16)</f>
        <v>1.5896959974923652</v>
      </c>
      <c r="AM16">
        <f>SUM(Template:END!AM16)</f>
        <v>1.5060858322369912</v>
      </c>
      <c r="AN16">
        <f>SUM(Template:END!AN16)</f>
        <v>2.7802668196377938</v>
      </c>
      <c r="AO16">
        <f>SUM(Template:END!AO16)</f>
        <v>87.544444444444451</v>
      </c>
      <c r="AP16">
        <f>SUM(Template:END!AP16)</f>
        <v>1.1850243265077978</v>
      </c>
      <c r="AQ16">
        <f>SUM(Template:END!AQ16)</f>
        <v>1.5015262515262515</v>
      </c>
      <c r="AR16">
        <f>SUM(Template:END!AR16)</f>
        <v>1.1840585260479353</v>
      </c>
      <c r="AS16">
        <f>SUM(Template:END!AS16)</f>
        <v>0</v>
      </c>
      <c r="AT16">
        <f>SUM(Template:END!AT16)</f>
        <v>8.3491682380079446</v>
      </c>
      <c r="AU16">
        <f>SUM(Template:END!AU16)</f>
        <v>2.7352106840543771</v>
      </c>
      <c r="AV16">
        <f>SUM(Template:END!AV16)</f>
        <v>0.47602413464591931</v>
      </c>
      <c r="AW16">
        <f>SUM(Template:END!AW16)</f>
        <v>0.8</v>
      </c>
      <c r="AX16">
        <f>SUM(Template:END!AX16)</f>
        <v>0</v>
      </c>
      <c r="AY16">
        <f>SUM(Template:END!AY16)</f>
        <v>3.4819993894993893</v>
      </c>
      <c r="AZ16">
        <f>SUM(Template:END!AZ16)</f>
        <v>0</v>
      </c>
      <c r="BA16">
        <f>SUM(Template:END!BA16)</f>
        <v>8.2131544871669782</v>
      </c>
      <c r="BB16">
        <f>SUM(Template:END!BB16)</f>
        <v>0</v>
      </c>
      <c r="BC16">
        <f>SUM(Template:END!BC16)</f>
        <v>2</v>
      </c>
      <c r="BD16">
        <f>SUM(Template:END!BD16)</f>
        <v>0</v>
      </c>
    </row>
    <row r="17" spans="1:56" ht="14.7" thickBot="1" x14ac:dyDescent="0.6">
      <c r="A17" s="13" t="s">
        <v>40</v>
      </c>
      <c r="B17">
        <f>SUM(Template:END!B17)</f>
        <v>58</v>
      </c>
      <c r="C17">
        <f>SUM(Template:END!C17)</f>
        <v>103</v>
      </c>
      <c r="D17">
        <f>SUM(Template:END!D17)</f>
        <v>1.6936898395721927</v>
      </c>
      <c r="E17">
        <f>SUM(Template:END!E17)</f>
        <v>18</v>
      </c>
      <c r="F17">
        <f>SUM(Template:END!F17)</f>
        <v>68</v>
      </c>
      <c r="G17">
        <f>SUM(Template:END!G17)</f>
        <v>0.84276611694152925</v>
      </c>
      <c r="H17">
        <f>SUM(Template:END!H17)</f>
        <v>22</v>
      </c>
      <c r="I17">
        <f>SUM(Template:END!I17)</f>
        <v>34</v>
      </c>
      <c r="J17">
        <f>SUM(Template:END!J17)</f>
        <v>1.9583333333333333</v>
      </c>
      <c r="K17">
        <f>SUM(Template:END!K17)</f>
        <v>76</v>
      </c>
      <c r="L17">
        <f>SUM(Template:END!L17)</f>
        <v>171</v>
      </c>
      <c r="M17">
        <f>SUM(Template:END!M17)</f>
        <v>1.3476255707762557</v>
      </c>
      <c r="N17">
        <f>SUM(Template:END!N17)</f>
        <v>192</v>
      </c>
      <c r="O17">
        <f>SUM(Template:END!O17)</f>
        <v>41</v>
      </c>
      <c r="P17">
        <f>SUM(Template:END!P17)</f>
        <v>60</v>
      </c>
      <c r="Q17">
        <f>SUM(Template:END!Q17)</f>
        <v>101</v>
      </c>
      <c r="R17">
        <f>SUM(Template:END!R17)</f>
        <v>42</v>
      </c>
      <c r="S17">
        <f>SUM(Template:END!S17)</f>
        <v>37</v>
      </c>
      <c r="T17">
        <f>SUM(Template:END!T17)</f>
        <v>7</v>
      </c>
      <c r="U17">
        <f>SUM(Template:END!U17)</f>
        <v>38</v>
      </c>
      <c r="V17">
        <f>SUM(Template:END!V17)</f>
        <v>1</v>
      </c>
      <c r="W17">
        <f>SUM(Template:END!W17)</f>
        <v>31</v>
      </c>
      <c r="X17">
        <f>SUM(Template:END!X17)</f>
        <v>46</v>
      </c>
      <c r="Y17">
        <f>SUM(Template:END!Y17)</f>
        <v>479.96999999999997</v>
      </c>
      <c r="Z17">
        <f>SUM(Template:END!Z17)</f>
        <v>3</v>
      </c>
      <c r="AA17">
        <f>SUM(Template:END!AA17)</f>
        <v>61.3784879191643</v>
      </c>
      <c r="AB17">
        <f>SUM(Template:END!AB17)</f>
        <v>0.82351190476190472</v>
      </c>
      <c r="AC17">
        <f>SUM(Template:END!AC17)</f>
        <v>1.976233702033767</v>
      </c>
      <c r="AD17">
        <f>SUM(Template:END!AD17)</f>
        <v>32.1643266558522</v>
      </c>
      <c r="AE17">
        <f>SUM(Template:END!AE17)</f>
        <v>0.75636363636363635</v>
      </c>
      <c r="AF17">
        <f>SUM(Template:END!AF17)</f>
        <v>6</v>
      </c>
      <c r="AG17">
        <f>SUM(Template:END!AG17)</f>
        <v>38.920690292215838</v>
      </c>
      <c r="AH17">
        <f>SUM(Template:END!AH17)</f>
        <v>100.29917821138014</v>
      </c>
      <c r="AI17">
        <f>SUM(Template:END!AI17)</f>
        <v>1.8616968803370328</v>
      </c>
      <c r="AJ17">
        <f>SUM(Template:END!AJ17)</f>
        <v>61.843636363636364</v>
      </c>
      <c r="AK17">
        <f>SUM(Template:END!AK17)</f>
        <v>265.31612662451704</v>
      </c>
      <c r="AL17">
        <f>SUM(Template:END!AL17)</f>
        <v>-6.7743589743589752</v>
      </c>
      <c r="AM17">
        <f>SUM(Template:END!AM17)</f>
        <v>0</v>
      </c>
      <c r="AN17">
        <f>SUM(Template:END!AN17)</f>
        <v>2.7802668196377938</v>
      </c>
      <c r="AO17">
        <f>SUM(Template:END!AO17)</f>
        <v>87.544444444444451</v>
      </c>
      <c r="AP17">
        <f>SUM(Template:END!AP17)</f>
        <v>1.1850243265077978</v>
      </c>
      <c r="AQ17">
        <f>SUM(Template:END!AQ17)</f>
        <v>1.5015262515262515</v>
      </c>
      <c r="AR17">
        <f>SUM(Template:END!AR17)</f>
        <v>1.1840585260479353</v>
      </c>
      <c r="AS17">
        <f>SUM(Template:END!AS17)</f>
        <v>13.981334406549783</v>
      </c>
      <c r="AT17">
        <f>SUM(Template:END!AT17)</f>
        <v>280.56650206333256</v>
      </c>
      <c r="AU17">
        <f>SUM(Template:END!AU17)</f>
        <v>118.51586757990867</v>
      </c>
      <c r="AV17">
        <f>SUM(Template:END!AV17)</f>
        <v>0</v>
      </c>
      <c r="AW17">
        <f>SUM(Template:END!AW17)</f>
        <v>11.544444444444444</v>
      </c>
      <c r="AX17">
        <f>SUM(Template:END!AX17)</f>
        <v>6.3920319558856926</v>
      </c>
      <c r="AY17">
        <f>SUM(Template:END!AY17)</f>
        <v>45.807435897435894</v>
      </c>
      <c r="AZ17">
        <f>SUM(Template:END!AZ17)</f>
        <v>2.0555555555555558</v>
      </c>
      <c r="BA17">
        <f>SUM(Template:END!BA17)</f>
        <v>211.91609847995434</v>
      </c>
      <c r="BB17">
        <f>SUM(Template:END!BB17)</f>
        <v>173.76743589743589</v>
      </c>
      <c r="BC17">
        <f>SUM(Template:END!BC17)</f>
        <v>3.4455707762557077</v>
      </c>
      <c r="BD17">
        <f>SUM(Template:END!BD17)</f>
        <v>3.344325532490326</v>
      </c>
    </row>
    <row r="18" spans="1:56" ht="14.7" thickBot="1" x14ac:dyDescent="0.6">
      <c r="A18" s="13" t="s">
        <v>73</v>
      </c>
      <c r="B18">
        <f>SUM(Template:END!B18)</f>
        <v>35</v>
      </c>
      <c r="C18">
        <f>SUM(Template:END!C18)</f>
        <v>80</v>
      </c>
      <c r="D18">
        <f>SUM(Template:END!D18)</f>
        <v>1.3436974789915967</v>
      </c>
      <c r="E18">
        <f>SUM(Template:END!E18)</f>
        <v>20</v>
      </c>
      <c r="F18">
        <f>SUM(Template:END!F18)</f>
        <v>52</v>
      </c>
      <c r="G18">
        <f>SUM(Template:END!G18)</f>
        <v>1.1404761904761904</v>
      </c>
      <c r="H18">
        <f>SUM(Template:END!H18)</f>
        <v>15</v>
      </c>
      <c r="I18">
        <f>SUM(Template:END!I18)</f>
        <v>19</v>
      </c>
      <c r="J18">
        <f>SUM(Template:END!J18)</f>
        <v>2.3090909090909091</v>
      </c>
      <c r="K18">
        <f>SUM(Template:END!K18)</f>
        <v>55</v>
      </c>
      <c r="L18">
        <f>SUM(Template:END!L18)</f>
        <v>132</v>
      </c>
      <c r="M18">
        <f>SUM(Template:END!M18)</f>
        <v>1.2625405761817812</v>
      </c>
      <c r="N18">
        <f>SUM(Template:END!N18)</f>
        <v>145</v>
      </c>
      <c r="O18">
        <f>SUM(Template:END!O18)</f>
        <v>23</v>
      </c>
      <c r="P18">
        <f>SUM(Template:END!P18)</f>
        <v>44</v>
      </c>
      <c r="Q18">
        <f>SUM(Template:END!Q18)</f>
        <v>67</v>
      </c>
      <c r="R18">
        <f>SUM(Template:END!R18)</f>
        <v>20</v>
      </c>
      <c r="S18">
        <f>SUM(Template:END!S18)</f>
        <v>44</v>
      </c>
      <c r="T18">
        <f>SUM(Template:END!T18)</f>
        <v>5</v>
      </c>
      <c r="U18">
        <f>SUM(Template:END!U18)</f>
        <v>8</v>
      </c>
      <c r="V18">
        <f>SUM(Template:END!V18)</f>
        <v>1</v>
      </c>
      <c r="W18">
        <f>SUM(Template:END!W18)</f>
        <v>7</v>
      </c>
      <c r="X18">
        <f>SUM(Template:END!X18)</f>
        <v>36</v>
      </c>
      <c r="Y18">
        <f>SUM(Template:END!Y18)</f>
        <v>480</v>
      </c>
      <c r="Z18">
        <f>SUM(Template:END!Z18)</f>
        <v>3</v>
      </c>
      <c r="AA18">
        <f>SUM(Template:END!AA18)</f>
        <v>33.085297770721553</v>
      </c>
      <c r="AB18">
        <f>SUM(Template:END!AB18)</f>
        <v>1.5015262515262515</v>
      </c>
      <c r="AC18">
        <f>SUM(Template:END!AC18)</f>
        <v>1.3473643448671195</v>
      </c>
      <c r="AD18">
        <f>SUM(Template:END!AD18)</f>
        <v>19.880860577177167</v>
      </c>
      <c r="AE18">
        <f>SUM(Template:END!AE18)</f>
        <v>2.0555555555555558</v>
      </c>
      <c r="AF18">
        <f>SUM(Template:END!AF18)</f>
        <v>29</v>
      </c>
      <c r="AG18">
        <f>SUM(Template:END!AG18)</f>
        <v>50.936416132732724</v>
      </c>
      <c r="AH18">
        <f>SUM(Template:END!AH18)</f>
        <v>84.02171390345427</v>
      </c>
      <c r="AI18">
        <f>SUM(Template:END!AI18)</f>
        <v>1.7066038593495936</v>
      </c>
      <c r="AJ18">
        <f>SUM(Template:END!AJ18)</f>
        <v>87.544444444444451</v>
      </c>
      <c r="AK18">
        <f>SUM(Template:END!AK18)</f>
        <v>175.80272071203296</v>
      </c>
      <c r="AL18">
        <f>SUM(Template:END!AL18)</f>
        <v>-4.4675324675324672</v>
      </c>
      <c r="AM18">
        <f>SUM(Template:END!AM18)</f>
        <v>0</v>
      </c>
      <c r="AN18">
        <f>SUM(Template:END!AN18)</f>
        <v>2.7906849124763879</v>
      </c>
      <c r="AO18">
        <f>SUM(Template:END!AO18)</f>
        <v>61.843636363636364</v>
      </c>
      <c r="AP18">
        <f>SUM(Template:END!AP18)</f>
        <v>1.7377178635232784</v>
      </c>
      <c r="AQ18">
        <f>SUM(Template:END!AQ18)</f>
        <v>0.82351190476190472</v>
      </c>
      <c r="AR18">
        <f>SUM(Template:END!AR18)</f>
        <v>1.0251691989069194</v>
      </c>
      <c r="AS18">
        <f>SUM(Template:END!AS18)</f>
        <v>10.11116620478062</v>
      </c>
      <c r="AT18">
        <f>SUM(Template:END!AT18)</f>
        <v>187.87365448421394</v>
      </c>
      <c r="AU18">
        <f>SUM(Template:END!AU18)</f>
        <v>74.836883749239206</v>
      </c>
      <c r="AV18">
        <f>SUM(Template:END!AV18)</f>
        <v>0</v>
      </c>
      <c r="AW18">
        <f>SUM(Template:END!AW18)</f>
        <v>6.8436363636363637</v>
      </c>
      <c r="AX18">
        <f>SUM(Template:END!AX18)</f>
        <v>4.2885445981203834</v>
      </c>
      <c r="AY18">
        <f>SUM(Template:END!AY18)</f>
        <v>53.718901785714287</v>
      </c>
      <c r="AZ18">
        <f>SUM(Template:END!AZ18)</f>
        <v>0.75636363636363635</v>
      </c>
      <c r="BA18">
        <f>SUM(Template:END!BA18)</f>
        <v>178.8901307657986</v>
      </c>
      <c r="BB18">
        <f>SUM(Template:END!BB18)</f>
        <v>161.07890178571429</v>
      </c>
      <c r="BC18">
        <f>SUM(Template:END!BC18)</f>
        <v>3.3299223980523434</v>
      </c>
      <c r="BD18">
        <f>SUM(Template:END!BD18)</f>
        <v>2.7421551680837024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8C031-7C74-431A-81BA-72945D7225DC}">
  <dimension ref="A1:BD18"/>
  <sheetViews>
    <sheetView workbookViewId="0">
      <selection activeCell="E13" sqref="E13"/>
    </sheetView>
  </sheetViews>
  <sheetFormatPr defaultRowHeight="14.4" x14ac:dyDescent="0.55000000000000004"/>
  <cols>
    <col min="1" max="1" width="9.3671875" bestFit="1" customWidth="1"/>
    <col min="2" max="2" width="5.3125" bestFit="1" customWidth="1"/>
    <col min="3" max="3" width="4.9453125" bestFit="1" customWidth="1"/>
    <col min="4" max="4" width="11.68359375" bestFit="1" customWidth="1"/>
    <col min="5" max="5" width="5.3125" bestFit="1" customWidth="1"/>
    <col min="6" max="6" width="4.9453125" bestFit="1" customWidth="1"/>
    <col min="7" max="7" width="11.68359375" bestFit="1" customWidth="1"/>
    <col min="8" max="8" width="3.9453125" bestFit="1" customWidth="1"/>
    <col min="9" max="9" width="4.68359375" bestFit="1" customWidth="1"/>
    <col min="10" max="10" width="11.68359375" bestFit="1" customWidth="1"/>
    <col min="11" max="11" width="4.3125" bestFit="1" customWidth="1"/>
    <col min="12" max="12" width="4.68359375" bestFit="1" customWidth="1"/>
    <col min="13" max="13" width="11.68359375" bestFit="1" customWidth="1"/>
    <col min="14" max="14" width="3.68359375" bestFit="1" customWidth="1"/>
    <col min="15" max="15" width="5.15625" bestFit="1" customWidth="1"/>
    <col min="16" max="16" width="5.1015625" bestFit="1" customWidth="1"/>
    <col min="17" max="17" width="3.89453125" bestFit="1" customWidth="1"/>
    <col min="18" max="18" width="4.68359375" bestFit="1" customWidth="1"/>
    <col min="19" max="19" width="3.68359375" bestFit="1" customWidth="1"/>
    <col min="20" max="20" width="3.7890625" bestFit="1" customWidth="1"/>
    <col min="21" max="21" width="3.68359375" bestFit="1" customWidth="1"/>
    <col min="22" max="22" width="4.41796875" bestFit="1" customWidth="1"/>
    <col min="23" max="23" width="4.734375" bestFit="1" customWidth="1"/>
    <col min="24" max="24" width="4.68359375" bestFit="1" customWidth="1"/>
    <col min="25" max="25" width="6.68359375" bestFit="1" customWidth="1"/>
    <col min="26" max="26" width="3" bestFit="1" customWidth="1"/>
    <col min="27" max="37" width="11.68359375" bestFit="1" customWidth="1"/>
    <col min="38" max="38" width="12.26171875" bestFit="1" customWidth="1"/>
    <col min="39" max="56" width="11.68359375" bestFit="1" customWidth="1"/>
  </cols>
  <sheetData>
    <row r="1" spans="1:56" ht="14.7" thickBot="1" x14ac:dyDescent="0.6">
      <c r="A1" s="13" t="s">
        <v>39</v>
      </c>
      <c r="B1" s="1" t="s">
        <v>3</v>
      </c>
      <c r="C1" s="3" t="s">
        <v>4</v>
      </c>
      <c r="D1" s="2" t="s">
        <v>5</v>
      </c>
      <c r="E1" s="1" t="s">
        <v>6</v>
      </c>
      <c r="F1" s="3" t="s">
        <v>7</v>
      </c>
      <c r="G1" s="2" t="s">
        <v>8</v>
      </c>
      <c r="H1" s="1" t="s">
        <v>9</v>
      </c>
      <c r="I1" s="3" t="s">
        <v>10</v>
      </c>
      <c r="J1" s="2" t="s">
        <v>11</v>
      </c>
      <c r="K1" s="1" t="s">
        <v>0</v>
      </c>
      <c r="L1" s="3" t="s">
        <v>1</v>
      </c>
      <c r="M1" s="2" t="s">
        <v>2</v>
      </c>
      <c r="N1" s="4" t="s">
        <v>16</v>
      </c>
      <c r="O1" s="1" t="s">
        <v>13</v>
      </c>
      <c r="P1" s="3" t="s">
        <v>14</v>
      </c>
      <c r="Q1" s="2" t="s">
        <v>12</v>
      </c>
      <c r="R1" s="1" t="s">
        <v>18</v>
      </c>
      <c r="S1" s="3" t="s">
        <v>15</v>
      </c>
      <c r="T1" s="3" t="s">
        <v>19</v>
      </c>
      <c r="U1" s="3" t="s">
        <v>20</v>
      </c>
      <c r="V1" s="3" t="s">
        <v>22</v>
      </c>
      <c r="W1" s="3" t="s">
        <v>21</v>
      </c>
      <c r="X1" s="2" t="s">
        <v>17</v>
      </c>
      <c r="Y1" s="4" t="s">
        <v>23</v>
      </c>
      <c r="Z1" s="1" t="s">
        <v>42</v>
      </c>
      <c r="AA1" s="18" t="s">
        <v>43</v>
      </c>
      <c r="AB1" s="19" t="s">
        <v>44</v>
      </c>
      <c r="AC1" s="19" t="s">
        <v>45</v>
      </c>
      <c r="AD1" s="19" t="s">
        <v>46</v>
      </c>
      <c r="AE1" s="19" t="s">
        <v>47</v>
      </c>
      <c r="AF1" s="19" t="s">
        <v>48</v>
      </c>
      <c r="AG1" s="19" t="s">
        <v>49</v>
      </c>
      <c r="AH1" s="19" t="s">
        <v>50</v>
      </c>
      <c r="AI1" s="19" t="s">
        <v>51</v>
      </c>
      <c r="AJ1" s="21" t="s">
        <v>52</v>
      </c>
      <c r="AK1" s="33" t="s">
        <v>53</v>
      </c>
      <c r="AL1" s="19" t="s">
        <v>54</v>
      </c>
      <c r="AM1" s="19" t="s">
        <v>55</v>
      </c>
      <c r="AN1" s="19" t="s">
        <v>56</v>
      </c>
      <c r="AO1" s="19" t="s">
        <v>57</v>
      </c>
      <c r="AP1" s="19" t="s">
        <v>58</v>
      </c>
      <c r="AQ1" s="19" t="s">
        <v>59</v>
      </c>
      <c r="AR1" s="19" t="s">
        <v>60</v>
      </c>
      <c r="AS1" s="19" t="s">
        <v>61</v>
      </c>
      <c r="AT1" s="19" t="s">
        <v>62</v>
      </c>
      <c r="AU1" s="19" t="s">
        <v>63</v>
      </c>
      <c r="AV1" s="19" t="s">
        <v>64</v>
      </c>
      <c r="AW1" s="19" t="s">
        <v>65</v>
      </c>
      <c r="AX1" s="19" t="s">
        <v>66</v>
      </c>
      <c r="AY1" s="19" t="s">
        <v>67</v>
      </c>
      <c r="AZ1" s="19" t="s">
        <v>68</v>
      </c>
      <c r="BA1" s="20" t="s">
        <v>69</v>
      </c>
      <c r="BB1" s="34" t="s">
        <v>70</v>
      </c>
      <c r="BC1" s="22" t="s">
        <v>71</v>
      </c>
      <c r="BD1" s="23" t="s">
        <v>72</v>
      </c>
    </row>
    <row r="2" spans="1:56" x14ac:dyDescent="0.55000000000000004">
      <c r="A2" s="14" t="s">
        <v>24</v>
      </c>
      <c r="B2">
        <f>(SUM(Template:END!B2))/Totals!$Z2</f>
        <v>0</v>
      </c>
      <c r="C2">
        <f>(SUM(Template:END!C2))/Totals!$Z2</f>
        <v>0.33333333333333331</v>
      </c>
      <c r="D2">
        <f>(SUM(Template:END!D2))/Totals!$Z2</f>
        <v>0</v>
      </c>
      <c r="E2">
        <f>(SUM(Template:END!E2))/Totals!$Z2</f>
        <v>0</v>
      </c>
      <c r="F2">
        <f>(SUM(Template:END!F2))/Totals!$Z2</f>
        <v>0</v>
      </c>
      <c r="G2">
        <f>(SUM(Template:END!G2))/Totals!$Z2</f>
        <v>0</v>
      </c>
      <c r="H2">
        <f>(SUM(Template:END!H2))/Totals!$Z2</f>
        <v>0</v>
      </c>
      <c r="I2">
        <f>(SUM(Template:END!I2))/Totals!$Z2</f>
        <v>0.33333333333333331</v>
      </c>
      <c r="J2">
        <f>(SUM(Template:END!J2))/Totals!$Z2</f>
        <v>0</v>
      </c>
      <c r="K2">
        <f>(SUM(Template:END!K2))/Totals!$Z2</f>
        <v>0</v>
      </c>
      <c r="L2">
        <f>(SUM(Template:END!L2))/Totals!$Z2</f>
        <v>0.33333333333333331</v>
      </c>
      <c r="M2">
        <f>(SUM(Template:END!M2))/Totals!$Z2</f>
        <v>0</v>
      </c>
      <c r="N2">
        <f>(SUM(Template:END!N2))/Totals!$Z2</f>
        <v>0</v>
      </c>
      <c r="O2">
        <f>(SUM(Template:END!O2))/Totals!$Z2</f>
        <v>0.33333333333333331</v>
      </c>
      <c r="P2">
        <f>(SUM(Template:END!P2))/Totals!$Z2</f>
        <v>0.33333333333333331</v>
      </c>
      <c r="Q2">
        <f>(SUM(Template:END!Q2))/Totals!$Z2</f>
        <v>0.66666666666666663</v>
      </c>
      <c r="R2">
        <f>(SUM(Template:END!R2))/Totals!$Z2</f>
        <v>0.33333333333333331</v>
      </c>
      <c r="S2">
        <f>(SUM(Template:END!S2))/Totals!$Z2</f>
        <v>0.33333333333333331</v>
      </c>
      <c r="T2">
        <f>(SUM(Template:END!T2))/Totals!$Z2</f>
        <v>0</v>
      </c>
      <c r="U2">
        <f>(SUM(Template:END!U2))/Totals!$Z2</f>
        <v>1.6666666666666667</v>
      </c>
      <c r="V2">
        <f>(SUM(Template:END!V2))/Totals!$Z2</f>
        <v>0</v>
      </c>
      <c r="W2">
        <f>(SUM(Template:END!W2))/Totals!$Z2</f>
        <v>0</v>
      </c>
      <c r="X2">
        <f>(SUM(Template:END!X2))/Totals!$Z2</f>
        <v>0</v>
      </c>
      <c r="Y2">
        <f>(SUM(Template:END!Y2))/Totals!$Z2</f>
        <v>5.2766666666666664</v>
      </c>
      <c r="Z2">
        <f>(SUM(Template:END!Z2))/Totals!$Z2</f>
        <v>1</v>
      </c>
      <c r="AA2">
        <f>(SUM(Template:END!AA2))/Totals!$Z2</f>
        <v>1.8164251207729469</v>
      </c>
      <c r="AB2">
        <f>(SUM(Template:END!AB2))/Totals!$Z2</f>
        <v>0.27450396825396822</v>
      </c>
      <c r="AC2">
        <f>(SUM(Template:END!AC2))/Totals!$Z2</f>
        <v>0.65874456734458897</v>
      </c>
      <c r="AD2">
        <f>(SUM(Template:END!AD2))/Totals!$Z2</f>
        <v>0.35482621783566842</v>
      </c>
      <c r="AE2">
        <f>(SUM(Template:END!AE2))/Totals!$Z2</f>
        <v>0</v>
      </c>
      <c r="AF2">
        <f>(SUM(Template:END!AF2))/Totals!$Z2</f>
        <v>7.0123349597711673E-2</v>
      </c>
      <c r="AG2">
        <f>(SUM(Template:END!AG2))/Totals!$Z2</f>
        <v>0.42494956743338008</v>
      </c>
      <c r="AH2">
        <f>(SUM(Template:END!AH2))/Totals!$Z2</f>
        <v>2.241374688206327</v>
      </c>
      <c r="AI2">
        <f>(SUM(Template:END!AI2))/Totals!$Z2</f>
        <v>1.3122242543189542</v>
      </c>
      <c r="AJ2">
        <f>(SUM(Template:END!AJ2))/Totals!$Z2</f>
        <v>20.614545454545453</v>
      </c>
      <c r="AK2">
        <f>(SUM(Template:END!AK2))/Totals!$Z2</f>
        <v>0</v>
      </c>
      <c r="AL2">
        <f>(SUM(Template:END!AL2))/Totals!$Z2</f>
        <v>0.52177761682522483</v>
      </c>
      <c r="AM2">
        <f>(SUM(Template:END!AM2))/Totals!$Z2</f>
        <v>0.22351598173515982</v>
      </c>
      <c r="AN2">
        <f>(SUM(Template:END!AN2))/Totals!$Z2</f>
        <v>0.92675560654593125</v>
      </c>
      <c r="AO2">
        <f>(SUM(Template:END!AO2))/Totals!$Z2</f>
        <v>29.181481481481484</v>
      </c>
      <c r="AP2">
        <f>(SUM(Template:END!AP2))/Totals!$Z2</f>
        <v>0.39500810883593257</v>
      </c>
      <c r="AQ2">
        <f>(SUM(Template:END!AQ2))/Totals!$Z2</f>
        <v>0.50050875050875054</v>
      </c>
      <c r="AR2">
        <f>(SUM(Template:END!AR2))/Totals!$Z2</f>
        <v>0.39468617534931177</v>
      </c>
      <c r="AS2">
        <f>(SUM(Template:END!AS2))/Totals!$Z2</f>
        <v>0.10623032987847859</v>
      </c>
      <c r="AT2">
        <f>(SUM(Template:END!AT2))/Totals!$Z2</f>
        <v>0.31116201484980982</v>
      </c>
      <c r="AU2">
        <f>(SUM(Template:END!AU2))/Totals!$Z2</f>
        <v>0</v>
      </c>
      <c r="AV2">
        <f>(SUM(Template:END!AV2))/Totals!$Z2</f>
        <v>7.5342465753424653E-2</v>
      </c>
      <c r="AW2">
        <f>(SUM(Template:END!AW2))/Totals!$Z2</f>
        <v>0</v>
      </c>
      <c r="AX2">
        <f>(SUM(Template:END!AX2))/Totals!$Z2</f>
        <v>4.8372739498235784E-2</v>
      </c>
      <c r="AY2">
        <f>(SUM(Template:END!AY2))/Totals!$Z2</f>
        <v>0.14226190476190478</v>
      </c>
      <c r="AZ2">
        <f>(SUM(Template:END!AZ2))/Totals!$Z2</f>
        <v>0.13333333333333333</v>
      </c>
      <c r="BA2">
        <f>(SUM(Template:END!BA2))/Totals!$Z2</f>
        <v>0.72637940698455938</v>
      </c>
      <c r="BB2">
        <f>(SUM(Template:END!BB2))/Totals!$Z2</f>
        <v>0</v>
      </c>
      <c r="BC2">
        <f>(SUM(Template:END!BC2))/Totals!$Z2</f>
        <v>0</v>
      </c>
      <c r="BD2">
        <f>(SUM(Template:END!BD2))/Totals!$Z2</f>
        <v>0</v>
      </c>
    </row>
    <row r="3" spans="1:56" x14ac:dyDescent="0.55000000000000004">
      <c r="A3" s="15" t="s">
        <v>25</v>
      </c>
      <c r="B3">
        <f>(SUM(Template:END!B3))/Totals!$Z3</f>
        <v>2.6666666666666665</v>
      </c>
      <c r="C3">
        <f>(SUM(Template:END!C3))/Totals!$Z3</f>
        <v>5</v>
      </c>
      <c r="D3">
        <f>(SUM(Template:END!D3))/Totals!$Z3</f>
        <v>0.52063492063492067</v>
      </c>
      <c r="E3">
        <f>(SUM(Template:END!E3))/Totals!$Z3</f>
        <v>1</v>
      </c>
      <c r="F3">
        <f>(SUM(Template:END!F3))/Totals!$Z3</f>
        <v>3.6666666666666665</v>
      </c>
      <c r="G3">
        <f>(SUM(Template:END!G3))/Totals!$Z3</f>
        <v>0.26190476190476192</v>
      </c>
      <c r="H3">
        <f>(SUM(Template:END!H3))/Totals!$Z3</f>
        <v>1.3333333333333333</v>
      </c>
      <c r="I3">
        <f>(SUM(Template:END!I3))/Totals!$Z3</f>
        <v>1.6666666666666667</v>
      </c>
      <c r="J3">
        <f>(SUM(Template:END!J3))/Totals!$Z3</f>
        <v>0.55555555555555547</v>
      </c>
      <c r="K3">
        <f>(SUM(Template:END!K3))/Totals!$Z3</f>
        <v>3.6666666666666665</v>
      </c>
      <c r="L3">
        <f>(SUM(Template:END!L3))/Totals!$Z3</f>
        <v>8.6666666666666661</v>
      </c>
      <c r="M3">
        <f>(SUM(Template:END!M3))/Totals!$Z3</f>
        <v>0.38148148148148148</v>
      </c>
      <c r="N3">
        <f>(SUM(Template:END!N3))/Totals!$Z3</f>
        <v>9.6666666666666661</v>
      </c>
      <c r="O3">
        <f>(SUM(Template:END!O3))/Totals!$Z3</f>
        <v>0.33333333333333331</v>
      </c>
      <c r="P3">
        <f>(SUM(Template:END!P3))/Totals!$Z3</f>
        <v>1.6666666666666667</v>
      </c>
      <c r="Q3">
        <f>(SUM(Template:END!Q3))/Totals!$Z3</f>
        <v>2</v>
      </c>
      <c r="R3">
        <f>(SUM(Template:END!R3))/Totals!$Z3</f>
        <v>1.3333333333333333</v>
      </c>
      <c r="S3">
        <f>(SUM(Template:END!S3))/Totals!$Z3</f>
        <v>1.3333333333333333</v>
      </c>
      <c r="T3">
        <f>(SUM(Template:END!T3))/Totals!$Z3</f>
        <v>0</v>
      </c>
      <c r="U3">
        <f>(SUM(Template:END!U3))/Totals!$Z3</f>
        <v>0.33333333333333331</v>
      </c>
      <c r="V3">
        <f>(SUM(Template:END!V3))/Totals!$Z3</f>
        <v>0</v>
      </c>
      <c r="W3">
        <f>(SUM(Template:END!W3))/Totals!$Z3</f>
        <v>1.3333333333333333</v>
      </c>
      <c r="X3">
        <f>(SUM(Template:END!X3))/Totals!$Z3</f>
        <v>1.3333333333333333</v>
      </c>
      <c r="Y3">
        <f>(SUM(Template:END!Y3))/Totals!$Z3</f>
        <v>17.666666666666668</v>
      </c>
      <c r="Z3">
        <f>(SUM(Template:END!Z3))/Totals!$Z3</f>
        <v>1</v>
      </c>
      <c r="AA3">
        <f>(SUM(Template:END!AA3))/Totals!$Z3</f>
        <v>0.81613063359777005</v>
      </c>
      <c r="AB3">
        <f>(SUM(Template:END!AB3))/Totals!$Z3</f>
        <v>0.27450396825396822</v>
      </c>
      <c r="AC3">
        <f>(SUM(Template:END!AC3))/Totals!$Z3</f>
        <v>0.65874456734458897</v>
      </c>
      <c r="AD3">
        <f>(SUM(Template:END!AD3))/Totals!$Z3</f>
        <v>1.2586516296422214</v>
      </c>
      <c r="AE3">
        <f>(SUM(Template:END!AE3))/Totals!$Z3</f>
        <v>4.2990899709165968E-2</v>
      </c>
      <c r="AF3">
        <f>(SUM(Template:END!AF3))/Totals!$Z3</f>
        <v>0.24583751258390293</v>
      </c>
      <c r="AG3">
        <f>(SUM(Template:END!AG3))/Totals!$Z3</f>
        <v>1.5474800419352903</v>
      </c>
      <c r="AH3">
        <f>(SUM(Template:END!AH3))/Totals!$Z3</f>
        <v>2.3636106755330601</v>
      </c>
      <c r="AI3">
        <f>(SUM(Template:END!AI3))/Totals!$Z3</f>
        <v>0.37876676733008247</v>
      </c>
      <c r="AJ3">
        <f>(SUM(Template:END!AJ3))/Totals!$Z3</f>
        <v>20.614545454545453</v>
      </c>
      <c r="AK3">
        <f>(SUM(Template:END!AK3))/Totals!$Z3</f>
        <v>7.0506193943050972</v>
      </c>
      <c r="AL3">
        <f>(SUM(Template:END!AL3))/Totals!$Z3</f>
        <v>0.61969276929627515</v>
      </c>
      <c r="AM3">
        <f>(SUM(Template:END!AM3))/Totals!$Z3</f>
        <v>1.2132298595713229</v>
      </c>
      <c r="AN3">
        <f>(SUM(Template:END!AN3))/Totals!$Z3</f>
        <v>0.92675560654593125</v>
      </c>
      <c r="AO3">
        <f>(SUM(Template:END!AO3))/Totals!$Z3</f>
        <v>29.181481481481484</v>
      </c>
      <c r="AP3">
        <f>(SUM(Template:END!AP3))/Totals!$Z3</f>
        <v>0.39500810883593257</v>
      </c>
      <c r="AQ3">
        <f>(SUM(Template:END!AQ3))/Totals!$Z3</f>
        <v>0.50050875050875054</v>
      </c>
      <c r="AR3">
        <f>(SUM(Template:END!AR3))/Totals!$Z3</f>
        <v>0.39468617534931177</v>
      </c>
      <c r="AS3">
        <f>(SUM(Template:END!AS3))/Totals!$Z3</f>
        <v>0.11269335421947639</v>
      </c>
      <c r="AT3">
        <f>(SUM(Template:END!AT3))/Totals!$Z3</f>
        <v>9.0534298076635196</v>
      </c>
      <c r="AU3">
        <f>(SUM(Template:END!AU3))/Totals!$Z3</f>
        <v>3.1077404997696312</v>
      </c>
      <c r="AV3">
        <f>(SUM(Template:END!AV3))/Totals!$Z3</f>
        <v>0.3983739837398374</v>
      </c>
      <c r="AW3">
        <f>(SUM(Template:END!AW3))/Totals!$Z3</f>
        <v>0.62222222222222223</v>
      </c>
      <c r="AX3">
        <f>(SUM(Template:END!AX3))/Totals!$Z3</f>
        <v>5.0465374111752059E-2</v>
      </c>
      <c r="AY3">
        <f>(SUM(Template:END!AY3))/Totals!$Z3</f>
        <v>2.3670248270248266</v>
      </c>
      <c r="AZ3">
        <f>(SUM(Template:END!AZ3))/Totals!$Z3</f>
        <v>4.4444444444444453E-2</v>
      </c>
      <c r="BA3">
        <f>(SUM(Template:END!BA3))/Totals!$Z3</f>
        <v>7.6375991234665745</v>
      </c>
      <c r="BB3">
        <f>(SUM(Template:END!BB3))/Totals!$Z3</f>
        <v>0</v>
      </c>
      <c r="BC3">
        <f>(SUM(Template:END!BC3))/Totals!$Z3</f>
        <v>1.0629629629629631</v>
      </c>
      <c r="BD3">
        <f>(SUM(Template:END!BD3))/Totals!$Z3</f>
        <v>0</v>
      </c>
    </row>
    <row r="4" spans="1:56" x14ac:dyDescent="0.55000000000000004">
      <c r="A4" s="14" t="s">
        <v>26</v>
      </c>
      <c r="B4">
        <f>(SUM(Template:END!B4))/Totals!$Z4</f>
        <v>2</v>
      </c>
      <c r="C4">
        <f>(SUM(Template:END!C4))/Totals!$Z4</f>
        <v>4</v>
      </c>
      <c r="D4">
        <f>(SUM(Template:END!D4))/Totals!$Z4</f>
        <v>0.5</v>
      </c>
      <c r="E4">
        <f>(SUM(Template:END!E4))/Totals!$Z4</f>
        <v>1</v>
      </c>
      <c r="F4">
        <f>(SUM(Template:END!F4))/Totals!$Z4</f>
        <v>3.3333333333333335</v>
      </c>
      <c r="G4">
        <f>(SUM(Template:END!G4))/Totals!$Z4</f>
        <v>0.22222222222222221</v>
      </c>
      <c r="H4">
        <f>(SUM(Template:END!H4))/Totals!$Z4</f>
        <v>1.3333333333333333</v>
      </c>
      <c r="I4">
        <f>(SUM(Template:END!I4))/Totals!$Z4</f>
        <v>1.3333333333333333</v>
      </c>
      <c r="J4">
        <f>(SUM(Template:END!J4))/Totals!$Z4</f>
        <v>0.66666666666666663</v>
      </c>
      <c r="K4">
        <f>(SUM(Template:END!K4))/Totals!$Z4</f>
        <v>3</v>
      </c>
      <c r="L4">
        <f>(SUM(Template:END!L4))/Totals!$Z4</f>
        <v>7.333333333333333</v>
      </c>
      <c r="M4">
        <f>(SUM(Template:END!M4))/Totals!$Z4</f>
        <v>0.41071428571428575</v>
      </c>
      <c r="N4">
        <f>(SUM(Template:END!N4))/Totals!$Z4</f>
        <v>8.3333333333333339</v>
      </c>
      <c r="O4">
        <f>(SUM(Template:END!O4))/Totals!$Z4</f>
        <v>0.66666666666666663</v>
      </c>
      <c r="P4">
        <f>(SUM(Template:END!P4))/Totals!$Z4</f>
        <v>3</v>
      </c>
      <c r="Q4">
        <f>(SUM(Template:END!Q4))/Totals!$Z4</f>
        <v>3.6666666666666665</v>
      </c>
      <c r="R4">
        <f>(SUM(Template:END!R4))/Totals!$Z4</f>
        <v>1.3333333333333333</v>
      </c>
      <c r="S4">
        <f>(SUM(Template:END!S4))/Totals!$Z4</f>
        <v>1.3333333333333333</v>
      </c>
      <c r="T4">
        <f>(SUM(Template:END!T4))/Totals!$Z4</f>
        <v>0.33333333333333331</v>
      </c>
      <c r="U4">
        <f>(SUM(Template:END!U4))/Totals!$Z4</f>
        <v>1.3333333333333333</v>
      </c>
      <c r="V4">
        <f>(SUM(Template:END!V4))/Totals!$Z4</f>
        <v>0</v>
      </c>
      <c r="W4">
        <f>(SUM(Template:END!W4))/Totals!$Z4</f>
        <v>1.3333333333333333</v>
      </c>
      <c r="X4">
        <f>(SUM(Template:END!X4))/Totals!$Z4</f>
        <v>1.6666666666666667</v>
      </c>
      <c r="Y4">
        <f>(SUM(Template:END!Y4))/Totals!$Z4</f>
        <v>15.833333333333334</v>
      </c>
      <c r="Z4">
        <f>(SUM(Template:END!Z4))/Totals!$Z4</f>
        <v>1</v>
      </c>
      <c r="AA4">
        <f>(SUM(Template:END!AA4))/Totals!$Z4</f>
        <v>2.5452884473172337</v>
      </c>
      <c r="AB4">
        <f>(SUM(Template:END!AB4))/Totals!$Z4</f>
        <v>0.27450396825396822</v>
      </c>
      <c r="AC4">
        <f>(SUM(Template:END!AC4))/Totals!$Z4</f>
        <v>0.65874456734458897</v>
      </c>
      <c r="AD4">
        <f>(SUM(Template:END!AD4))/Totals!$Z4</f>
        <v>1.0690969964873214</v>
      </c>
      <c r="AE4">
        <f>(SUM(Template:END!AE4))/Totals!$Z4</f>
        <v>1.5393564124214278E-2</v>
      </c>
      <c r="AF4">
        <f>(SUM(Template:END!AF4))/Totals!$Z4</f>
        <v>0.18958138985362058</v>
      </c>
      <c r="AG4">
        <f>(SUM(Template:END!AG4))/Totals!$Z4</f>
        <v>1.2740719504651563</v>
      </c>
      <c r="AH4">
        <f>(SUM(Template:END!AH4))/Totals!$Z4</f>
        <v>3.8193603977823898</v>
      </c>
      <c r="AI4">
        <f>(SUM(Template:END!AI4))/Totals!$Z4</f>
        <v>0.75162678764372837</v>
      </c>
      <c r="AJ4">
        <f>(SUM(Template:END!AJ4))/Totals!$Z4</f>
        <v>20.614545454545453</v>
      </c>
      <c r="AK4">
        <f>(SUM(Template:END!AK4))/Totals!$Z4</f>
        <v>5.9692195328450817</v>
      </c>
      <c r="AL4">
        <f>(SUM(Template:END!AL4))/Totals!$Z4</f>
        <v>0.59812620631588576</v>
      </c>
      <c r="AM4">
        <f>(SUM(Template:END!AM4))/Totals!$Z4</f>
        <v>1.1096222197723515</v>
      </c>
      <c r="AN4">
        <f>(SUM(Template:END!AN4))/Totals!$Z4</f>
        <v>0.92675560654593125</v>
      </c>
      <c r="AO4">
        <f>(SUM(Template:END!AO4))/Totals!$Z4</f>
        <v>29.181481481481484</v>
      </c>
      <c r="AP4">
        <f>(SUM(Template:END!AP4))/Totals!$Z4</f>
        <v>0.39500810883593257</v>
      </c>
      <c r="AQ4">
        <f>(SUM(Template:END!AQ4))/Totals!$Z4</f>
        <v>0.50050875050875054</v>
      </c>
      <c r="AR4">
        <f>(SUM(Template:END!AR4))/Totals!$Z4</f>
        <v>0.39468617534931177</v>
      </c>
      <c r="AS4">
        <f>(SUM(Template:END!AS4))/Totals!$Z4</f>
        <v>0.24250703897641476</v>
      </c>
      <c r="AT4">
        <f>(SUM(Template:END!AT4))/Totals!$Z4</f>
        <v>8.0307321592724907</v>
      </c>
      <c r="AU4">
        <f>(SUM(Template:END!AU4))/Totals!$Z4</f>
        <v>2.5692157658329262</v>
      </c>
      <c r="AV4">
        <f>(SUM(Template:END!AV4))/Totals!$Z4</f>
        <v>0.35259866102889359</v>
      </c>
      <c r="AW4">
        <f>(SUM(Template:END!AW4))/Totals!$Z4</f>
        <v>0.53333333333333333</v>
      </c>
      <c r="AX4">
        <f>(SUM(Template:END!AX4))/Totals!$Z4</f>
        <v>0.11255406062968837</v>
      </c>
      <c r="AY4">
        <f>(SUM(Template:END!AY4))/Totals!$Z4</f>
        <v>2.0000844525844523</v>
      </c>
      <c r="AZ4">
        <f>(SUM(Template:END!AZ4))/Totals!$Z4</f>
        <v>0</v>
      </c>
      <c r="BA4">
        <f>(SUM(Template:END!BA4))/Totals!$Z4</f>
        <v>6.6450178048509896</v>
      </c>
      <c r="BB4">
        <f>(SUM(Template:END!BB4))/Totals!$Z4</f>
        <v>0</v>
      </c>
      <c r="BC4">
        <f>(SUM(Template:END!BC4))/Totals!$Z4</f>
        <v>1.1309523809523809</v>
      </c>
      <c r="BD4">
        <f>(SUM(Template:END!BD4))/Totals!$Z4</f>
        <v>0</v>
      </c>
    </row>
    <row r="5" spans="1:56" x14ac:dyDescent="0.55000000000000004">
      <c r="A5" s="15" t="s">
        <v>27</v>
      </c>
      <c r="B5">
        <f>(SUM(Template:END!B5))/Totals!$Z5</f>
        <v>0.33333333333333331</v>
      </c>
      <c r="C5">
        <f>(SUM(Template:END!C5))/Totals!$Z5</f>
        <v>0.66666666666666663</v>
      </c>
      <c r="D5">
        <f>(SUM(Template:END!D5))/Totals!$Z5</f>
        <v>0.33333333333333331</v>
      </c>
      <c r="E5">
        <f>(SUM(Template:END!E5))/Totals!$Z5</f>
        <v>1.3333333333333333</v>
      </c>
      <c r="F5">
        <f>(SUM(Template:END!F5))/Totals!$Z5</f>
        <v>4</v>
      </c>
      <c r="G5">
        <f>(SUM(Template:END!G5))/Totals!$Z5</f>
        <v>0.38888888888888884</v>
      </c>
      <c r="H5">
        <f>(SUM(Template:END!H5))/Totals!$Z5</f>
        <v>0</v>
      </c>
      <c r="I5">
        <f>(SUM(Template:END!I5))/Totals!$Z5</f>
        <v>0</v>
      </c>
      <c r="J5">
        <f>(SUM(Template:END!J5))/Totals!$Z5</f>
        <v>0</v>
      </c>
      <c r="K5">
        <f>(SUM(Template:END!K5))/Totals!$Z5</f>
        <v>1.6666666666666667</v>
      </c>
      <c r="L5">
        <f>(SUM(Template:END!L5))/Totals!$Z5</f>
        <v>4.666666666666667</v>
      </c>
      <c r="M5">
        <f>(SUM(Template:END!M5))/Totals!$Z5</f>
        <v>0.43650793650793646</v>
      </c>
      <c r="N5">
        <f>(SUM(Template:END!N5))/Totals!$Z5</f>
        <v>4.666666666666667</v>
      </c>
      <c r="O5">
        <f>(SUM(Template:END!O5))/Totals!$Z5</f>
        <v>0</v>
      </c>
      <c r="P5">
        <f>(SUM(Template:END!P5))/Totals!$Z5</f>
        <v>0.66666666666666663</v>
      </c>
      <c r="Q5">
        <f>(SUM(Template:END!Q5))/Totals!$Z5</f>
        <v>0.66666666666666663</v>
      </c>
      <c r="R5">
        <f>(SUM(Template:END!R5))/Totals!$Z5</f>
        <v>1</v>
      </c>
      <c r="S5">
        <f>(SUM(Template:END!S5))/Totals!$Z5</f>
        <v>1.6666666666666667</v>
      </c>
      <c r="T5">
        <f>(SUM(Template:END!T5))/Totals!$Z5</f>
        <v>0</v>
      </c>
      <c r="U5">
        <f>(SUM(Template:END!U5))/Totals!$Z5</f>
        <v>1</v>
      </c>
      <c r="V5">
        <f>(SUM(Template:END!V5))/Totals!$Z5</f>
        <v>0</v>
      </c>
      <c r="W5">
        <f>(SUM(Template:END!W5))/Totals!$Z5</f>
        <v>0.66666666666666663</v>
      </c>
      <c r="X5">
        <f>(SUM(Template:END!X5))/Totals!$Z5</f>
        <v>1.3333333333333333</v>
      </c>
      <c r="Y5">
        <f>(SUM(Template:END!Y5))/Totals!$Z5</f>
        <v>11.933333333333332</v>
      </c>
      <c r="Z5">
        <f>(SUM(Template:END!Z5))/Totals!$Z5</f>
        <v>1</v>
      </c>
      <c r="AA5">
        <f>(SUM(Template:END!AA5))/Totals!$Z5</f>
        <v>1.1914969785491307</v>
      </c>
      <c r="AB5">
        <f>(SUM(Template:END!AB5))/Totals!$Z5</f>
        <v>0.27450396825396822</v>
      </c>
      <c r="AC5">
        <f>(SUM(Template:END!AC5))/Totals!$Z5</f>
        <v>0.65874456734458897</v>
      </c>
      <c r="AD5">
        <f>(SUM(Template:END!AD5))/Totals!$Z5</f>
        <v>0.74361852374504522</v>
      </c>
      <c r="AE5">
        <f>(SUM(Template:END!AE5))/Totals!$Z5</f>
        <v>2.9511211183037806E-2</v>
      </c>
      <c r="AF5">
        <f>(SUM(Template:END!AF5))/Totals!$Z5</f>
        <v>0.10457652893224234</v>
      </c>
      <c r="AG5">
        <f>(SUM(Template:END!AG5))/Totals!$Z5</f>
        <v>0.87770626386032546</v>
      </c>
      <c r="AH5">
        <f>(SUM(Template:END!AH5))/Totals!$Z5</f>
        <v>2.0692032424094564</v>
      </c>
      <c r="AI5">
        <f>(SUM(Template:END!AI5))/Totals!$Z5</f>
        <v>0.51984257891600627</v>
      </c>
      <c r="AJ5">
        <f>(SUM(Template:END!AJ5))/Totals!$Z5</f>
        <v>20.614545454545453</v>
      </c>
      <c r="AK5">
        <f>(SUM(Template:END!AK5))/Totals!$Z5</f>
        <v>3.5705592753509112</v>
      </c>
      <c r="AL5">
        <f>(SUM(Template:END!AL5))/Totals!$Z5</f>
        <v>0.60857300707477602</v>
      </c>
      <c r="AM5">
        <f>(SUM(Template:END!AM5))/Totals!$Z5</f>
        <v>0.73949262742366184</v>
      </c>
      <c r="AN5">
        <f>(SUM(Template:END!AN5))/Totals!$Z5</f>
        <v>0.92675560654593125</v>
      </c>
      <c r="AO5">
        <f>(SUM(Template:END!AO5))/Totals!$Z5</f>
        <v>29.181481481481484</v>
      </c>
      <c r="AP5">
        <f>(SUM(Template:END!AP5))/Totals!$Z5</f>
        <v>0.39500810883593257</v>
      </c>
      <c r="AQ5">
        <f>(SUM(Template:END!AQ5))/Totals!$Z5</f>
        <v>0.50050875050875054</v>
      </c>
      <c r="AR5">
        <f>(SUM(Template:END!AR5))/Totals!$Z5</f>
        <v>0.39468617534931177</v>
      </c>
      <c r="AS5">
        <f>(SUM(Template:END!AS5))/Totals!$Z5</f>
        <v>0</v>
      </c>
      <c r="AT5">
        <f>(SUM(Template:END!AT5))/Totals!$Z5</f>
        <v>3.9836592424989345</v>
      </c>
      <c r="AU5">
        <f>(SUM(Template:END!AU5))/Totals!$Z5</f>
        <v>1.2650260673681919</v>
      </c>
      <c r="AV5">
        <f>(SUM(Template:END!AV5))/Totals!$Z5</f>
        <v>0.23484848484848486</v>
      </c>
      <c r="AW5">
        <f>(SUM(Template:END!AW5))/Totals!$Z5</f>
        <v>0</v>
      </c>
      <c r="AX5">
        <f>(SUM(Template:END!AX5))/Totals!$Z5</f>
        <v>0</v>
      </c>
      <c r="AY5">
        <f>(SUM(Template:END!AY5))/Totals!$Z5</f>
        <v>1.5417602767602769</v>
      </c>
      <c r="AZ5">
        <f>(SUM(Template:END!AZ5))/Totals!$Z5</f>
        <v>0</v>
      </c>
      <c r="BA5">
        <f>(SUM(Template:END!BA5))/Totals!$Z5</f>
        <v>4.5966606870884386</v>
      </c>
      <c r="BB5">
        <f>(SUM(Template:END!BB5))/Totals!$Z5</f>
        <v>0</v>
      </c>
      <c r="BC5">
        <f>(SUM(Template:END!BC5))/Totals!$Z5</f>
        <v>1.1984126984126984</v>
      </c>
      <c r="BD5">
        <f>(SUM(Template:END!BD5))/Totals!$Z5</f>
        <v>0</v>
      </c>
    </row>
    <row r="6" spans="1:56" x14ac:dyDescent="0.55000000000000004">
      <c r="A6" s="14" t="s">
        <v>28</v>
      </c>
      <c r="B6">
        <f>(SUM(Template:END!B6))/Totals!$Z6</f>
        <v>0.33333333333333331</v>
      </c>
      <c r="C6">
        <f>(SUM(Template:END!C6))/Totals!$Z6</f>
        <v>1.6666666666666667</v>
      </c>
      <c r="D6">
        <f>(SUM(Template:END!D6))/Totals!$Z6</f>
        <v>0.33333333333333331</v>
      </c>
      <c r="E6">
        <f>(SUM(Template:END!E6))/Totals!$Z6</f>
        <v>1</v>
      </c>
      <c r="F6">
        <f>(SUM(Template:END!F6))/Totals!$Z6</f>
        <v>2.3333333333333335</v>
      </c>
      <c r="G6">
        <f>(SUM(Template:END!G6))/Totals!$Z6</f>
        <v>0.38888888888888884</v>
      </c>
      <c r="H6">
        <f>(SUM(Template:END!H6))/Totals!$Z6</f>
        <v>0.66666666666666663</v>
      </c>
      <c r="I6">
        <f>(SUM(Template:END!I6))/Totals!$Z6</f>
        <v>0.66666666666666663</v>
      </c>
      <c r="J6">
        <f>(SUM(Template:END!J6))/Totals!$Z6</f>
        <v>0.33333333333333331</v>
      </c>
      <c r="K6">
        <f>(SUM(Template:END!K6))/Totals!$Z6</f>
        <v>1.3333333333333333</v>
      </c>
      <c r="L6">
        <f>(SUM(Template:END!L6))/Totals!$Z6</f>
        <v>4</v>
      </c>
      <c r="M6">
        <f>(SUM(Template:END!M6))/Totals!$Z6</f>
        <v>0.33333333333333331</v>
      </c>
      <c r="N6">
        <f>(SUM(Template:END!N6))/Totals!$Z6</f>
        <v>4.333333333333333</v>
      </c>
      <c r="O6">
        <f>(SUM(Template:END!O6))/Totals!$Z6</f>
        <v>0.33333333333333331</v>
      </c>
      <c r="P6">
        <f>(SUM(Template:END!P6))/Totals!$Z6</f>
        <v>1</v>
      </c>
      <c r="Q6">
        <f>(SUM(Template:END!Q6))/Totals!$Z6</f>
        <v>1.3333333333333333</v>
      </c>
      <c r="R6">
        <f>(SUM(Template:END!R6))/Totals!$Z6</f>
        <v>4</v>
      </c>
      <c r="S6">
        <f>(SUM(Template:END!S6))/Totals!$Z6</f>
        <v>1</v>
      </c>
      <c r="T6">
        <f>(SUM(Template:END!T6))/Totals!$Z6</f>
        <v>0</v>
      </c>
      <c r="U6">
        <f>(SUM(Template:END!U6))/Totals!$Z6</f>
        <v>0.66666666666666663</v>
      </c>
      <c r="V6">
        <f>(SUM(Template:END!V6))/Totals!$Z6</f>
        <v>0</v>
      </c>
      <c r="W6">
        <f>(SUM(Template:END!W6))/Totals!$Z6</f>
        <v>0.66666666666666663</v>
      </c>
      <c r="X6">
        <f>(SUM(Template:END!X6))/Totals!$Z6</f>
        <v>1</v>
      </c>
      <c r="Y6">
        <f>(SUM(Template:END!Y6))/Totals!$Z6</f>
        <v>17.22</v>
      </c>
      <c r="Z6">
        <f>(SUM(Template:END!Z6))/Totals!$Z6</f>
        <v>1</v>
      </c>
      <c r="AA6">
        <f>(SUM(Template:END!AA6))/Totals!$Z6</f>
        <v>0.96607669616519176</v>
      </c>
      <c r="AB6">
        <f>(SUM(Template:END!AB6))/Totals!$Z6</f>
        <v>0.27450396825396822</v>
      </c>
      <c r="AC6">
        <f>(SUM(Template:END!AC6))/Totals!$Z6</f>
        <v>0.65874456734458897</v>
      </c>
      <c r="AD6">
        <f>(SUM(Template:END!AD6))/Totals!$Z6</f>
        <v>1.2199703447588535</v>
      </c>
      <c r="AE6">
        <f>(SUM(Template:END!AE6))/Totals!$Z6</f>
        <v>1.5393564124214278E-2</v>
      </c>
      <c r="AF6">
        <f>(SUM(Template:END!AF6))/Totals!$Z6</f>
        <v>0.2290875224294994</v>
      </c>
      <c r="AG6">
        <f>(SUM(Template:END!AG6))/Totals!$Z6</f>
        <v>1.4644514313125672</v>
      </c>
      <c r="AH6">
        <f>(SUM(Template:END!AH6))/Totals!$Z6</f>
        <v>2.4305281274777588</v>
      </c>
      <c r="AI6">
        <f>(SUM(Template:END!AI6))/Totals!$Z6</f>
        <v>0.42120159184586109</v>
      </c>
      <c r="AJ6">
        <f>(SUM(Template:END!AJ6))/Totals!$Z6</f>
        <v>20.614545454545453</v>
      </c>
      <c r="AK6">
        <f>(SUM(Template:END!AK6))/Totals!$Z6</f>
        <v>2.4692115325108674</v>
      </c>
      <c r="AL6">
        <f>(SUM(Template:END!AL6))/Totals!$Z6</f>
        <v>0.46650717225870758</v>
      </c>
      <c r="AM6">
        <f>(SUM(Template:END!AM6))/Totals!$Z6</f>
        <v>2.9902164302464151</v>
      </c>
      <c r="AN6">
        <f>(SUM(Template:END!AN6))/Totals!$Z6</f>
        <v>0.92675560654593125</v>
      </c>
      <c r="AO6">
        <f>(SUM(Template:END!AO6))/Totals!$Z6</f>
        <v>29.181481481481484</v>
      </c>
      <c r="AP6">
        <f>(SUM(Template:END!AP6))/Totals!$Z6</f>
        <v>0.39500810883593257</v>
      </c>
      <c r="AQ6">
        <f>(SUM(Template:END!AQ6))/Totals!$Z6</f>
        <v>0.50050875050875054</v>
      </c>
      <c r="AR6">
        <f>(SUM(Template:END!AR6))/Totals!$Z6</f>
        <v>0.39468617534931177</v>
      </c>
      <c r="AS6">
        <f>(SUM(Template:END!AS6))/Totals!$Z6</f>
        <v>0.10623032987847859</v>
      </c>
      <c r="AT6">
        <f>(SUM(Template:END!AT6))/Totals!$Z6</f>
        <v>5.7620394057221889</v>
      </c>
      <c r="AU6">
        <f>(SUM(Template:END!AU6))/Totals!$Z6</f>
        <v>0.88526087919444374</v>
      </c>
      <c r="AV6">
        <f>(SUM(Template:END!AV6))/Totals!$Z6</f>
        <v>1.0579710144927537</v>
      </c>
      <c r="AW6">
        <f>(SUM(Template:END!AW6))/Totals!$Z6</f>
        <v>0.26666666666666666</v>
      </c>
      <c r="AX6">
        <f>(SUM(Template:END!AX6))/Totals!$Z6</f>
        <v>4.8372739498235784E-2</v>
      </c>
      <c r="AY6">
        <f>(SUM(Template:END!AY6))/Totals!$Z6</f>
        <v>1.2440282865282863</v>
      </c>
      <c r="AZ6">
        <f>(SUM(Template:END!AZ6))/Totals!$Z6</f>
        <v>0</v>
      </c>
      <c r="BA6">
        <f>(SUM(Template:END!BA6))/Totals!$Z6</f>
        <v>4.3334938421680276</v>
      </c>
      <c r="BB6">
        <f>(SUM(Template:END!BB6))/Totals!$Z6</f>
        <v>0</v>
      </c>
      <c r="BC6">
        <f>(SUM(Template:END!BC6))/Totals!$Z6</f>
        <v>1.0833333333333333</v>
      </c>
      <c r="BD6">
        <f>(SUM(Template:END!BD6))/Totals!$Z6</f>
        <v>0</v>
      </c>
    </row>
    <row r="7" spans="1:56" x14ac:dyDescent="0.55000000000000004">
      <c r="A7" s="15" t="s">
        <v>29</v>
      </c>
      <c r="B7">
        <f>(SUM(Template:END!B7))/Totals!$Z7</f>
        <v>6</v>
      </c>
      <c r="C7">
        <f>(SUM(Template:END!C7))/Totals!$Z7</f>
        <v>7</v>
      </c>
      <c r="D7">
        <f>(SUM(Template:END!D7))/Totals!$Z7</f>
        <v>0.81481481481481477</v>
      </c>
      <c r="E7">
        <f>(SUM(Template:END!E7))/Totals!$Z7</f>
        <v>0</v>
      </c>
      <c r="F7">
        <f>(SUM(Template:END!F7))/Totals!$Z7</f>
        <v>1</v>
      </c>
      <c r="G7">
        <f>(SUM(Template:END!G7))/Totals!$Z7</f>
        <v>0</v>
      </c>
      <c r="H7">
        <f>(SUM(Template:END!H7))/Totals!$Z7</f>
        <v>0.66666666666666663</v>
      </c>
      <c r="I7">
        <f>(SUM(Template:END!I7))/Totals!$Z7</f>
        <v>1.3333333333333333</v>
      </c>
      <c r="J7">
        <f>(SUM(Template:END!J7))/Totals!$Z7</f>
        <v>0.22222222222222221</v>
      </c>
      <c r="K7">
        <f>(SUM(Template:END!K7))/Totals!$Z7</f>
        <v>6</v>
      </c>
      <c r="L7">
        <f>(SUM(Template:END!L7))/Totals!$Z7</f>
        <v>8</v>
      </c>
      <c r="M7">
        <f>(SUM(Template:END!M7))/Totals!$Z7</f>
        <v>0.73131313131313147</v>
      </c>
      <c r="N7">
        <f>(SUM(Template:END!N7))/Totals!$Z7</f>
        <v>12.666666666666666</v>
      </c>
      <c r="O7">
        <f>(SUM(Template:END!O7))/Totals!$Z7</f>
        <v>4.333333333333333</v>
      </c>
      <c r="P7">
        <f>(SUM(Template:END!P7))/Totals!$Z7</f>
        <v>3.3333333333333335</v>
      </c>
      <c r="Q7">
        <f>(SUM(Template:END!Q7))/Totals!$Z7</f>
        <v>7.666666666666667</v>
      </c>
      <c r="R7">
        <f>(SUM(Template:END!R7))/Totals!$Z7</f>
        <v>3</v>
      </c>
      <c r="S7">
        <f>(SUM(Template:END!S7))/Totals!$Z7</f>
        <v>3</v>
      </c>
      <c r="T7">
        <f>(SUM(Template:END!T7))/Totals!$Z7</f>
        <v>0</v>
      </c>
      <c r="U7">
        <f>(SUM(Template:END!U7))/Totals!$Z7</f>
        <v>2.6666666666666665</v>
      </c>
      <c r="V7">
        <f>(SUM(Template:END!V7))/Totals!$Z7</f>
        <v>0</v>
      </c>
      <c r="W7">
        <f>(SUM(Template:END!W7))/Totals!$Z7</f>
        <v>1.3333333333333333</v>
      </c>
      <c r="X7">
        <f>(SUM(Template:END!X7))/Totals!$Z7</f>
        <v>3</v>
      </c>
      <c r="Y7">
        <f>(SUM(Template:END!Y7))/Totals!$Z7</f>
        <v>17.776666666666667</v>
      </c>
      <c r="Z7">
        <f>(SUM(Template:END!Z7))/Totals!$Z7</f>
        <v>1</v>
      </c>
      <c r="AA7">
        <f>(SUM(Template:END!AA7))/Totals!$Z7</f>
        <v>3.806455723365513</v>
      </c>
      <c r="AB7">
        <f>(SUM(Template:END!AB7))/Totals!$Z7</f>
        <v>0.27450396825396822</v>
      </c>
      <c r="AC7">
        <f>(SUM(Template:END!AC7))/Totals!$Z7</f>
        <v>0.65874456734458897</v>
      </c>
      <c r="AD7">
        <f>(SUM(Template:END!AD7))/Totals!$Z7</f>
        <v>1.2440049208658592</v>
      </c>
      <c r="AE7">
        <f>(SUM(Template:END!AE7))/Totals!$Z7</f>
        <v>5.8384463833380244E-2</v>
      </c>
      <c r="AF7">
        <f>(SUM(Template:END!AF7))/Totals!$Z7</f>
        <v>0.26387387948224195</v>
      </c>
      <c r="AG7">
        <f>(SUM(Template:END!AG7))/Totals!$Z7</f>
        <v>1.5662632641814813</v>
      </c>
      <c r="AH7">
        <f>(SUM(Template:END!AH7))/Totals!$Z7</f>
        <v>5.3727189875469934</v>
      </c>
      <c r="AI7">
        <f>(SUM(Template:END!AI7))/Totals!$Z7</f>
        <v>0.87493415987033984</v>
      </c>
      <c r="AJ7">
        <f>(SUM(Template:END!AJ7))/Totals!$Z7</f>
        <v>20.614545454545453</v>
      </c>
      <c r="AK7">
        <f>(SUM(Template:END!AK7))/Totals!$Z7</f>
        <v>9.4301656792790531</v>
      </c>
      <c r="AL7">
        <f>(SUM(Template:END!AL7))/Totals!$Z7</f>
        <v>0.48010839111992937</v>
      </c>
      <c r="AM7">
        <f>(SUM(Template:END!AM7))/Totals!$Z7</f>
        <v>2.5659661127403064</v>
      </c>
      <c r="AN7">
        <f>(SUM(Template:END!AN7))/Totals!$Z7</f>
        <v>0.92675560654593125</v>
      </c>
      <c r="AO7">
        <f>(SUM(Template:END!AO7))/Totals!$Z7</f>
        <v>29.181481481481484</v>
      </c>
      <c r="AP7">
        <f>(SUM(Template:END!AP7))/Totals!$Z7</f>
        <v>0.39500810883593257</v>
      </c>
      <c r="AQ7">
        <f>(SUM(Template:END!AQ7))/Totals!$Z7</f>
        <v>0.50050875050875054</v>
      </c>
      <c r="AR7">
        <f>(SUM(Template:END!AR7))/Totals!$Z7</f>
        <v>0.39468617534931177</v>
      </c>
      <c r="AS7">
        <f>(SUM(Template:END!AS7))/Totals!$Z7</f>
        <v>1.4884253581738545</v>
      </c>
      <c r="AT7">
        <f>(SUM(Template:END!AT7))/Totals!$Z7</f>
        <v>13.238645981292649</v>
      </c>
      <c r="AU7">
        <f>(SUM(Template:END!AU7))/Totals!$Z7</f>
        <v>4.7150828396395266</v>
      </c>
      <c r="AV7">
        <f>(SUM(Template:END!AV7))/Totals!$Z7</f>
        <v>0.69829749103942651</v>
      </c>
      <c r="AW7">
        <f>(SUM(Template:END!AW7))/Totals!$Z7</f>
        <v>0.35555555555555557</v>
      </c>
      <c r="AX7">
        <f>(SUM(Template:END!AX7))/Totals!$Z7</f>
        <v>0.6788302406276886</v>
      </c>
      <c r="AY7">
        <f>(SUM(Template:END!AY7))/Totals!$Z7</f>
        <v>0.97365791615791608</v>
      </c>
      <c r="AZ7">
        <f>(SUM(Template:END!AZ7))/Totals!$Z7</f>
        <v>0.17777777777777781</v>
      </c>
      <c r="BA7">
        <f>(SUM(Template:END!BA7))/Totals!$Z7</f>
        <v>10.185360607714083</v>
      </c>
      <c r="BB7">
        <f>(SUM(Template:END!BB7))/Totals!$Z7</f>
        <v>0</v>
      </c>
      <c r="BC7">
        <f>(SUM(Template:END!BC7))/Totals!$Z7</f>
        <v>1.5232323232323235</v>
      </c>
      <c r="BD7">
        <f>(SUM(Template:END!BD7))/Totals!$Z7</f>
        <v>0</v>
      </c>
    </row>
    <row r="8" spans="1:56" x14ac:dyDescent="0.55000000000000004">
      <c r="A8" s="14" t="s">
        <v>30</v>
      </c>
      <c r="B8">
        <f>(SUM(Template:END!B8))/Totals!$Z8</f>
        <v>1</v>
      </c>
      <c r="C8">
        <f>(SUM(Template:END!C8))/Totals!$Z8</f>
        <v>1.6666666666666667</v>
      </c>
      <c r="D8">
        <f>(SUM(Template:END!D8))/Totals!$Z8</f>
        <v>0.38888888888888884</v>
      </c>
      <c r="E8">
        <f>(SUM(Template:END!E8))/Totals!$Z8</f>
        <v>0.33333333333333331</v>
      </c>
      <c r="F8">
        <f>(SUM(Template:END!F8))/Totals!$Z8</f>
        <v>1.6666666666666667</v>
      </c>
      <c r="G8">
        <f>(SUM(Template:END!G8))/Totals!$Z8</f>
        <v>0.33333333333333331</v>
      </c>
      <c r="H8">
        <f>(SUM(Template:END!H8))/Totals!$Z8</f>
        <v>0.66666666666666663</v>
      </c>
      <c r="I8">
        <f>(SUM(Template:END!I8))/Totals!$Z8</f>
        <v>0.66666666666666663</v>
      </c>
      <c r="J8">
        <f>(SUM(Template:END!J8))/Totals!$Z8</f>
        <v>0.33333333333333331</v>
      </c>
      <c r="K8">
        <f>(SUM(Template:END!K8))/Totals!$Z8</f>
        <v>1.3333333333333333</v>
      </c>
      <c r="L8">
        <f>(SUM(Template:END!L8))/Totals!$Z8</f>
        <v>3.3333333333333335</v>
      </c>
      <c r="M8">
        <f>(SUM(Template:END!M8))/Totals!$Z8</f>
        <v>0.54999999999999993</v>
      </c>
      <c r="N8">
        <f>(SUM(Template:END!N8))/Totals!$Z8</f>
        <v>3.6666666666666665</v>
      </c>
      <c r="O8">
        <f>(SUM(Template:END!O8))/Totals!$Z8</f>
        <v>0.33333333333333331</v>
      </c>
      <c r="P8">
        <f>(SUM(Template:END!P8))/Totals!$Z8</f>
        <v>1.6666666666666667</v>
      </c>
      <c r="Q8">
        <f>(SUM(Template:END!Q8))/Totals!$Z8</f>
        <v>2</v>
      </c>
      <c r="R8">
        <f>(SUM(Template:END!R8))/Totals!$Z8</f>
        <v>0</v>
      </c>
      <c r="S8">
        <f>(SUM(Template:END!S8))/Totals!$Z8</f>
        <v>0.33333333333333331</v>
      </c>
      <c r="T8">
        <f>(SUM(Template:END!T8))/Totals!$Z8</f>
        <v>0</v>
      </c>
      <c r="U8">
        <f>(SUM(Template:END!U8))/Totals!$Z8</f>
        <v>0.66666666666666663</v>
      </c>
      <c r="V8">
        <f>(SUM(Template:END!V8))/Totals!$Z8</f>
        <v>0</v>
      </c>
      <c r="W8">
        <f>(SUM(Template:END!W8))/Totals!$Z8</f>
        <v>0.33333333333333331</v>
      </c>
      <c r="X8">
        <f>(SUM(Template:END!X8))/Totals!$Z8</f>
        <v>0.66666666666666663</v>
      </c>
      <c r="Y8">
        <f>(SUM(Template:END!Y8))/Totals!$Z8</f>
        <v>7.0266666666666664</v>
      </c>
      <c r="Z8">
        <f>(SUM(Template:END!Z8))/Totals!$Z8</f>
        <v>1</v>
      </c>
      <c r="AA8">
        <f>(SUM(Template:END!AA8))/Totals!$Z8</f>
        <v>1.1913093700879891</v>
      </c>
      <c r="AB8">
        <f>(SUM(Template:END!AB8))/Totals!$Z8</f>
        <v>0.27450396825396822</v>
      </c>
      <c r="AC8">
        <f>(SUM(Template:END!AC8))/Totals!$Z8</f>
        <v>0.65874456734458897</v>
      </c>
      <c r="AD8">
        <f>(SUM(Template:END!AD8))/Totals!$Z8</f>
        <v>0.43863941626592912</v>
      </c>
      <c r="AE8">
        <f>(SUM(Template:END!AE8))/Totals!$Z8</f>
        <v>6.3795853269537522E-4</v>
      </c>
      <c r="AF8">
        <f>(SUM(Template:END!AF8))/Totals!$Z8</f>
        <v>7.391140180234583E-2</v>
      </c>
      <c r="AG8">
        <f>(SUM(Template:END!AG8))/Totals!$Z8</f>
        <v>0.51318877660097029</v>
      </c>
      <c r="AH8">
        <f>(SUM(Template:END!AH8))/Totals!$Z8</f>
        <v>1.7044981466889595</v>
      </c>
      <c r="AI8">
        <f>(SUM(Template:END!AI8))/Totals!$Z8</f>
        <v>0.72585857408287191</v>
      </c>
      <c r="AJ8">
        <f>(SUM(Template:END!AJ8))/Totals!$Z8</f>
        <v>20.614545454545453</v>
      </c>
      <c r="AK8">
        <f>(SUM(Template:END!AK8))/Totals!$Z8</f>
        <v>2.1353758415812223</v>
      </c>
      <c r="AL8">
        <f>(SUM(Template:END!AL8))/Totals!$Z8</f>
        <v>0.74563802588375161</v>
      </c>
      <c r="AM8">
        <f>(SUM(Template:END!AM8))/Totals!$Z8</f>
        <v>0</v>
      </c>
      <c r="AN8">
        <f>(SUM(Template:END!AN8))/Totals!$Z8</f>
        <v>0.92675560654593125</v>
      </c>
      <c r="AO8">
        <f>(SUM(Template:END!AO8))/Totals!$Z8</f>
        <v>29.181481481481484</v>
      </c>
      <c r="AP8">
        <f>(SUM(Template:END!AP8))/Totals!$Z8</f>
        <v>0.39500810883593257</v>
      </c>
      <c r="AQ8">
        <f>(SUM(Template:END!AQ8))/Totals!$Z8</f>
        <v>0.50050875050875054</v>
      </c>
      <c r="AR8">
        <f>(SUM(Template:END!AR8))/Totals!$Z8</f>
        <v>0.39468617534931177</v>
      </c>
      <c r="AS8">
        <f>(SUM(Template:END!AS8))/Totals!$Z8</f>
        <v>0.10623032987847859</v>
      </c>
      <c r="AT8">
        <f>(SUM(Template:END!AT8))/Totals!$Z8</f>
        <v>2.6851220988667888</v>
      </c>
      <c r="AU8">
        <f>(SUM(Template:END!AU8))/Totals!$Z8</f>
        <v>0.99610251362170743</v>
      </c>
      <c r="AV8">
        <f>(SUM(Template:END!AV8))/Totals!$Z8</f>
        <v>0</v>
      </c>
      <c r="AW8">
        <f>(SUM(Template:END!AW8))/Totals!$Z8</f>
        <v>0.26666666666666666</v>
      </c>
      <c r="AX8">
        <f>(SUM(Template:END!AX8))/Totals!$Z8</f>
        <v>4.8372739498235784E-2</v>
      </c>
      <c r="AY8">
        <f>(SUM(Template:END!AY8))/Totals!$Z8</f>
        <v>0.98781135531135533</v>
      </c>
      <c r="AZ8">
        <f>(SUM(Template:END!AZ8))/Totals!$Z8</f>
        <v>0</v>
      </c>
      <c r="BA8">
        <f>(SUM(Template:END!BA8))/Totals!$Z8</f>
        <v>2.5300690582611818</v>
      </c>
      <c r="BB8">
        <f>(SUM(Template:END!BB8))/Totals!$Z8</f>
        <v>0</v>
      </c>
      <c r="BC8">
        <f>(SUM(Template:END!BC8))/Totals!$Z8</f>
        <v>1.5666666666666667</v>
      </c>
      <c r="BD8">
        <f>(SUM(Template:END!BD8))/Totals!$Z8</f>
        <v>0</v>
      </c>
    </row>
    <row r="9" spans="1:56" x14ac:dyDescent="0.55000000000000004">
      <c r="A9" s="15" t="s">
        <v>31</v>
      </c>
      <c r="B9">
        <f>(SUM(Template:END!B9))/Totals!$Z9</f>
        <v>1</v>
      </c>
      <c r="C9">
        <f>(SUM(Template:END!C9))/Totals!$Z9</f>
        <v>1.6666666666666667</v>
      </c>
      <c r="D9">
        <f>(SUM(Template:END!D9))/Totals!$Z9</f>
        <v>0.77777777777777768</v>
      </c>
      <c r="E9">
        <f>(SUM(Template:END!E9))/Totals!$Z9</f>
        <v>0</v>
      </c>
      <c r="F9">
        <f>(SUM(Template:END!F9))/Totals!$Z9</f>
        <v>0.66666666666666663</v>
      </c>
      <c r="G9">
        <f>(SUM(Template:END!G9))/Totals!$Z9</f>
        <v>0</v>
      </c>
      <c r="H9">
        <f>(SUM(Template:END!H9))/Totals!$Z9</f>
        <v>0</v>
      </c>
      <c r="I9">
        <f>(SUM(Template:END!I9))/Totals!$Z9</f>
        <v>0.66666666666666663</v>
      </c>
      <c r="J9">
        <f>(SUM(Template:END!J9))/Totals!$Z9</f>
        <v>0</v>
      </c>
      <c r="K9">
        <f>(SUM(Template:END!K9))/Totals!$Z9</f>
        <v>1</v>
      </c>
      <c r="L9">
        <f>(SUM(Template:END!L9))/Totals!$Z9</f>
        <v>2.3333333333333335</v>
      </c>
      <c r="M9">
        <f>(SUM(Template:END!M9))/Totals!$Z9</f>
        <v>0.73333333333333339</v>
      </c>
      <c r="N9">
        <f>(SUM(Template:END!N9))/Totals!$Z9</f>
        <v>2</v>
      </c>
      <c r="O9">
        <f>(SUM(Template:END!O9))/Totals!$Z9</f>
        <v>1</v>
      </c>
      <c r="P9">
        <f>(SUM(Template:END!P9))/Totals!$Z9</f>
        <v>1</v>
      </c>
      <c r="Q9">
        <f>(SUM(Template:END!Q9))/Totals!$Z9</f>
        <v>2</v>
      </c>
      <c r="R9">
        <f>(SUM(Template:END!R9))/Totals!$Z9</f>
        <v>0.66666666666666663</v>
      </c>
      <c r="S9">
        <f>(SUM(Template:END!S9))/Totals!$Z9</f>
        <v>1</v>
      </c>
      <c r="T9">
        <f>(SUM(Template:END!T9))/Totals!$Z9</f>
        <v>0.33333333333333331</v>
      </c>
      <c r="U9">
        <f>(SUM(Template:END!U9))/Totals!$Z9</f>
        <v>0.66666666666666663</v>
      </c>
      <c r="V9">
        <f>(SUM(Template:END!V9))/Totals!$Z9</f>
        <v>0</v>
      </c>
      <c r="W9">
        <f>(SUM(Template:END!W9))/Totals!$Z9</f>
        <v>0.66666666666666663</v>
      </c>
      <c r="X9">
        <f>(SUM(Template:END!X9))/Totals!$Z9</f>
        <v>1.3333333333333333</v>
      </c>
      <c r="Y9">
        <f>(SUM(Template:END!Y9))/Totals!$Z9</f>
        <v>8.9766666666666666</v>
      </c>
      <c r="Z9">
        <f>(SUM(Template:END!Z9))/Totals!$Z9</f>
        <v>1</v>
      </c>
      <c r="AA9">
        <f>(SUM(Template:END!AA9))/Totals!$Z9</f>
        <v>1.2379563184966307</v>
      </c>
      <c r="AB9">
        <f>(SUM(Template:END!AB9))/Totals!$Z9</f>
        <v>0.27450396825396822</v>
      </c>
      <c r="AC9">
        <f>(SUM(Template:END!AC9))/Totals!$Z9</f>
        <v>0.65874456734458897</v>
      </c>
      <c r="AD9">
        <f>(SUM(Template:END!AD9))/Totals!$Z9</f>
        <v>0.5616937365103063</v>
      </c>
      <c r="AE9">
        <f>(SUM(Template:END!AE9))/Totals!$Z9</f>
        <v>2.8235294117647056E-2</v>
      </c>
      <c r="AF9">
        <f>(SUM(Template:END!AF9))/Totals!$Z9</f>
        <v>7.5537256762488916E-2</v>
      </c>
      <c r="AG9">
        <f>(SUM(Template:END!AG9))/Totals!$Z9</f>
        <v>0.66546628739044233</v>
      </c>
      <c r="AH9">
        <f>(SUM(Template:END!AH9))/Totals!$Z9</f>
        <v>1.9034226058870729</v>
      </c>
      <c r="AI9">
        <f>(SUM(Template:END!AI9))/Totals!$Z9</f>
        <v>0.62144539945668731</v>
      </c>
      <c r="AJ9">
        <f>(SUM(Template:END!AJ9))/Totals!$Z9</f>
        <v>20.614545454545453</v>
      </c>
      <c r="AK9">
        <f>(SUM(Template:END!AK9))/Totals!$Z9</f>
        <v>1.5559901496909496</v>
      </c>
      <c r="AL9">
        <f>(SUM(Template:END!AL9))/Totals!$Z9</f>
        <v>0.5869622098940287</v>
      </c>
      <c r="AM9">
        <f>(SUM(Template:END!AM9))/Totals!$Z9</f>
        <v>0.51735722284434493</v>
      </c>
      <c r="AN9">
        <f>(SUM(Template:END!AN9))/Totals!$Z9</f>
        <v>0.92675560654593125</v>
      </c>
      <c r="AO9">
        <f>(SUM(Template:END!AO9))/Totals!$Z9</f>
        <v>29.181481481481484</v>
      </c>
      <c r="AP9">
        <f>(SUM(Template:END!AP9))/Totals!$Z9</f>
        <v>0.39500810883593257</v>
      </c>
      <c r="AQ9">
        <f>(SUM(Template:END!AQ9))/Totals!$Z9</f>
        <v>0.50050875050875054</v>
      </c>
      <c r="AR9">
        <f>(SUM(Template:END!AR9))/Totals!$Z9</f>
        <v>0.39468617534931177</v>
      </c>
      <c r="AS9">
        <f>(SUM(Template:END!AS9))/Totals!$Z9</f>
        <v>0.33371417924516455</v>
      </c>
      <c r="AT9">
        <f>(SUM(Template:END!AT9))/Totals!$Z9</f>
        <v>2.2462145700298226</v>
      </c>
      <c r="AU9">
        <f>(SUM(Template:END!AU9))/Totals!$Z9</f>
        <v>0.77799507484547481</v>
      </c>
      <c r="AV9">
        <f>(SUM(Template:END!AV9))/Totals!$Z9</f>
        <v>0.15602836879432624</v>
      </c>
      <c r="AW9">
        <f>(SUM(Template:END!AW9))/Totals!$Z9</f>
        <v>0</v>
      </c>
      <c r="AX9">
        <f>(SUM(Template:END!AX9))/Totals!$Z9</f>
        <v>0.15302250931131575</v>
      </c>
      <c r="AY9">
        <f>(SUM(Template:END!AY9))/Totals!$Z9</f>
        <v>0.74803418803418797</v>
      </c>
      <c r="AZ9">
        <f>(SUM(Template:END!AZ9))/Totals!$Z9</f>
        <v>0.26666666666666666</v>
      </c>
      <c r="BA9">
        <f>(SUM(Template:END!BA9))/Totals!$Z9</f>
        <v>3.0300859169755956</v>
      </c>
      <c r="BB9">
        <f>(SUM(Template:END!BB9))/Totals!$Z9</f>
        <v>0</v>
      </c>
      <c r="BC9">
        <f>(SUM(Template:END!BC9))/Totals!$Z9</f>
        <v>1.4666666666666668</v>
      </c>
      <c r="BD9">
        <f>(SUM(Template:END!BD9))/Totals!$Z9</f>
        <v>0</v>
      </c>
    </row>
    <row r="10" spans="1:56" x14ac:dyDescent="0.55000000000000004">
      <c r="A10" s="14" t="s">
        <v>32</v>
      </c>
      <c r="B10">
        <f>(SUM(Template:END!B10))/Totals!$Z10</f>
        <v>0</v>
      </c>
      <c r="C10">
        <f>(SUM(Template:END!C10))/Totals!$Z10</f>
        <v>0</v>
      </c>
      <c r="D10">
        <f>(SUM(Template:END!D10))/Totals!$Z10</f>
        <v>0</v>
      </c>
      <c r="E10">
        <f>(SUM(Template:END!E10))/Totals!$Z10</f>
        <v>0.33333333333333331</v>
      </c>
      <c r="F10">
        <f>(SUM(Template:END!F10))/Totals!$Z10</f>
        <v>1</v>
      </c>
      <c r="G10">
        <f>(SUM(Template:END!G10))/Totals!$Z10</f>
        <v>0.16666666666666666</v>
      </c>
      <c r="H10">
        <f>(SUM(Template:END!H10))/Totals!$Z10</f>
        <v>0</v>
      </c>
      <c r="I10">
        <f>(SUM(Template:END!I10))/Totals!$Z10</f>
        <v>0</v>
      </c>
      <c r="J10">
        <f>(SUM(Template:END!J10))/Totals!$Z10</f>
        <v>0</v>
      </c>
      <c r="K10">
        <f>(SUM(Template:END!K10))/Totals!$Z10</f>
        <v>0.33333333333333331</v>
      </c>
      <c r="L10">
        <f>(SUM(Template:END!L10))/Totals!$Z10</f>
        <v>1</v>
      </c>
      <c r="M10">
        <f>(SUM(Template:END!M10))/Totals!$Z10</f>
        <v>0.16666666666666666</v>
      </c>
      <c r="N10">
        <f>(SUM(Template:END!N10))/Totals!$Z10</f>
        <v>1</v>
      </c>
      <c r="O10">
        <f>(SUM(Template:END!O10))/Totals!$Z10</f>
        <v>0.33333333333333331</v>
      </c>
      <c r="P10">
        <f>(SUM(Template:END!P10))/Totals!$Z10</f>
        <v>0</v>
      </c>
      <c r="Q10">
        <f>(SUM(Template:END!Q10))/Totals!$Z10</f>
        <v>0.33333333333333331</v>
      </c>
      <c r="R10">
        <f>(SUM(Template:END!R10))/Totals!$Z10</f>
        <v>0.33333333333333331</v>
      </c>
      <c r="S10">
        <f>(SUM(Template:END!S10))/Totals!$Z10</f>
        <v>0.33333333333333331</v>
      </c>
      <c r="T10">
        <f>(SUM(Template:END!T10))/Totals!$Z10</f>
        <v>0</v>
      </c>
      <c r="U10">
        <f>(SUM(Template:END!U10))/Totals!$Z10</f>
        <v>0.66666666666666663</v>
      </c>
      <c r="V10">
        <f>(SUM(Template:END!V10))/Totals!$Z10</f>
        <v>0</v>
      </c>
      <c r="W10">
        <f>(SUM(Template:END!W10))/Totals!$Z10</f>
        <v>0</v>
      </c>
      <c r="X10">
        <f>(SUM(Template:END!X10))/Totals!$Z10</f>
        <v>0.66666666666666663</v>
      </c>
      <c r="Y10">
        <f>(SUM(Template:END!Y10))/Totals!$Z10</f>
        <v>3.8000000000000003</v>
      </c>
      <c r="Z10">
        <f>(SUM(Template:END!Z10))/Totals!$Z10</f>
        <v>1</v>
      </c>
      <c r="AA10">
        <f>(SUM(Template:END!AA10))/Totals!$Z10</f>
        <v>0.66666666666666663</v>
      </c>
      <c r="AB10">
        <f>(SUM(Template:END!AB10))/Totals!$Z10</f>
        <v>0.27450396825396822</v>
      </c>
      <c r="AC10">
        <f>(SUM(Template:END!AC10))/Totals!$Z10</f>
        <v>0.65874456734458897</v>
      </c>
      <c r="AD10">
        <f>(SUM(Template:END!AD10))/Totals!$Z10</f>
        <v>0.24664109506528323</v>
      </c>
      <c r="AE10">
        <f>(SUM(Template:END!AE10))/Totals!$Z10</f>
        <v>1.2759170653907504E-3</v>
      </c>
      <c r="AF10">
        <f>(SUM(Template:END!AF10))/Totals!$Z10</f>
        <v>5.3747072473435353E-2</v>
      </c>
      <c r="AG10">
        <f>(SUM(Template:END!AG10))/Totals!$Z10</f>
        <v>0.30166408460410926</v>
      </c>
      <c r="AH10">
        <f>(SUM(Template:END!AH10))/Totals!$Z10</f>
        <v>0.96833075127077606</v>
      </c>
      <c r="AI10">
        <f>(SUM(Template:END!AI10))/Totals!$Z10</f>
        <v>0.91007267407689518</v>
      </c>
      <c r="AJ10">
        <f>(SUM(Template:END!AJ10))/Totals!$Z10</f>
        <v>20.614545454545453</v>
      </c>
      <c r="AK10">
        <f>(SUM(Template:END!AK10))/Totals!$Z10</f>
        <v>0.77482320619132683</v>
      </c>
      <c r="AL10">
        <f>(SUM(Template:END!AL10))/Totals!$Z10</f>
        <v>0.49651919633325453</v>
      </c>
      <c r="AM10">
        <f>(SUM(Template:END!AM10))/Totals!$Z10</f>
        <v>0.25282051282051282</v>
      </c>
      <c r="AN10">
        <f>(SUM(Template:END!AN10))/Totals!$Z10</f>
        <v>0.92675560654593125</v>
      </c>
      <c r="AO10">
        <f>(SUM(Template:END!AO10))/Totals!$Z10</f>
        <v>29.181481481481484</v>
      </c>
      <c r="AP10">
        <f>(SUM(Template:END!AP10))/Totals!$Z10</f>
        <v>0.39500810883593257</v>
      </c>
      <c r="AQ10">
        <f>(SUM(Template:END!AQ10))/Totals!$Z10</f>
        <v>0.50050875050875054</v>
      </c>
      <c r="AR10">
        <f>(SUM(Template:END!AR10))/Totals!$Z10</f>
        <v>0.39468617534931177</v>
      </c>
      <c r="AS10">
        <f>(SUM(Template:END!AS10))/Totals!$Z10</f>
        <v>0.10623032987847859</v>
      </c>
      <c r="AT10">
        <f>(SUM(Template:END!AT10))/Totals!$Z10</f>
        <v>1.0565006221783182</v>
      </c>
      <c r="AU10">
        <f>(SUM(Template:END!AU10))/Totals!$Z10</f>
        <v>0.25827440206377561</v>
      </c>
      <c r="AV10">
        <f>(SUM(Template:END!AV10))/Totals!$Z10</f>
        <v>9.6666666666666665E-2</v>
      </c>
      <c r="AW10">
        <f>(SUM(Template:END!AW10))/Totals!$Z10</f>
        <v>0</v>
      </c>
      <c r="AX10">
        <f>(SUM(Template:END!AX10))/Totals!$Z10</f>
        <v>4.8372739498235784E-2</v>
      </c>
      <c r="AY10">
        <f>(SUM(Template:END!AY10))/Totals!$Z10</f>
        <v>0.32927045177045178</v>
      </c>
      <c r="AZ10">
        <f>(SUM(Template:END!AZ10))/Totals!$Z10</f>
        <v>0</v>
      </c>
      <c r="BA10">
        <f>(SUM(Template:END!BA10))/Totals!$Z10</f>
        <v>1.0394916206226423</v>
      </c>
      <c r="BB10">
        <f>(SUM(Template:END!BB10))/Totals!$Z10</f>
        <v>0</v>
      </c>
      <c r="BC10">
        <f>(SUM(Template:END!BC10))/Totals!$Z10</f>
        <v>0.5</v>
      </c>
      <c r="BD10">
        <f>(SUM(Template:END!BD10))/Totals!$Z10</f>
        <v>0</v>
      </c>
    </row>
    <row r="11" spans="1:56" x14ac:dyDescent="0.55000000000000004">
      <c r="A11" s="15" t="s">
        <v>33</v>
      </c>
      <c r="B11">
        <f>(SUM(Template:END!B11))/Totals!$Z11</f>
        <v>0.33333333333333331</v>
      </c>
      <c r="C11">
        <f>(SUM(Template:END!C11))/Totals!$Z11</f>
        <v>0.33333333333333331</v>
      </c>
      <c r="D11">
        <f>(SUM(Template:END!D11))/Totals!$Z11</f>
        <v>0.33333333333333331</v>
      </c>
      <c r="E11">
        <f>(SUM(Template:END!E11))/Totals!$Z11</f>
        <v>0.33333333333333331</v>
      </c>
      <c r="F11">
        <f>(SUM(Template:END!F11))/Totals!$Z11</f>
        <v>0.66666666666666663</v>
      </c>
      <c r="G11">
        <f>(SUM(Template:END!G11))/Totals!$Z11</f>
        <v>0.33333333333333331</v>
      </c>
      <c r="H11">
        <f>(SUM(Template:END!H11))/Totals!$Z11</f>
        <v>0.66666666666666663</v>
      </c>
      <c r="I11">
        <f>(SUM(Template:END!I11))/Totals!$Z11</f>
        <v>0.66666666666666663</v>
      </c>
      <c r="J11">
        <f>(SUM(Template:END!J11))/Totals!$Z11</f>
        <v>0.33333333333333331</v>
      </c>
      <c r="K11">
        <f>(SUM(Template:END!K11))/Totals!$Z11</f>
        <v>0.66666666666666663</v>
      </c>
      <c r="L11">
        <f>(SUM(Template:END!L11))/Totals!$Z11</f>
        <v>1</v>
      </c>
      <c r="M11">
        <f>(SUM(Template:END!M11))/Totals!$Z11</f>
        <v>0.66666666666666663</v>
      </c>
      <c r="N11">
        <f>(SUM(Template:END!N11))/Totals!$Z11</f>
        <v>2.3333333333333335</v>
      </c>
      <c r="O11">
        <f>(SUM(Template:END!O11))/Totals!$Z11</f>
        <v>0</v>
      </c>
      <c r="P11">
        <f>(SUM(Template:END!P11))/Totals!$Z11</f>
        <v>0</v>
      </c>
      <c r="Q11">
        <f>(SUM(Template:END!Q11))/Totals!$Z11</f>
        <v>0</v>
      </c>
      <c r="R11">
        <f>(SUM(Template:END!R11))/Totals!$Z11</f>
        <v>0.33333333333333331</v>
      </c>
      <c r="S11">
        <f>(SUM(Template:END!S11))/Totals!$Z11</f>
        <v>0.33333333333333331</v>
      </c>
      <c r="T11">
        <f>(SUM(Template:END!T11))/Totals!$Z11</f>
        <v>0</v>
      </c>
      <c r="U11">
        <f>(SUM(Template:END!U11))/Totals!$Z11</f>
        <v>0.33333333333333331</v>
      </c>
      <c r="V11">
        <f>(SUM(Template:END!V11))/Totals!$Z11</f>
        <v>0</v>
      </c>
      <c r="W11">
        <f>(SUM(Template:END!W11))/Totals!$Z11</f>
        <v>0.66666666666666663</v>
      </c>
      <c r="X11">
        <f>(SUM(Template:END!X11))/Totals!$Z11</f>
        <v>0</v>
      </c>
      <c r="Y11">
        <f>(SUM(Template:END!Y11))/Totals!$Z11</f>
        <v>7.6433333333333335</v>
      </c>
      <c r="Z11">
        <f>(SUM(Template:END!Z11))/Totals!$Z11</f>
        <v>1</v>
      </c>
      <c r="AA11">
        <f>(SUM(Template:END!AA11))/Totals!$Z11</f>
        <v>0.33333333333333331</v>
      </c>
      <c r="AB11">
        <f>(SUM(Template:END!AB11))/Totals!$Z11</f>
        <v>0.27450396825396822</v>
      </c>
      <c r="AC11">
        <f>(SUM(Template:END!AC11))/Totals!$Z11</f>
        <v>0.65874456734458897</v>
      </c>
      <c r="AD11">
        <f>(SUM(Template:END!AD11))/Totals!$Z11</f>
        <v>0.52731792736868777</v>
      </c>
      <c r="AE11">
        <f>(SUM(Template:END!AE11))/Totals!$Z11</f>
        <v>0</v>
      </c>
      <c r="AF11">
        <f>(SUM(Template:END!AF11))/Totals!$Z11</f>
        <v>6.829506199580633E-2</v>
      </c>
      <c r="AG11">
        <f>(SUM(Template:END!AG11))/Totals!$Z11</f>
        <v>0.59561298936449403</v>
      </c>
      <c r="AH11">
        <f>(SUM(Template:END!AH11))/Totals!$Z11</f>
        <v>0.9289463226978274</v>
      </c>
      <c r="AI11">
        <f>(SUM(Template:END!AI11))/Totals!$Z11</f>
        <v>0.38991932248844496</v>
      </c>
      <c r="AJ11">
        <f>(SUM(Template:END!AJ11))/Totals!$Z11</f>
        <v>20.614545454545453</v>
      </c>
      <c r="AK11">
        <f>(SUM(Template:END!AK11))/Totals!$Z11</f>
        <v>1.0352975962117021</v>
      </c>
      <c r="AL11">
        <f>(SUM(Template:END!AL11))/Totals!$Z11</f>
        <v>0.59171981714248956</v>
      </c>
      <c r="AM11">
        <f>(SUM(Template:END!AM11))/Totals!$Z11</f>
        <v>0.25867861142217247</v>
      </c>
      <c r="AN11">
        <f>(SUM(Template:END!AN11))/Totals!$Z11</f>
        <v>0.92675560654593125</v>
      </c>
      <c r="AO11">
        <f>(SUM(Template:END!AO11))/Totals!$Z11</f>
        <v>29.181481481481484</v>
      </c>
      <c r="AP11">
        <f>(SUM(Template:END!AP11))/Totals!$Z11</f>
        <v>0.39500810883593257</v>
      </c>
      <c r="AQ11">
        <f>(SUM(Template:END!AQ11))/Totals!$Z11</f>
        <v>0.50050875050875054</v>
      </c>
      <c r="AR11">
        <f>(SUM(Template:END!AR11))/Totals!$Z11</f>
        <v>0.39468617534931177</v>
      </c>
      <c r="AS11">
        <f>(SUM(Template:END!AS11))/Totals!$Z11</f>
        <v>0</v>
      </c>
      <c r="AT11">
        <f>(SUM(Template:END!AT11))/Totals!$Z11</f>
        <v>1.7945371417548504</v>
      </c>
      <c r="AU11">
        <f>(SUM(Template:END!AU11))/Totals!$Z11</f>
        <v>0.42284155984834521</v>
      </c>
      <c r="AV11">
        <f>(SUM(Template:END!AV11))/Totals!$Z11</f>
        <v>7.8014184397163122E-2</v>
      </c>
      <c r="AW11">
        <f>(SUM(Template:END!AW11))/Totals!$Z11</f>
        <v>0.26666666666666666</v>
      </c>
      <c r="AX11">
        <f>(SUM(Template:END!AX11))/Totals!$Z11</f>
        <v>0</v>
      </c>
      <c r="AY11">
        <f>(SUM(Template:END!AY11))/Totals!$Z11</f>
        <v>0.13518518518518516</v>
      </c>
      <c r="AZ11">
        <f>(SUM(Template:END!AZ11))/Totals!$Z11</f>
        <v>0</v>
      </c>
      <c r="BA11">
        <f>(SUM(Template:END!BA11))/Totals!$Z11</f>
        <v>1.1709430472573894</v>
      </c>
      <c r="BB11">
        <f>(SUM(Template:END!BB11))/Totals!$Z11</f>
        <v>0</v>
      </c>
      <c r="BC11">
        <f>(SUM(Template:END!BC11))/Totals!$Z11</f>
        <v>2.3333333333333335</v>
      </c>
      <c r="BD11">
        <f>(SUM(Template:END!BD11))/Totals!$Z11</f>
        <v>0</v>
      </c>
    </row>
    <row r="12" spans="1:56" x14ac:dyDescent="0.55000000000000004">
      <c r="A12" s="14" t="s">
        <v>34</v>
      </c>
      <c r="B12">
        <f>(SUM(Template:END!B12))/Totals!$Z12</f>
        <v>3.6666666666666665</v>
      </c>
      <c r="C12">
        <f>(SUM(Template:END!C12))/Totals!$Z12</f>
        <v>5.666666666666667</v>
      </c>
      <c r="D12">
        <f>(SUM(Template:END!D12))/Totals!$Z12</f>
        <v>0.66269841269841268</v>
      </c>
      <c r="E12">
        <f>(SUM(Template:END!E12))/Totals!$Z12</f>
        <v>0.33333333333333331</v>
      </c>
      <c r="F12">
        <f>(SUM(Template:END!F12))/Totals!$Z12</f>
        <v>2.3333333333333335</v>
      </c>
      <c r="G12">
        <f>(SUM(Template:END!G12))/Totals!$Z12</f>
        <v>0.16666666666666666</v>
      </c>
      <c r="H12">
        <f>(SUM(Template:END!H12))/Totals!$Z12</f>
        <v>0.66666666666666663</v>
      </c>
      <c r="I12">
        <f>(SUM(Template:END!I12))/Totals!$Z12</f>
        <v>1.6666666666666667</v>
      </c>
      <c r="J12">
        <f>(SUM(Template:END!J12))/Totals!$Z12</f>
        <v>0.22222222222222221</v>
      </c>
      <c r="K12">
        <f>(SUM(Template:END!K12))/Totals!$Z12</f>
        <v>4</v>
      </c>
      <c r="L12">
        <f>(SUM(Template:END!L12))/Totals!$Z12</f>
        <v>8</v>
      </c>
      <c r="M12">
        <f>(SUM(Template:END!M12))/Totals!$Z12</f>
        <v>0.5</v>
      </c>
      <c r="N12">
        <f>(SUM(Template:END!N12))/Totals!$Z12</f>
        <v>9</v>
      </c>
      <c r="O12">
        <f>(SUM(Template:END!O12))/Totals!$Z12</f>
        <v>3</v>
      </c>
      <c r="P12">
        <f>(SUM(Template:END!P12))/Totals!$Z12</f>
        <v>3.3333333333333335</v>
      </c>
      <c r="Q12">
        <f>(SUM(Template:END!Q12))/Totals!$Z12</f>
        <v>6.333333333333333</v>
      </c>
      <c r="R12">
        <f>(SUM(Template:END!R12))/Totals!$Z12</f>
        <v>0.33333333333333331</v>
      </c>
      <c r="S12">
        <f>(SUM(Template:END!S12))/Totals!$Z12</f>
        <v>0.66666666666666663</v>
      </c>
      <c r="T12">
        <f>(SUM(Template:END!T12))/Totals!$Z12</f>
        <v>1</v>
      </c>
      <c r="U12">
        <f>(SUM(Template:END!U12))/Totals!$Z12</f>
        <v>1</v>
      </c>
      <c r="V12">
        <f>(SUM(Template:END!V12))/Totals!$Z12</f>
        <v>0.33333333333333331</v>
      </c>
      <c r="W12">
        <f>(SUM(Template:END!W12))/Totals!$Z12</f>
        <v>1</v>
      </c>
      <c r="X12">
        <f>(SUM(Template:END!X12))/Totals!$Z12</f>
        <v>1.6666666666666667</v>
      </c>
      <c r="Y12">
        <f>(SUM(Template:END!Y12))/Totals!$Z12</f>
        <v>17.983333333333334</v>
      </c>
      <c r="Z12">
        <f>(SUM(Template:END!Z12))/Totals!$Z12</f>
        <v>1</v>
      </c>
      <c r="AA12">
        <f>(SUM(Template:END!AA12))/Totals!$Z12</f>
        <v>2.5336533956465632</v>
      </c>
      <c r="AB12">
        <f>(SUM(Template:END!AB12))/Totals!$Z12</f>
        <v>0.27450396825396822</v>
      </c>
      <c r="AC12">
        <f>(SUM(Template:END!AC12))/Totals!$Z12</f>
        <v>0.65874456734458897</v>
      </c>
      <c r="AD12">
        <f>(SUM(Template:END!AD12))/Totals!$Z12</f>
        <v>1.2412536851015552</v>
      </c>
      <c r="AE12">
        <f>(SUM(Template:END!AE12))/Totals!$Z12</f>
        <v>3.0149169715733184E-2</v>
      </c>
      <c r="AF12">
        <f>(SUM(Template:END!AF12))/Totals!$Z12</f>
        <v>0.21479369646627869</v>
      </c>
      <c r="AG12">
        <f>(SUM(Template:END!AG12))/Totals!$Z12</f>
        <v>1.4861965512835669</v>
      </c>
      <c r="AH12">
        <f>(SUM(Template:END!AH12))/Totals!$Z12</f>
        <v>4.0198499469301305</v>
      </c>
      <c r="AI12">
        <f>(SUM(Template:END!AI12))/Totals!$Z12</f>
        <v>0.65208075481259786</v>
      </c>
      <c r="AJ12">
        <f>(SUM(Template:END!AJ12))/Totals!$Z12</f>
        <v>20.614545454545453</v>
      </c>
      <c r="AK12">
        <f>(SUM(Template:END!AK12))/Totals!$Z12</f>
        <v>6.7927417086954067</v>
      </c>
      <c r="AL12">
        <f>(SUM(Template:END!AL12))/Totals!$Z12</f>
        <v>0.68344063834824686</v>
      </c>
      <c r="AM12">
        <f>(SUM(Template:END!AM12))/Totals!$Z12</f>
        <v>0.31971153846153849</v>
      </c>
      <c r="AN12">
        <f>(SUM(Template:END!AN12))/Totals!$Z12</f>
        <v>0.92675560654593125</v>
      </c>
      <c r="AO12">
        <f>(SUM(Template:END!AO12))/Totals!$Z12</f>
        <v>29.181481481481484</v>
      </c>
      <c r="AP12">
        <f>(SUM(Template:END!AP12))/Totals!$Z12</f>
        <v>0.39500810883593257</v>
      </c>
      <c r="AQ12">
        <f>(SUM(Template:END!AQ12))/Totals!$Z12</f>
        <v>0.50050875050875054</v>
      </c>
      <c r="AR12">
        <f>(SUM(Template:END!AR12))/Totals!$Z12</f>
        <v>0.39468617534931177</v>
      </c>
      <c r="AS12">
        <f>(SUM(Template:END!AS12))/Totals!$Z12</f>
        <v>1.0205316107584872</v>
      </c>
      <c r="AT12">
        <f>(SUM(Template:END!AT12))/Totals!$Z12</f>
        <v>8.2600151530609303</v>
      </c>
      <c r="AU12">
        <f>(SUM(Template:END!AU12))/Totals!$Z12</f>
        <v>3.2661028971388877</v>
      </c>
      <c r="AV12">
        <f>(SUM(Template:END!AV12))/Totals!$Z12</f>
        <v>8.11965811965812E-2</v>
      </c>
      <c r="AW12">
        <f>(SUM(Template:END!AW12))/Totals!$Z12</f>
        <v>0.35555555555555557</v>
      </c>
      <c r="AX12">
        <f>(SUM(Template:END!AX12))/Totals!$Z12</f>
        <v>0.46534543177449605</v>
      </c>
      <c r="AY12">
        <f>(SUM(Template:END!AY12))/Totals!$Z12</f>
        <v>1.8130759055759054</v>
      </c>
      <c r="AZ12">
        <f>(SUM(Template:END!AZ12))/Totals!$Z12</f>
        <v>0.31111111111111112</v>
      </c>
      <c r="BA12">
        <f>(SUM(Template:END!BA12))/Totals!$Z12</f>
        <v>6.7014851612272679</v>
      </c>
      <c r="BB12">
        <f>(SUM(Template:END!BB12))/Totals!$Z12</f>
        <v>0</v>
      </c>
      <c r="BC12">
        <f>(SUM(Template:END!BC12))/Totals!$Z12</f>
        <v>1.1111111111111109</v>
      </c>
      <c r="BD12">
        <f>(SUM(Template:END!BD12))/Totals!$Z12</f>
        <v>0</v>
      </c>
    </row>
    <row r="13" spans="1:56" x14ac:dyDescent="0.55000000000000004">
      <c r="A13" s="15" t="s">
        <v>35</v>
      </c>
      <c r="B13">
        <f>(SUM(Template:END!B13))/Totals!$Z13</f>
        <v>0</v>
      </c>
      <c r="C13">
        <f>(SUM(Template:END!C13))/Totals!$Z13</f>
        <v>0</v>
      </c>
      <c r="D13">
        <f>(SUM(Template:END!D13))/Totals!$Z13</f>
        <v>0</v>
      </c>
      <c r="E13">
        <f>(SUM(Template:END!E13))/Totals!$Z13</f>
        <v>0</v>
      </c>
      <c r="F13">
        <f>(SUM(Template:END!F13))/Totals!$Z13</f>
        <v>0.33333333333333331</v>
      </c>
      <c r="G13">
        <f>(SUM(Template:END!G13))/Totals!$Z13</f>
        <v>0</v>
      </c>
      <c r="H13">
        <f>(SUM(Template:END!H13))/Totals!$Z13</f>
        <v>0</v>
      </c>
      <c r="I13">
        <f>(SUM(Template:END!I13))/Totals!$Z13</f>
        <v>0.33333333333333331</v>
      </c>
      <c r="J13">
        <f>(SUM(Template:END!J13))/Totals!$Z13</f>
        <v>0</v>
      </c>
      <c r="K13">
        <f>(SUM(Template:END!K13))/Totals!$Z13</f>
        <v>0</v>
      </c>
      <c r="L13">
        <f>(SUM(Template:END!L13))/Totals!$Z13</f>
        <v>0.33333333333333331</v>
      </c>
      <c r="M13">
        <f>(SUM(Template:END!M13))/Totals!$Z13</f>
        <v>0</v>
      </c>
      <c r="N13">
        <f>(SUM(Template:END!N13))/Totals!$Z13</f>
        <v>0</v>
      </c>
      <c r="O13">
        <f>(SUM(Template:END!O13))/Totals!$Z13</f>
        <v>0.66666666666666663</v>
      </c>
      <c r="P13">
        <f>(SUM(Template:END!P13))/Totals!$Z13</f>
        <v>0</v>
      </c>
      <c r="Q13">
        <f>(SUM(Template:END!Q13))/Totals!$Z13</f>
        <v>0.66666666666666663</v>
      </c>
      <c r="R13">
        <f>(SUM(Template:END!R13))/Totals!$Z13</f>
        <v>0.33333333333333331</v>
      </c>
      <c r="S13">
        <f>(SUM(Template:END!S13))/Totals!$Z13</f>
        <v>0</v>
      </c>
      <c r="T13">
        <f>(SUM(Template:END!T13))/Totals!$Z13</f>
        <v>0</v>
      </c>
      <c r="U13">
        <f>(SUM(Template:END!U13))/Totals!$Z13</f>
        <v>0.33333333333333331</v>
      </c>
      <c r="V13">
        <f>(SUM(Template:END!V13))/Totals!$Z13</f>
        <v>0</v>
      </c>
      <c r="W13">
        <f>(SUM(Template:END!W13))/Totals!$Z13</f>
        <v>0</v>
      </c>
      <c r="X13">
        <f>(SUM(Template:END!X13))/Totals!$Z13</f>
        <v>0.66666666666666663</v>
      </c>
      <c r="Y13">
        <f>(SUM(Template:END!Y13))/Totals!$Z13</f>
        <v>2.7833333333333332</v>
      </c>
      <c r="Z13">
        <f>(SUM(Template:END!Z13))/Totals!$Z13</f>
        <v>1</v>
      </c>
      <c r="AA13">
        <f>(SUM(Template:END!AA13))/Totals!$Z13</f>
        <v>0.33333333333333331</v>
      </c>
      <c r="AB13">
        <f>(SUM(Template:END!AB13))/Totals!$Z13</f>
        <v>0.27450396825396822</v>
      </c>
      <c r="AC13">
        <f>(SUM(Template:END!AC13))/Totals!$Z13</f>
        <v>0.65874456734458897</v>
      </c>
      <c r="AD13">
        <f>(SUM(Template:END!AD13))/Totals!$Z13</f>
        <v>0.15613564986187298</v>
      </c>
      <c r="AE13">
        <f>(SUM(Template:END!AE13))/Totals!$Z13</f>
        <v>0</v>
      </c>
      <c r="AF13">
        <f>(SUM(Template:END!AF13))/Totals!$Z13</f>
        <v>3.7702579129195279E-2</v>
      </c>
      <c r="AG13">
        <f>(SUM(Template:END!AG13))/Totals!$Z13</f>
        <v>0.19383822899106826</v>
      </c>
      <c r="AH13">
        <f>(SUM(Template:END!AH13))/Totals!$Z13</f>
        <v>0.52717156232440165</v>
      </c>
      <c r="AI13">
        <f>(SUM(Template:END!AI13))/Totals!$Z13</f>
        <v>0.42205066773653055</v>
      </c>
      <c r="AJ13">
        <f>(SUM(Template:END!AJ13))/Totals!$Z13</f>
        <v>20.614545454545453</v>
      </c>
      <c r="AK13">
        <f>(SUM(Template:END!AK13))/Totals!$Z13</f>
        <v>0</v>
      </c>
      <c r="AL13">
        <f>(SUM(Template:END!AL13))/Totals!$Z13</f>
        <v>-0.23636899856208729</v>
      </c>
      <c r="AM13">
        <f>(SUM(Template:END!AM13))/Totals!$Z13</f>
        <v>0.25282051282051282</v>
      </c>
      <c r="AN13">
        <f>(SUM(Template:END!AN13))/Totals!$Z13</f>
        <v>0.92675560654593125</v>
      </c>
      <c r="AO13">
        <f>(SUM(Template:END!AO13))/Totals!$Z13</f>
        <v>29.181481481481484</v>
      </c>
      <c r="AP13">
        <f>(SUM(Template:END!AP13))/Totals!$Z13</f>
        <v>0.39500810883593257</v>
      </c>
      <c r="AQ13">
        <f>(SUM(Template:END!AQ13))/Totals!$Z13</f>
        <v>0.50050875050875054</v>
      </c>
      <c r="AR13">
        <f>(SUM(Template:END!AR13))/Totals!$Z13</f>
        <v>0.39468617534931177</v>
      </c>
      <c r="AS13">
        <f>(SUM(Template:END!AS13))/Totals!$Z13</f>
        <v>0.22748384936668598</v>
      </c>
      <c r="AT13">
        <f>(SUM(Template:END!AT13))/Totals!$Z13</f>
        <v>0.46735382054845709</v>
      </c>
      <c r="AU13">
        <f>(SUM(Template:END!AU13))/Totals!$Z13</f>
        <v>0</v>
      </c>
      <c r="AV13">
        <f>(SUM(Template:END!AV13))/Totals!$Z13</f>
        <v>9.6666666666666665E-2</v>
      </c>
      <c r="AW13">
        <f>(SUM(Template:END!AW13))/Totals!$Z13</f>
        <v>0</v>
      </c>
      <c r="AX13">
        <f>(SUM(Template:END!AX13))/Totals!$Z13</f>
        <v>0.10464976981307998</v>
      </c>
      <c r="AY13">
        <f>(SUM(Template:END!AY13))/Totals!$Z13</f>
        <v>0.18700854700854699</v>
      </c>
      <c r="AZ13">
        <f>(SUM(Template:END!AZ13))/Totals!$Z13</f>
        <v>0.13333333333333333</v>
      </c>
      <c r="BA13">
        <f>(SUM(Template:END!BA13))/Totals!$Z13</f>
        <v>0.51670663913622572</v>
      </c>
      <c r="BB13">
        <f>(SUM(Template:END!BB13))/Totals!$Z13</f>
        <v>0</v>
      </c>
      <c r="BC13">
        <f>(SUM(Template:END!BC13))/Totals!$Z13</f>
        <v>0</v>
      </c>
      <c r="BD13">
        <f>(SUM(Template:END!BD13))/Totals!$Z13</f>
        <v>0</v>
      </c>
    </row>
    <row r="14" spans="1:56" x14ac:dyDescent="0.55000000000000004">
      <c r="A14" s="14" t="s">
        <v>36</v>
      </c>
      <c r="B14">
        <f>(SUM(Template:END!B14))/Totals!$Z14</f>
        <v>0</v>
      </c>
      <c r="C14">
        <f>(SUM(Template:END!C14))/Totals!$Z14</f>
        <v>0.66666666666666663</v>
      </c>
      <c r="D14">
        <f>(SUM(Template:END!D14))/Totals!$Z14</f>
        <v>0</v>
      </c>
      <c r="E14">
        <f>(SUM(Template:END!E14))/Totals!$Z14</f>
        <v>0</v>
      </c>
      <c r="F14">
        <f>(SUM(Template:END!F14))/Totals!$Z14</f>
        <v>0.66666666666666663</v>
      </c>
      <c r="G14">
        <f>(SUM(Template:END!G14))/Totals!$Z14</f>
        <v>0</v>
      </c>
      <c r="H14">
        <f>(SUM(Template:END!H14))/Totals!$Z14</f>
        <v>0</v>
      </c>
      <c r="I14">
        <f>(SUM(Template:END!I14))/Totals!$Z14</f>
        <v>0</v>
      </c>
      <c r="J14">
        <f>(SUM(Template:END!J14))/Totals!$Z14</f>
        <v>0</v>
      </c>
      <c r="K14">
        <f>(SUM(Template:END!K14))/Totals!$Z14</f>
        <v>0</v>
      </c>
      <c r="L14">
        <f>(SUM(Template:END!L14))/Totals!$Z14</f>
        <v>1.3333333333333333</v>
      </c>
      <c r="M14">
        <f>(SUM(Template:END!M14))/Totals!$Z14</f>
        <v>0</v>
      </c>
      <c r="N14">
        <f>(SUM(Template:END!N14))/Totals!$Z14</f>
        <v>0</v>
      </c>
      <c r="O14">
        <f>(SUM(Template:END!O14))/Totals!$Z14</f>
        <v>0.66666666666666663</v>
      </c>
      <c r="P14">
        <f>(SUM(Template:END!P14))/Totals!$Z14</f>
        <v>0</v>
      </c>
      <c r="Q14">
        <f>(SUM(Template:END!Q14))/Totals!$Z14</f>
        <v>0.66666666666666663</v>
      </c>
      <c r="R14">
        <f>(SUM(Template:END!R14))/Totals!$Z14</f>
        <v>0.33333333333333331</v>
      </c>
      <c r="S14">
        <f>(SUM(Template:END!S14))/Totals!$Z14</f>
        <v>0</v>
      </c>
      <c r="T14">
        <f>(SUM(Template:END!T14))/Totals!$Z14</f>
        <v>0</v>
      </c>
      <c r="U14">
        <f>(SUM(Template:END!U14))/Totals!$Z14</f>
        <v>0</v>
      </c>
      <c r="V14">
        <f>(SUM(Template:END!V14))/Totals!$Z14</f>
        <v>0</v>
      </c>
      <c r="W14">
        <f>(SUM(Template:END!W14))/Totals!$Z14</f>
        <v>0.66666666666666663</v>
      </c>
      <c r="X14">
        <f>(SUM(Template:END!X14))/Totals!$Z14</f>
        <v>0.33333333333333331</v>
      </c>
      <c r="Y14">
        <f>(SUM(Template:END!Y14))/Totals!$Z14</f>
        <v>5.7166666666666659</v>
      </c>
      <c r="Z14">
        <f>(SUM(Template:END!Z14))/Totals!$Z14</f>
        <v>1</v>
      </c>
      <c r="AA14">
        <f>(SUM(Template:END!AA14))/Totals!$Z14</f>
        <v>0</v>
      </c>
      <c r="AB14">
        <f>(SUM(Template:END!AB14))/Totals!$Z14</f>
        <v>0.27450396825396822</v>
      </c>
      <c r="AC14">
        <f>(SUM(Template:END!AC14))/Totals!$Z14</f>
        <v>0.65874456734458897</v>
      </c>
      <c r="AD14">
        <f>(SUM(Template:END!AD14))/Totals!$Z14</f>
        <v>0.34863042178932124</v>
      </c>
      <c r="AE14">
        <f>(SUM(Template:END!AE14))/Totals!$Z14</f>
        <v>6.3795853269537522E-4</v>
      </c>
      <c r="AF14">
        <f>(SUM(Template:END!AF14))/Totals!$Z14</f>
        <v>8.936617468768264E-2</v>
      </c>
      <c r="AG14">
        <f>(SUM(Template:END!AG14))/Totals!$Z14</f>
        <v>0.43863455500969928</v>
      </c>
      <c r="AH14">
        <f>(SUM(Template:END!AH14))/Totals!$Z14</f>
        <v>0.43863455500969928</v>
      </c>
      <c r="AI14">
        <f>(SUM(Template:END!AI14))/Totals!$Z14</f>
        <v>0.23149001561927221</v>
      </c>
      <c r="AJ14">
        <f>(SUM(Template:END!AJ14))/Totals!$Z14</f>
        <v>20.614545454545453</v>
      </c>
      <c r="AK14">
        <f>(SUM(Template:END!AK14))/Totals!$Z14</f>
        <v>0</v>
      </c>
      <c r="AL14">
        <f>(SUM(Template:END!AL14))/Totals!$Z14</f>
        <v>0.50250335432627435</v>
      </c>
      <c r="AM14">
        <f>(SUM(Template:END!AM14))/Totals!$Z14</f>
        <v>0.26250000000000001</v>
      </c>
      <c r="AN14">
        <f>(SUM(Template:END!AN14))/Totals!$Z14</f>
        <v>0.92675560654593125</v>
      </c>
      <c r="AO14">
        <f>(SUM(Template:END!AO14))/Totals!$Z14</f>
        <v>29.181481481481484</v>
      </c>
      <c r="AP14">
        <f>(SUM(Template:END!AP14))/Totals!$Z14</f>
        <v>0.39500810883593257</v>
      </c>
      <c r="AQ14">
        <f>(SUM(Template:END!AQ14))/Totals!$Z14</f>
        <v>0.50050875050875054</v>
      </c>
      <c r="AR14">
        <f>(SUM(Template:END!AR14))/Totals!$Z14</f>
        <v>0.39468617534931177</v>
      </c>
      <c r="AS14">
        <f>(SUM(Template:END!AS14))/Totals!$Z14</f>
        <v>0.22748384936668598</v>
      </c>
      <c r="AT14">
        <f>(SUM(Template:END!AT14))/Totals!$Z14</f>
        <v>0.46757588915794446</v>
      </c>
      <c r="AU14">
        <f>(SUM(Template:END!AU14))/Totals!$Z14</f>
        <v>0</v>
      </c>
      <c r="AV14">
        <f>(SUM(Template:END!AV14))/Totals!$Z14</f>
        <v>8.3333333333333329E-2</v>
      </c>
      <c r="AW14">
        <f>(SUM(Template:END!AW14))/Totals!$Z14</f>
        <v>0</v>
      </c>
      <c r="AX14">
        <f>(SUM(Template:END!AX14))/Totals!$Z14</f>
        <v>0.10464976981307998</v>
      </c>
      <c r="AY14">
        <f>(SUM(Template:END!AY14))/Totals!$Z14</f>
        <v>0.60671754171754166</v>
      </c>
      <c r="AZ14">
        <f>(SUM(Template:END!AZ14))/Totals!$Z14</f>
        <v>0</v>
      </c>
      <c r="BA14">
        <f>(SUM(Template:END!BA14))/Totals!$Z14</f>
        <v>0.78758700670244985</v>
      </c>
      <c r="BB14">
        <f>(SUM(Template:END!BB14))/Totals!$Z14</f>
        <v>0</v>
      </c>
      <c r="BC14">
        <f>(SUM(Template:END!BC14))/Totals!$Z14</f>
        <v>0</v>
      </c>
      <c r="BD14">
        <f>(SUM(Template:END!BD14))/Totals!$Z14</f>
        <v>0</v>
      </c>
    </row>
    <row r="15" spans="1:56" x14ac:dyDescent="0.55000000000000004">
      <c r="A15" s="15" t="s">
        <v>37</v>
      </c>
      <c r="B15">
        <f>(SUM(Template:END!B15))/Totals!$Z15</f>
        <v>1</v>
      </c>
      <c r="C15">
        <f>(SUM(Template:END!C15))/Totals!$Z15</f>
        <v>2.6666666666666665</v>
      </c>
      <c r="D15">
        <f>(SUM(Template:END!D15))/Totals!$Z15</f>
        <v>0.27777777777777773</v>
      </c>
      <c r="E15">
        <f>(SUM(Template:END!E15))/Totals!$Z15</f>
        <v>0.33333333333333331</v>
      </c>
      <c r="F15">
        <f>(SUM(Template:END!F15))/Totals!$Z15</f>
        <v>0.66666666666666663</v>
      </c>
      <c r="G15">
        <f>(SUM(Template:END!G15))/Totals!$Z15</f>
        <v>0.33333333333333331</v>
      </c>
      <c r="H15">
        <f>(SUM(Template:END!H15))/Totals!$Z15</f>
        <v>0.66666666666666663</v>
      </c>
      <c r="I15">
        <f>(SUM(Template:END!I15))/Totals!$Z15</f>
        <v>1.3333333333333333</v>
      </c>
      <c r="J15">
        <f>(SUM(Template:END!J15))/Totals!$Z15</f>
        <v>0.33333333333333331</v>
      </c>
      <c r="K15">
        <f>(SUM(Template:END!K15))/Totals!$Z15</f>
        <v>1.3333333333333333</v>
      </c>
      <c r="L15">
        <f>(SUM(Template:END!L15))/Totals!$Z15</f>
        <v>3.3333333333333335</v>
      </c>
      <c r="M15">
        <f>(SUM(Template:END!M15))/Totals!$Z15</f>
        <v>0.55555555555555547</v>
      </c>
      <c r="N15">
        <f>(SUM(Template:END!N15))/Totals!$Z15</f>
        <v>3.6666666666666665</v>
      </c>
      <c r="O15">
        <f>(SUM(Template:END!O15))/Totals!$Z15</f>
        <v>1.6666666666666667</v>
      </c>
      <c r="P15">
        <f>(SUM(Template:END!P15))/Totals!$Z15</f>
        <v>2.6666666666666665</v>
      </c>
      <c r="Q15">
        <f>(SUM(Template:END!Q15))/Totals!$Z15</f>
        <v>4.333333333333333</v>
      </c>
      <c r="R15">
        <f>(SUM(Template:END!R15))/Totals!$Z15</f>
        <v>0</v>
      </c>
      <c r="S15">
        <f>(SUM(Template:END!S15))/Totals!$Z15</f>
        <v>0.66666666666666663</v>
      </c>
      <c r="T15">
        <f>(SUM(Template:END!T15))/Totals!$Z15</f>
        <v>0.66666666666666663</v>
      </c>
      <c r="U15">
        <f>(SUM(Template:END!U15))/Totals!$Z15</f>
        <v>0.66666666666666663</v>
      </c>
      <c r="V15">
        <f>(SUM(Template:END!V15))/Totals!$Z15</f>
        <v>0</v>
      </c>
      <c r="W15">
        <f>(SUM(Template:END!W15))/Totals!$Z15</f>
        <v>0.33333333333333331</v>
      </c>
      <c r="X15">
        <f>(SUM(Template:END!X15))/Totals!$Z15</f>
        <v>0.66666666666666663</v>
      </c>
      <c r="Y15">
        <f>(SUM(Template:END!Y15))/Totals!$Z15</f>
        <v>11.5</v>
      </c>
      <c r="Z15">
        <f>(SUM(Template:END!Z15))/Totals!$Z15</f>
        <v>1</v>
      </c>
      <c r="AA15">
        <f>(SUM(Template:END!AA15))/Totals!$Z15</f>
        <v>1.9298639288006523</v>
      </c>
      <c r="AB15">
        <f>(SUM(Template:END!AB15))/Totals!$Z15</f>
        <v>0.27450396825396822</v>
      </c>
      <c r="AC15">
        <f>(SUM(Template:END!AC15))/Totals!$Z15</f>
        <v>0.65874456734458897</v>
      </c>
      <c r="AD15">
        <f>(SUM(Template:END!AD15))/Totals!$Z15</f>
        <v>0.69090097852395571</v>
      </c>
      <c r="AE15">
        <f>(SUM(Template:END!AE15))/Totals!$Z15</f>
        <v>1.4117647058823528E-2</v>
      </c>
      <c r="AF15">
        <f>(SUM(Template:END!AF15))/Totals!$Z15</f>
        <v>0.1520670624596433</v>
      </c>
      <c r="AG15">
        <f>(SUM(Template:END!AG15))/Totals!$Z15</f>
        <v>0.85708568804242258</v>
      </c>
      <c r="AH15">
        <f>(SUM(Template:END!AH15))/Totals!$Z15</f>
        <v>2.7869496168430747</v>
      </c>
      <c r="AI15">
        <f>(SUM(Template:END!AI15))/Totals!$Z15</f>
        <v>0.62426701515256366</v>
      </c>
      <c r="AJ15">
        <f>(SUM(Template:END!AJ15))/Totals!$Z15</f>
        <v>20.614545454545453</v>
      </c>
      <c r="AK15">
        <f>(SUM(Template:END!AK15))/Totals!$Z15</f>
        <v>2.2521076071988486</v>
      </c>
      <c r="AL15">
        <f>(SUM(Template:END!AL15))/Totals!$Z15</f>
        <v>0.66795759148545064</v>
      </c>
      <c r="AM15">
        <f>(SUM(Template:END!AM15))/Totals!$Z15</f>
        <v>0</v>
      </c>
      <c r="AN15">
        <f>(SUM(Template:END!AN15))/Totals!$Z15</f>
        <v>0.92675560654593125</v>
      </c>
      <c r="AO15">
        <f>(SUM(Template:END!AO15))/Totals!$Z15</f>
        <v>29.181481481481484</v>
      </c>
      <c r="AP15">
        <f>(SUM(Template:END!AP15))/Totals!$Z15</f>
        <v>0.39500810883593257</v>
      </c>
      <c r="AQ15">
        <f>(SUM(Template:END!AQ15))/Totals!$Z15</f>
        <v>0.50050875050875054</v>
      </c>
      <c r="AR15">
        <f>(SUM(Template:END!AR15))/Totals!$Z15</f>
        <v>0.39468617534931177</v>
      </c>
      <c r="AS15">
        <f>(SUM(Template:END!AS15))/Totals!$Z15</f>
        <v>0.58268424256257711</v>
      </c>
      <c r="AT15">
        <f>(SUM(Template:END!AT15))/Totals!$Z15</f>
        <v>3.2932403242909838</v>
      </c>
      <c r="AU15">
        <f>(SUM(Template:END!AU15))/Totals!$Z15</f>
        <v>1.0504470291867707</v>
      </c>
      <c r="AV15">
        <f>(SUM(Template:END!AV15))/Totals!$Z15</f>
        <v>0</v>
      </c>
      <c r="AW15">
        <f>(SUM(Template:END!AW15))/Totals!$Z15</f>
        <v>0.26666666666666666</v>
      </c>
      <c r="AX15">
        <f>(SUM(Template:END!AX15))/Totals!$Z15</f>
        <v>0.26766920455452042</v>
      </c>
      <c r="AY15">
        <f>(SUM(Template:END!AY15))/Totals!$Z15</f>
        <v>1.0325579975579975</v>
      </c>
      <c r="AZ15">
        <f>(SUM(Template:END!AZ15))/Totals!$Z15</f>
        <v>0.26666666666666666</v>
      </c>
      <c r="BA15">
        <f>(SUM(Template:END!BA15))/Totals!$Z15</f>
        <v>3.4538529858178144</v>
      </c>
      <c r="BB15">
        <f>(SUM(Template:END!BB15))/Totals!$Z15</f>
        <v>0</v>
      </c>
      <c r="BC15">
        <f>(SUM(Template:END!BC15))/Totals!$Z15</f>
        <v>2.1111111111111112</v>
      </c>
      <c r="BD15">
        <f>(SUM(Template:END!BD15))/Totals!$Z15</f>
        <v>0</v>
      </c>
    </row>
    <row r="16" spans="1:56" ht="14.7" thickBot="1" x14ac:dyDescent="0.6">
      <c r="A16" s="14" t="s">
        <v>38</v>
      </c>
      <c r="B16">
        <f>(SUM(Template:END!B16))/Totals!$Z16</f>
        <v>1</v>
      </c>
      <c r="C16">
        <f>(SUM(Template:END!C16))/Totals!$Z16</f>
        <v>3</v>
      </c>
      <c r="D16">
        <f>(SUM(Template:END!D16))/Totals!$Z16</f>
        <v>0.24444444444444446</v>
      </c>
      <c r="E16">
        <f>(SUM(Template:END!E16))/Totals!$Z16</f>
        <v>0</v>
      </c>
      <c r="F16">
        <f>(SUM(Template:END!F16))/Totals!$Z16</f>
        <v>0.33333333333333331</v>
      </c>
      <c r="G16">
        <f>(SUM(Template:END!G16))/Totals!$Z16</f>
        <v>0</v>
      </c>
      <c r="H16">
        <f>(SUM(Template:END!H16))/Totals!$Z16</f>
        <v>0.66666666666666663</v>
      </c>
      <c r="I16">
        <f>(SUM(Template:END!I16))/Totals!$Z16</f>
        <v>0.66666666666666663</v>
      </c>
      <c r="J16">
        <f>(SUM(Template:END!J16))/Totals!$Z16</f>
        <v>0.33333333333333331</v>
      </c>
      <c r="K16">
        <f>(SUM(Template:END!K16))/Totals!$Z16</f>
        <v>1</v>
      </c>
      <c r="L16">
        <f>(SUM(Template:END!L16))/Totals!$Z16</f>
        <v>3.3333333333333335</v>
      </c>
      <c r="M16">
        <f>(SUM(Template:END!M16))/Totals!$Z16</f>
        <v>0.22222222222222221</v>
      </c>
      <c r="N16">
        <f>(SUM(Template:END!N16))/Totals!$Z16</f>
        <v>2.6666666666666665</v>
      </c>
      <c r="O16">
        <f>(SUM(Template:END!O16))/Totals!$Z16</f>
        <v>0</v>
      </c>
      <c r="P16">
        <f>(SUM(Template:END!P16))/Totals!$Z16</f>
        <v>1.3333333333333333</v>
      </c>
      <c r="Q16">
        <f>(SUM(Template:END!Q16))/Totals!$Z16</f>
        <v>1.3333333333333333</v>
      </c>
      <c r="R16">
        <f>(SUM(Template:END!R16))/Totals!$Z16</f>
        <v>0.66666666666666663</v>
      </c>
      <c r="S16">
        <f>(SUM(Template:END!S16))/Totals!$Z16</f>
        <v>0.33333333333333331</v>
      </c>
      <c r="T16">
        <f>(SUM(Template:END!T16))/Totals!$Z16</f>
        <v>0</v>
      </c>
      <c r="U16">
        <f>(SUM(Template:END!U16))/Totals!$Z16</f>
        <v>0.66666666666666663</v>
      </c>
      <c r="V16">
        <f>(SUM(Template:END!V16))/Totals!$Z16</f>
        <v>0</v>
      </c>
      <c r="W16">
        <f>(SUM(Template:END!W16))/Totals!$Z16</f>
        <v>1.3333333333333333</v>
      </c>
      <c r="X16">
        <f>(SUM(Template:END!X16))/Totals!$Z16</f>
        <v>1</v>
      </c>
      <c r="Y16">
        <f>(SUM(Template:END!Y16))/Totals!$Z16</f>
        <v>8.8533333333333335</v>
      </c>
      <c r="Z16">
        <f>(SUM(Template:END!Z16))/Totals!$Z16</f>
        <v>1</v>
      </c>
      <c r="AA16">
        <f>(SUM(Template:END!AA16))/Totals!$Z16</f>
        <v>1.0915060269218142</v>
      </c>
      <c r="AB16">
        <f>(SUM(Template:END!AB16))/Totals!$Z16</f>
        <v>0.27450396825396822</v>
      </c>
      <c r="AC16">
        <f>(SUM(Template:END!AC16))/Totals!$Z16</f>
        <v>0.65874456734458897</v>
      </c>
      <c r="AD16">
        <f>(SUM(Template:END!AD16))/Totals!$Z16</f>
        <v>0.62006067479551974</v>
      </c>
      <c r="AE16">
        <f>(SUM(Template:END!AE16))/Totals!$Z16</f>
        <v>1.5393564124214278E-2</v>
      </c>
      <c r="AF16">
        <f>(SUM(Template:END!AF16))/Totals!$Z16</f>
        <v>0.13149951134390478</v>
      </c>
      <c r="AG16">
        <f>(SUM(Template:END!AG16))/Totals!$Z16</f>
        <v>0.76695375026363877</v>
      </c>
      <c r="AH16">
        <f>(SUM(Template:END!AH16))/Totals!$Z16</f>
        <v>1.8584597771854527</v>
      </c>
      <c r="AI16">
        <f>(SUM(Template:END!AI16))/Totals!$Z16</f>
        <v>0.61199795780487765</v>
      </c>
      <c r="AJ16">
        <f>(SUM(Template:END!AJ16))/Totals!$Z16</f>
        <v>20.614545454545453</v>
      </c>
      <c r="AK16">
        <f>(SUM(Template:END!AK16))/Totals!$Z16</f>
        <v>1.8234737893695847</v>
      </c>
      <c r="AL16">
        <f>(SUM(Template:END!AL16))/Totals!$Z16</f>
        <v>0.52989866583078837</v>
      </c>
      <c r="AM16">
        <f>(SUM(Template:END!AM16))/Totals!$Z16</f>
        <v>0.50202861074566374</v>
      </c>
      <c r="AN16">
        <f>(SUM(Template:END!AN16))/Totals!$Z16</f>
        <v>0.92675560654593125</v>
      </c>
      <c r="AO16">
        <f>(SUM(Template:END!AO16))/Totals!$Z16</f>
        <v>29.181481481481484</v>
      </c>
      <c r="AP16">
        <f>(SUM(Template:END!AP16))/Totals!$Z16</f>
        <v>0.39500810883593257</v>
      </c>
      <c r="AQ16">
        <f>(SUM(Template:END!AQ16))/Totals!$Z16</f>
        <v>0.50050875050875054</v>
      </c>
      <c r="AR16">
        <f>(SUM(Template:END!AR16))/Totals!$Z16</f>
        <v>0.39468617534931177</v>
      </c>
      <c r="AS16">
        <f>(SUM(Template:END!AS16))/Totals!$Z16</f>
        <v>0</v>
      </c>
      <c r="AT16">
        <f>(SUM(Template:END!AT16))/Totals!$Z16</f>
        <v>2.7830560793359815</v>
      </c>
      <c r="AU16">
        <f>(SUM(Template:END!AU16))/Totals!$Z16</f>
        <v>0.91173689468479235</v>
      </c>
      <c r="AV16">
        <f>(SUM(Template:END!AV16))/Totals!$Z16</f>
        <v>0.15867471154863977</v>
      </c>
      <c r="AW16">
        <f>(SUM(Template:END!AW16))/Totals!$Z16</f>
        <v>0.26666666666666666</v>
      </c>
      <c r="AX16">
        <f>(SUM(Template:END!AX16))/Totals!$Z16</f>
        <v>0</v>
      </c>
      <c r="AY16">
        <f>(SUM(Template:END!AY16))/Totals!$Z16</f>
        <v>1.1606664631664632</v>
      </c>
      <c r="AZ16">
        <f>(SUM(Template:END!AZ16))/Totals!$Z16</f>
        <v>0</v>
      </c>
      <c r="BA16">
        <f>(SUM(Template:END!BA16))/Totals!$Z16</f>
        <v>2.7377181623889926</v>
      </c>
      <c r="BB16">
        <f>(SUM(Template:END!BB16))/Totals!$Z16</f>
        <v>0</v>
      </c>
      <c r="BC16">
        <f>(SUM(Template:END!BC16))/Totals!$Z16</f>
        <v>0.66666666666666663</v>
      </c>
      <c r="BD16">
        <f>(SUM(Template:END!BD16))/Totals!$Z16</f>
        <v>0</v>
      </c>
    </row>
    <row r="17" spans="1:56" ht="14.7" thickBot="1" x14ac:dyDescent="0.6">
      <c r="A17" s="13" t="s">
        <v>40</v>
      </c>
      <c r="B17">
        <f>(SUM(Template:END!B17))/Totals!$Z17</f>
        <v>19.333333333333332</v>
      </c>
      <c r="C17">
        <f>(SUM(Template:END!C17))/Totals!$Z17</f>
        <v>34.333333333333336</v>
      </c>
      <c r="D17">
        <f>(SUM(Template:END!D17))/Totals!$Z17</f>
        <v>0.56456327985739752</v>
      </c>
      <c r="E17">
        <f>(SUM(Template:END!E17))/Totals!$Z17</f>
        <v>6</v>
      </c>
      <c r="F17">
        <f>(SUM(Template:END!F17))/Totals!$Z17</f>
        <v>22.666666666666668</v>
      </c>
      <c r="G17">
        <f>(SUM(Template:END!G17))/Totals!$Z17</f>
        <v>0.28092203898050977</v>
      </c>
      <c r="H17">
        <f>(SUM(Template:END!H17))/Totals!$Z17</f>
        <v>7.333333333333333</v>
      </c>
      <c r="I17">
        <f>(SUM(Template:END!I17))/Totals!$Z17</f>
        <v>11.333333333333334</v>
      </c>
      <c r="J17">
        <f>(SUM(Template:END!J17))/Totals!$Z17</f>
        <v>0.65277777777777779</v>
      </c>
      <c r="K17">
        <f>(SUM(Template:END!K17))/Totals!$Z17</f>
        <v>25.333333333333332</v>
      </c>
      <c r="L17">
        <f>(SUM(Template:END!L17))/Totals!$Z17</f>
        <v>57</v>
      </c>
      <c r="M17">
        <f>(SUM(Template:END!M17))/Totals!$Z17</f>
        <v>0.44920852359208524</v>
      </c>
      <c r="N17">
        <f>(SUM(Template:END!N17))/Totals!$Z17</f>
        <v>64</v>
      </c>
      <c r="O17">
        <f>(SUM(Template:END!O17))/Totals!$Z17</f>
        <v>13.666666666666666</v>
      </c>
      <c r="P17">
        <f>(SUM(Template:END!P17))/Totals!$Z17</f>
        <v>20</v>
      </c>
      <c r="Q17">
        <f>(SUM(Template:END!Q17))/Totals!$Z17</f>
        <v>33.666666666666664</v>
      </c>
      <c r="R17">
        <f>(SUM(Template:END!R17))/Totals!$Z17</f>
        <v>14</v>
      </c>
      <c r="S17">
        <f>(SUM(Template:END!S17))/Totals!$Z17</f>
        <v>12.333333333333334</v>
      </c>
      <c r="T17">
        <f>(SUM(Template:END!T17))/Totals!$Z17</f>
        <v>2.3333333333333335</v>
      </c>
      <c r="U17">
        <f>(SUM(Template:END!U17))/Totals!$Z17</f>
        <v>12.666666666666666</v>
      </c>
      <c r="V17">
        <f>(SUM(Template:END!V17))/Totals!$Z17</f>
        <v>0.33333333333333331</v>
      </c>
      <c r="W17">
        <f>(SUM(Template:END!W17))/Totals!$Z17</f>
        <v>10.333333333333334</v>
      </c>
      <c r="X17">
        <f>(SUM(Template:END!X17))/Totals!$Z17</f>
        <v>15.333333333333334</v>
      </c>
      <c r="Y17">
        <f>(SUM(Template:END!Y17))/Totals!$Z17</f>
        <v>159.98999999999998</v>
      </c>
      <c r="Z17">
        <f>(SUM(Template:END!Z17))/Totals!$Z17</f>
        <v>1</v>
      </c>
      <c r="AA17">
        <f>(SUM(Template:END!AA17))/Totals!$Z17</f>
        <v>20.459495973054768</v>
      </c>
      <c r="AB17">
        <f>(SUM(Template:END!AB17))/Totals!$Z17</f>
        <v>0.27450396825396822</v>
      </c>
      <c r="AC17">
        <f>(SUM(Template:END!AC17))/Totals!$Z17</f>
        <v>0.65874456734458897</v>
      </c>
      <c r="AD17">
        <f>(SUM(Template:END!AD17))/Totals!$Z17</f>
        <v>10.721442218617399</v>
      </c>
      <c r="AE17">
        <f>(SUM(Template:END!AE17))/Totals!$Z17</f>
        <v>0.25212121212121213</v>
      </c>
      <c r="AF17">
        <f>(SUM(Template:END!AF17))/Totals!$Z17</f>
        <v>2</v>
      </c>
      <c r="AG17">
        <f>(SUM(Template:END!AG17))/Totals!$Z17</f>
        <v>12.973563430738613</v>
      </c>
      <c r="AH17">
        <f>(SUM(Template:END!AH17))/Totals!$Z17</f>
        <v>33.433059403793379</v>
      </c>
      <c r="AI17">
        <f>(SUM(Template:END!AI17))/Totals!$Z17</f>
        <v>0.62056562677901095</v>
      </c>
      <c r="AJ17">
        <f>(SUM(Template:END!AJ17))/Totals!$Z17</f>
        <v>20.614545454545453</v>
      </c>
      <c r="AK17">
        <f>(SUM(Template:END!AK17))/Totals!$Z17</f>
        <v>88.438708874839008</v>
      </c>
      <c r="AL17">
        <f>(SUM(Template:END!AL17))/Totals!$Z17</f>
        <v>-2.2581196581196585</v>
      </c>
      <c r="AM17">
        <f>(SUM(Template:END!AM17))/Totals!$Z17</f>
        <v>0</v>
      </c>
      <c r="AN17">
        <f>(SUM(Template:END!AN17))/Totals!$Z17</f>
        <v>0.92675560654593125</v>
      </c>
      <c r="AO17">
        <f>(SUM(Template:END!AO17))/Totals!$Z17</f>
        <v>29.181481481481484</v>
      </c>
      <c r="AP17">
        <f>(SUM(Template:END!AP17))/Totals!$Z17</f>
        <v>0.39500810883593257</v>
      </c>
      <c r="AQ17">
        <f>(SUM(Template:END!AQ17))/Totals!$Z17</f>
        <v>0.50050875050875054</v>
      </c>
      <c r="AR17">
        <f>(SUM(Template:END!AR17))/Totals!$Z17</f>
        <v>0.39468617534931177</v>
      </c>
      <c r="AS17">
        <f>(SUM(Template:END!AS17))/Totals!$Z17</f>
        <v>4.6604448021832612</v>
      </c>
      <c r="AT17">
        <f>(SUM(Template:END!AT17))/Totals!$Z17</f>
        <v>93.522167354444193</v>
      </c>
      <c r="AU17">
        <f>(SUM(Template:END!AU17))/Totals!$Z17</f>
        <v>39.505289193302893</v>
      </c>
      <c r="AV17">
        <f>(SUM(Template:END!AV17))/Totals!$Z17</f>
        <v>0</v>
      </c>
      <c r="AW17">
        <f>(SUM(Template:END!AW17))/Totals!$Z17</f>
        <v>3.8481481481481481</v>
      </c>
      <c r="AX17">
        <f>(SUM(Template:END!AX17))/Totals!$Z17</f>
        <v>2.1306773186285644</v>
      </c>
      <c r="AY17">
        <f>(SUM(Template:END!AY17))/Totals!$Z17</f>
        <v>15.269145299145299</v>
      </c>
      <c r="AZ17">
        <f>(SUM(Template:END!AZ17))/Totals!$Z17</f>
        <v>0.68518518518518523</v>
      </c>
      <c r="BA17">
        <f>(SUM(Template:END!BA17))/Totals!$Z17</f>
        <v>70.638699493318114</v>
      </c>
      <c r="BB17">
        <f>(SUM(Template:END!BB17))/Totals!$Z17</f>
        <v>57.922478632478629</v>
      </c>
      <c r="BC17">
        <f>(SUM(Template:END!BC17))/Totals!$Z17</f>
        <v>1.1485235920852359</v>
      </c>
      <c r="BD17">
        <f>(SUM(Template:END!BD17))/Totals!$Z17</f>
        <v>1.1147751774967753</v>
      </c>
    </row>
    <row r="18" spans="1:56" ht="14.7" thickBot="1" x14ac:dyDescent="0.6">
      <c r="A18" s="13" t="s">
        <v>73</v>
      </c>
      <c r="B18">
        <f>(SUM(Template:END!B18))/Totals!$Z18</f>
        <v>11.666666666666666</v>
      </c>
      <c r="C18">
        <f>(SUM(Template:END!C18))/Totals!$Z18</f>
        <v>26.666666666666668</v>
      </c>
      <c r="D18">
        <f>(SUM(Template:END!D18))/Totals!$Z18</f>
        <v>0.44789915966386556</v>
      </c>
      <c r="E18">
        <f>(SUM(Template:END!E18))/Totals!$Z18</f>
        <v>6.666666666666667</v>
      </c>
      <c r="F18">
        <f>(SUM(Template:END!F18))/Totals!$Z18</f>
        <v>17.333333333333332</v>
      </c>
      <c r="G18">
        <f>(SUM(Template:END!G18))/Totals!$Z18</f>
        <v>0.38015873015873014</v>
      </c>
      <c r="H18">
        <f>(SUM(Template:END!H18))/Totals!$Z18</f>
        <v>5</v>
      </c>
      <c r="I18">
        <f>(SUM(Template:END!I18))/Totals!$Z18</f>
        <v>6.333333333333333</v>
      </c>
      <c r="J18">
        <f>(SUM(Template:END!J18))/Totals!$Z18</f>
        <v>0.76969696969696966</v>
      </c>
      <c r="K18">
        <f>(SUM(Template:END!K18))/Totals!$Z18</f>
        <v>18.333333333333332</v>
      </c>
      <c r="L18">
        <f>(SUM(Template:END!L18))/Totals!$Z18</f>
        <v>44</v>
      </c>
      <c r="M18">
        <f>(SUM(Template:END!M18))/Totals!$Z18</f>
        <v>0.42084685872726041</v>
      </c>
      <c r="N18">
        <f>(SUM(Template:END!N18))/Totals!$Z18</f>
        <v>48.333333333333336</v>
      </c>
      <c r="O18">
        <f>(SUM(Template:END!O18))/Totals!$Z18</f>
        <v>7.666666666666667</v>
      </c>
      <c r="P18">
        <f>(SUM(Template:END!P18))/Totals!$Z18</f>
        <v>14.666666666666666</v>
      </c>
      <c r="Q18">
        <f>(SUM(Template:END!Q18))/Totals!$Z18</f>
        <v>22.333333333333332</v>
      </c>
      <c r="R18">
        <f>(SUM(Template:END!R18))/Totals!$Z18</f>
        <v>6.666666666666667</v>
      </c>
      <c r="S18">
        <f>(SUM(Template:END!S18))/Totals!$Z18</f>
        <v>14.666666666666666</v>
      </c>
      <c r="T18">
        <f>(SUM(Template:END!T18))/Totals!$Z18</f>
        <v>1.6666666666666667</v>
      </c>
      <c r="U18">
        <f>(SUM(Template:END!U18))/Totals!$Z18</f>
        <v>2.6666666666666665</v>
      </c>
      <c r="V18">
        <f>(SUM(Template:END!V18))/Totals!$Z18</f>
        <v>0.33333333333333331</v>
      </c>
      <c r="W18">
        <f>(SUM(Template:END!W18))/Totals!$Z18</f>
        <v>2.3333333333333335</v>
      </c>
      <c r="X18">
        <f>(SUM(Template:END!X18))/Totals!$Z18</f>
        <v>12</v>
      </c>
      <c r="Y18">
        <f>(SUM(Template:END!Y18))/Totals!$Z18</f>
        <v>160</v>
      </c>
      <c r="Z18">
        <f>(SUM(Template:END!Z18))/Totals!$Z18</f>
        <v>1</v>
      </c>
      <c r="AA18">
        <f>(SUM(Template:END!AA18))/Totals!$Z18</f>
        <v>11.028432590240518</v>
      </c>
      <c r="AB18">
        <f>(SUM(Template:END!AB18))/Totals!$Z18</f>
        <v>0.50050875050875054</v>
      </c>
      <c r="AC18">
        <f>(SUM(Template:END!AC18))/Totals!$Z18</f>
        <v>0.44912144828903983</v>
      </c>
      <c r="AD18">
        <f>(SUM(Template:END!AD18))/Totals!$Z18</f>
        <v>6.6269535257257219</v>
      </c>
      <c r="AE18">
        <f>(SUM(Template:END!AE18))/Totals!$Z18</f>
        <v>0.68518518518518523</v>
      </c>
      <c r="AF18">
        <f>(SUM(Template:END!AF18))/Totals!$Z18</f>
        <v>9.6666666666666661</v>
      </c>
      <c r="AG18">
        <f>(SUM(Template:END!AG18))/Totals!$Z18</f>
        <v>16.978805377577576</v>
      </c>
      <c r="AH18">
        <f>(SUM(Template:END!AH18))/Totals!$Z18</f>
        <v>28.007237967818089</v>
      </c>
      <c r="AI18">
        <f>(SUM(Template:END!AI18))/Totals!$Z18</f>
        <v>0.56886795311653116</v>
      </c>
      <c r="AJ18">
        <f>(SUM(Template:END!AJ18))/Totals!$Z18</f>
        <v>29.181481481481484</v>
      </c>
      <c r="AK18">
        <f>(SUM(Template:END!AK18))/Totals!$Z18</f>
        <v>58.600906904010991</v>
      </c>
      <c r="AL18">
        <f>(SUM(Template:END!AL18))/Totals!$Z18</f>
        <v>-1.4891774891774892</v>
      </c>
      <c r="AM18">
        <f>(SUM(Template:END!AM18))/Totals!$Z18</f>
        <v>0</v>
      </c>
      <c r="AN18">
        <f>(SUM(Template:END!AN18))/Totals!$Z18</f>
        <v>0.93022830415879598</v>
      </c>
      <c r="AO18">
        <f>(SUM(Template:END!AO18))/Totals!$Z18</f>
        <v>20.614545454545453</v>
      </c>
      <c r="AP18">
        <f>(SUM(Template:END!AP18))/Totals!$Z18</f>
        <v>0.5792392878410928</v>
      </c>
      <c r="AQ18">
        <f>(SUM(Template:END!AQ18))/Totals!$Z18</f>
        <v>0.27450396825396822</v>
      </c>
      <c r="AR18">
        <f>(SUM(Template:END!AR18))/Totals!$Z18</f>
        <v>0.34172306630230648</v>
      </c>
      <c r="AS18">
        <f>(SUM(Template:END!AS18))/Totals!$Z18</f>
        <v>3.3703887349268733</v>
      </c>
      <c r="AT18">
        <f>(SUM(Template:END!AT18))/Totals!$Z18</f>
        <v>62.624551494737979</v>
      </c>
      <c r="AU18">
        <f>(SUM(Template:END!AU18))/Totals!$Z18</f>
        <v>24.94562791641307</v>
      </c>
      <c r="AV18">
        <f>(SUM(Template:END!AV18))/Totals!$Z18</f>
        <v>0</v>
      </c>
      <c r="AW18">
        <f>(SUM(Template:END!AW18))/Totals!$Z18</f>
        <v>2.2812121212121212</v>
      </c>
      <c r="AX18">
        <f>(SUM(Template:END!AX18))/Totals!$Z18</f>
        <v>1.4295148660401278</v>
      </c>
      <c r="AY18">
        <f>(SUM(Template:END!AY18))/Totals!$Z18</f>
        <v>17.906300595238097</v>
      </c>
      <c r="AZ18">
        <f>(SUM(Template:END!AZ18))/Totals!$Z18</f>
        <v>0.25212121212121213</v>
      </c>
      <c r="BA18">
        <f>(SUM(Template:END!BA18))/Totals!$Z18</f>
        <v>59.630043588599534</v>
      </c>
      <c r="BB18">
        <f>(SUM(Template:END!BB18))/Totals!$Z18</f>
        <v>53.692967261904762</v>
      </c>
      <c r="BC18">
        <f>(SUM(Template:END!BC18))/Totals!$Z18</f>
        <v>1.1099741326841144</v>
      </c>
      <c r="BD18">
        <f>(SUM(Template:END!BD18))/Totals!$Z18</f>
        <v>0.91405172269456747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99484-009E-4130-9DAF-DCB96E6A4BDF}">
  <dimension ref="A1:BD18"/>
  <sheetViews>
    <sheetView zoomScale="83" zoomScaleNormal="100" workbookViewId="0">
      <selection activeCell="F25" sqref="F25"/>
    </sheetView>
  </sheetViews>
  <sheetFormatPr defaultRowHeight="14.4" x14ac:dyDescent="0.55000000000000004"/>
  <cols>
    <col min="1" max="1" width="8.3125" bestFit="1" customWidth="1"/>
    <col min="2" max="2" width="5.3125" customWidth="1"/>
    <col min="3" max="3" width="5.578125" customWidth="1"/>
    <col min="4" max="4" width="6.1015625" customWidth="1"/>
    <col min="5" max="5" width="6.05078125" customWidth="1"/>
    <col min="6" max="6" width="5.3671875" bestFit="1" customWidth="1"/>
    <col min="7" max="7" width="6.3125" customWidth="1"/>
    <col min="8" max="8" width="5.41796875" bestFit="1" customWidth="1"/>
    <col min="9" max="9" width="5.3671875" bestFit="1" customWidth="1"/>
    <col min="10" max="10" width="5" bestFit="1" customWidth="1"/>
    <col min="11" max="11" width="5.41796875" bestFit="1" customWidth="1"/>
    <col min="12" max="12" width="3.9453125" bestFit="1" customWidth="1"/>
    <col min="13" max="13" width="6.578125" customWidth="1"/>
    <col min="14" max="14" width="5.68359375" customWidth="1"/>
    <col min="15" max="15" width="6" customWidth="1"/>
    <col min="16" max="16" width="5.20703125" bestFit="1" customWidth="1"/>
    <col min="17" max="17" width="5.1015625" bestFit="1" customWidth="1"/>
    <col min="18" max="18" width="3.578125" bestFit="1" customWidth="1"/>
    <col min="19" max="19" width="2.89453125" bestFit="1" customWidth="1"/>
    <col min="20" max="20" width="3.62890625" bestFit="1" customWidth="1"/>
    <col min="21" max="21" width="3.68359375" bestFit="1" customWidth="1"/>
    <col min="22" max="22" width="3.47265625" bestFit="1" customWidth="1"/>
    <col min="23" max="23" width="4.7890625" bestFit="1" customWidth="1"/>
    <col min="24" max="24" width="4.47265625" bestFit="1" customWidth="1"/>
    <col min="25" max="25" width="3.7890625" bestFit="1" customWidth="1"/>
    <col min="26" max="26" width="3.7890625" customWidth="1"/>
  </cols>
  <sheetData>
    <row r="1" spans="1:56" ht="14.7" thickBot="1" x14ac:dyDescent="0.6">
      <c r="A1" s="13" t="s">
        <v>39</v>
      </c>
      <c r="B1" s="1" t="s">
        <v>3</v>
      </c>
      <c r="C1" s="3" t="s">
        <v>4</v>
      </c>
      <c r="D1" s="2" t="s">
        <v>5</v>
      </c>
      <c r="E1" s="1" t="s">
        <v>6</v>
      </c>
      <c r="F1" s="3" t="s">
        <v>7</v>
      </c>
      <c r="G1" s="2" t="s">
        <v>8</v>
      </c>
      <c r="H1" s="1" t="s">
        <v>9</v>
      </c>
      <c r="I1" s="3" t="s">
        <v>10</v>
      </c>
      <c r="J1" s="2" t="s">
        <v>11</v>
      </c>
      <c r="K1" s="1" t="s">
        <v>0</v>
      </c>
      <c r="L1" s="3" t="s">
        <v>1</v>
      </c>
      <c r="M1" s="2" t="s">
        <v>2</v>
      </c>
      <c r="N1" s="4" t="s">
        <v>16</v>
      </c>
      <c r="O1" s="1" t="s">
        <v>13</v>
      </c>
      <c r="P1" s="3" t="s">
        <v>14</v>
      </c>
      <c r="Q1" s="2" t="s">
        <v>12</v>
      </c>
      <c r="R1" s="1" t="s">
        <v>18</v>
      </c>
      <c r="S1" s="3" t="s">
        <v>15</v>
      </c>
      <c r="T1" s="3" t="s">
        <v>19</v>
      </c>
      <c r="U1" s="3" t="s">
        <v>20</v>
      </c>
      <c r="V1" s="3" t="s">
        <v>22</v>
      </c>
      <c r="W1" s="3" t="s">
        <v>21</v>
      </c>
      <c r="X1" s="2" t="s">
        <v>17</v>
      </c>
      <c r="Y1" s="4" t="s">
        <v>23</v>
      </c>
      <c r="Z1" s="1" t="s">
        <v>42</v>
      </c>
      <c r="AA1" s="18" t="s">
        <v>43</v>
      </c>
      <c r="AB1" s="19" t="s">
        <v>44</v>
      </c>
      <c r="AC1" s="19" t="s">
        <v>45</v>
      </c>
      <c r="AD1" s="19" t="s">
        <v>46</v>
      </c>
      <c r="AE1" s="19" t="s">
        <v>47</v>
      </c>
      <c r="AF1" s="19" t="s">
        <v>48</v>
      </c>
      <c r="AG1" s="19" t="s">
        <v>49</v>
      </c>
      <c r="AH1" s="19" t="s">
        <v>50</v>
      </c>
      <c r="AI1" s="19" t="s">
        <v>51</v>
      </c>
      <c r="AJ1" s="21" t="s">
        <v>52</v>
      </c>
      <c r="AK1" s="33" t="s">
        <v>53</v>
      </c>
      <c r="AL1" s="19" t="s">
        <v>54</v>
      </c>
      <c r="AM1" s="19" t="s">
        <v>55</v>
      </c>
      <c r="AN1" s="19" t="s">
        <v>56</v>
      </c>
      <c r="AO1" s="19" t="s">
        <v>57</v>
      </c>
      <c r="AP1" s="19" t="s">
        <v>58</v>
      </c>
      <c r="AQ1" s="19" t="s">
        <v>59</v>
      </c>
      <c r="AR1" s="19" t="s">
        <v>60</v>
      </c>
      <c r="AS1" s="19" t="s">
        <v>61</v>
      </c>
      <c r="AT1" s="19" t="s">
        <v>62</v>
      </c>
      <c r="AU1" s="19" t="s">
        <v>63</v>
      </c>
      <c r="AV1" s="19" t="s">
        <v>64</v>
      </c>
      <c r="AW1" s="19" t="s">
        <v>65</v>
      </c>
      <c r="AX1" s="19" t="s">
        <v>66</v>
      </c>
      <c r="AY1" s="19" t="s">
        <v>67</v>
      </c>
      <c r="AZ1" s="19" t="s">
        <v>68</v>
      </c>
      <c r="BA1" s="20" t="s">
        <v>69</v>
      </c>
      <c r="BB1" s="34" t="s">
        <v>70</v>
      </c>
      <c r="BC1" s="22" t="s">
        <v>71</v>
      </c>
      <c r="BD1" s="23" t="s">
        <v>72</v>
      </c>
    </row>
    <row r="2" spans="1:56" x14ac:dyDescent="0.55000000000000004">
      <c r="A2" s="14" t="s">
        <v>24</v>
      </c>
      <c r="B2" s="6"/>
      <c r="C2" s="5"/>
      <c r="D2" s="7">
        <f>IFERROR(B2/C2,0)</f>
        <v>0</v>
      </c>
      <c r="E2" s="6"/>
      <c r="F2" s="5"/>
      <c r="G2" s="7">
        <f>IFERROR(E2/F2,0)</f>
        <v>0</v>
      </c>
      <c r="H2" s="6"/>
      <c r="I2" s="5"/>
      <c r="J2" s="7">
        <f>IFERROR(H2/I2, 0)</f>
        <v>0</v>
      </c>
      <c r="K2" s="6">
        <f t="shared" ref="K2:L16" si="0">B2+E2</f>
        <v>0</v>
      </c>
      <c r="L2" s="5">
        <f t="shared" si="0"/>
        <v>0</v>
      </c>
      <c r="M2" s="7">
        <f>IFERROR(K2/L2,0)</f>
        <v>0</v>
      </c>
      <c r="N2" s="8">
        <f>(B2*2)+(E2*3)+(H2)</f>
        <v>0</v>
      </c>
      <c r="O2" s="6"/>
      <c r="P2" s="5"/>
      <c r="Q2" s="7">
        <f>O2+P2</f>
        <v>0</v>
      </c>
      <c r="R2" s="6"/>
      <c r="S2" s="5"/>
      <c r="T2" s="5"/>
      <c r="U2" s="5"/>
      <c r="V2" s="5"/>
      <c r="W2" s="5"/>
      <c r="X2" s="7"/>
      <c r="Y2" s="8"/>
      <c r="Z2" s="6"/>
      <c r="AA2" s="16">
        <f>IFERROR(U2+((T2*AC2)*(1-(1.07*AB2)))+(P2*(1-AC2)), 0)</f>
        <v>0</v>
      </c>
      <c r="AB2">
        <f>IFERROR(($O$18/($O$18+$P$17)), 0)</f>
        <v>0</v>
      </c>
      <c r="AC2">
        <f>IFERROR(($M$18*(1-AB2))/($M$18*(1-AB2)+(AB2*(1-$M$18))), 0)</f>
        <v>0</v>
      </c>
      <c r="AD2">
        <f>IFERROR(((($L$18-$K$18-$T$17)*AC2*(1-1.07*AB2))/$Y$17)*Y2, 0)</f>
        <v>0</v>
      </c>
      <c r="AE2">
        <f>IFERROR((X2/$X$17)*0.4*$I$18*((1-$J$18)^2), 0)</f>
        <v>0</v>
      </c>
      <c r="AF2">
        <f>IFERROR((($S$18-$U$17)/$Y$17)*Y2, 0)</f>
        <v>0</v>
      </c>
      <c r="AG2">
        <f>IFERROR(AD2+AF2+AE2, 0)</f>
        <v>0</v>
      </c>
      <c r="AH2">
        <f>IFERROR(AA2+AG2, 0)</f>
        <v>0</v>
      </c>
      <c r="AI2">
        <f>IFERROR(AH2/($BB$18*(Y2/$Y$18)),0)</f>
        <v>0</v>
      </c>
      <c r="AJ2" s="17">
        <f>IFERROR($K$18+(1-((1-$J$18)^2))*0.4*$I$18, 0)</f>
        <v>0</v>
      </c>
      <c r="AK2">
        <f>IFERROR(2*(K2+0.5*E2)*(1-(0.5*((N2-H2)/(2*L2)))*AL2), 0)</f>
        <v>0</v>
      </c>
      <c r="AL2">
        <f>IFERROR(((5*Y2/$Y$17)*1.14*(($R$17-R2)/$K$17))+((1-(5*Y2/$Y$17))*(((($R$17/$Y$17)*Y2*5)-R2)/((($K$17/$Y$17)*Y2*5)-K2))), 0)</f>
        <v>0</v>
      </c>
      <c r="AM2">
        <f>IFERROR(2*((($K$17)+0.5*($F$17-E2))/($K$17-K2))*0.5*((($N$17-$H$17)-(N2-H2))/(2*($L$17-L2)))*R2, 0)</f>
        <v>0</v>
      </c>
      <c r="AN2">
        <f>IFERROR(1-($O$17/AO2)*AP2*AR2, 0)</f>
        <v>0</v>
      </c>
      <c r="AO2">
        <f>IFERROR($K$17+(1-(1-($H$17/$I$17))^2)*$I$17*0.4, 0)</f>
        <v>0</v>
      </c>
      <c r="AP2">
        <f>IFERROR(((1-AQ2)*AR2)/((1-AQ2)*AR2+(1-AR2)*AQ2), 0)</f>
        <v>0</v>
      </c>
      <c r="AQ2">
        <f>IFERROR($O$17/($O$17+$P$18), 0)</f>
        <v>0</v>
      </c>
      <c r="AR2">
        <f>IFERROR(AO2/($L$17+0.44*$I$17+$S$17), 0)</f>
        <v>0</v>
      </c>
      <c r="AS2">
        <f>IFERROR(O2*AP2*AR2*($N$17/($K$17+(1-(1-($H$17/$I$17))^2)*0.4*$I$17)), 0)</f>
        <v>0</v>
      </c>
      <c r="AT2">
        <f>IFERROR((AK2+AM2+H2)*AN2+AS2, 0)</f>
        <v>0</v>
      </c>
      <c r="AU2">
        <f>IFERROR(K2*(1-(0.5*((N2-H2)/(2*L2)))*AL2), 0)</f>
        <v>0</v>
      </c>
      <c r="AV2">
        <f>IFERROR(0.5*((($N$17-$H$17)-(N2-H2))/(2*($L$17-L2)))*R2, 0)</f>
        <v>0</v>
      </c>
      <c r="AW2">
        <f>IFERROR((1-(1-(H2/I2))^2)*0.4*I2, 0)</f>
        <v>0</v>
      </c>
      <c r="AX2">
        <f>IFERROR(O2*AP2*AR2, 0)</f>
        <v>0</v>
      </c>
      <c r="AY2">
        <f>IFERROR((L2-K2)*(1-(1.07*AQ2)), 0)</f>
        <v>0</v>
      </c>
      <c r="AZ2">
        <f>IFERROR(((1-(H2/I2))^2)*0.4*I2, 0)</f>
        <v>0</v>
      </c>
      <c r="BA2">
        <f>IFERROR(((AU2+AV2+AW2)*AN2)+AX2+AY2+AZ2+S2, 0)</f>
        <v>0</v>
      </c>
      <c r="BB2" s="35">
        <v>0</v>
      </c>
      <c r="BC2">
        <f>IFERROR(N2/L2, 0)</f>
        <v>0</v>
      </c>
      <c r="BD2" s="17"/>
    </row>
    <row r="3" spans="1:56" x14ac:dyDescent="0.55000000000000004">
      <c r="A3" s="15" t="s">
        <v>25</v>
      </c>
      <c r="B3" s="10"/>
      <c r="C3" s="9"/>
      <c r="D3" s="11">
        <f t="shared" ref="D3:D18" si="1">IFERROR(B3/C3,0)</f>
        <v>0</v>
      </c>
      <c r="E3" s="10"/>
      <c r="F3" s="9"/>
      <c r="G3" s="11">
        <f t="shared" ref="G3:G18" si="2">IFERROR(E3/F3,0)</f>
        <v>0</v>
      </c>
      <c r="H3" s="10"/>
      <c r="I3" s="9"/>
      <c r="J3" s="11">
        <f t="shared" ref="J3:J18" si="3">IFERROR(H3/I3, 0)</f>
        <v>0</v>
      </c>
      <c r="K3" s="10">
        <f t="shared" si="0"/>
        <v>0</v>
      </c>
      <c r="L3" s="9">
        <f t="shared" si="0"/>
        <v>0</v>
      </c>
      <c r="M3" s="11">
        <f t="shared" ref="M3:M18" si="4">IFERROR(K3/L3,0)</f>
        <v>0</v>
      </c>
      <c r="N3" s="12">
        <f t="shared" ref="N3:N16" si="5">(B3*2)+(E3*3)+(H3)</f>
        <v>0</v>
      </c>
      <c r="O3" s="10"/>
      <c r="P3" s="9"/>
      <c r="Q3" s="11">
        <f t="shared" ref="Q3:Q17" si="6">O3+P3</f>
        <v>0</v>
      </c>
      <c r="R3" s="10"/>
      <c r="S3" s="9"/>
      <c r="T3" s="9"/>
      <c r="U3" s="9"/>
      <c r="V3" s="9"/>
      <c r="W3" s="9"/>
      <c r="X3" s="11"/>
      <c r="Y3" s="12"/>
      <c r="Z3" s="10"/>
      <c r="AA3" s="30">
        <f t="shared" ref="AA3:AA16" si="7">IFERROR(U3+((T3*AC3)*(1-(1.07*AB3)))+(P3*(1-AC3)), 0)</f>
        <v>0</v>
      </c>
      <c r="AB3" s="31">
        <f t="shared" ref="AB3:AB17" si="8">IFERROR(($O$18/($O$18+$P$17)), 0)</f>
        <v>0</v>
      </c>
      <c r="AC3" s="31">
        <f t="shared" ref="AC3:AC17" si="9">IFERROR(($M$18*(1-AB3))/($M$18*(1-AB3)+(AB3*(1-$M$18))), 0)</f>
        <v>0</v>
      </c>
      <c r="AD3" s="31">
        <f t="shared" ref="AD3:AD17" si="10">IFERROR(((($L$18-$K$18-$T$17)*AC3*(1-1.07*AB3))/$Y$17)*Y3, 0)</f>
        <v>0</v>
      </c>
      <c r="AE3" s="31">
        <f t="shared" ref="AE3:AE17" si="11">IFERROR((X3/$X$17)*0.4*$I$18*((1-$J$18)^2), 0)</f>
        <v>0</v>
      </c>
      <c r="AF3" s="31">
        <f t="shared" ref="AF3:AF17" si="12">IFERROR((($S$18-$U$17)/$Y$17)*Y3, 0)</f>
        <v>0</v>
      </c>
      <c r="AG3" s="31">
        <f t="shared" ref="AG3:AG18" si="13">IFERROR(AD3+AF3+AE3, 0)</f>
        <v>0</v>
      </c>
      <c r="AH3" s="31">
        <f t="shared" ref="AH3:AH18" si="14">IFERROR(AA3+AG3, 0)</f>
        <v>0</v>
      </c>
      <c r="AI3" s="31">
        <f t="shared" ref="AI3:AI17" si="15">IFERROR(AH3/($BB$18*(Y3/$Y$18)),0)</f>
        <v>0</v>
      </c>
      <c r="AJ3" s="32">
        <f t="shared" ref="AJ3:AJ17" si="16">IFERROR($K$18+(1-((1-$J$18)^2))*0.4*$I$18, 0)</f>
        <v>0</v>
      </c>
      <c r="AK3" s="31">
        <f t="shared" ref="AK3:AK18" si="17">IFERROR(2*(K3+0.5*E3)*(1-(0.5*((N3-H3)/(2*L3)))*AL3), 0)</f>
        <v>0</v>
      </c>
      <c r="AL3" s="31">
        <f t="shared" ref="AL3:AL17" si="18">IFERROR(((5*Y3/$Y$17)*1.14*(($R$17-R3)/$K$17))+((1-(5*Y3/$Y$17))*(((($R$17/$Y$17)*Y3*5)-R3)/((($K$17/$Y$17)*Y3*5)-K3))), 0)</f>
        <v>0</v>
      </c>
      <c r="AM3" s="31">
        <f t="shared" ref="AM3:AM17" si="19">IFERROR(2*((($K$17)+0.5*($F$17-E3))/($K$17-K3))*0.5*((($N$17-$H$17)-(N3-H3))/(2*($L$17-L3)))*R3, 0)</f>
        <v>0</v>
      </c>
      <c r="AN3" s="31">
        <f t="shared" ref="AN3:AN17" si="20">IFERROR(1-($O$17/AO3)*AP3*AR3, 0)</f>
        <v>0</v>
      </c>
      <c r="AO3" s="31">
        <f t="shared" ref="AO3:AO17" si="21">IFERROR($K$17+(1-(1-($H$17/$I$17))^2)*$I$17*0.4, 0)</f>
        <v>0</v>
      </c>
      <c r="AP3" s="31">
        <f t="shared" ref="AP3:AP18" si="22">IFERROR(((1-AQ3)*AR3)/((1-AQ3)*AR3+(1-AR3)*AQ3), 0)</f>
        <v>0</v>
      </c>
      <c r="AQ3" s="31">
        <f t="shared" ref="AQ3:AQ17" si="23">IFERROR($O$17/($O$17+$P$18), 0)</f>
        <v>0</v>
      </c>
      <c r="AR3" s="31">
        <f t="shared" ref="AR3:AR17" si="24">IFERROR(AO3/($L$17+0.44*$I$17+$S$17), 0)</f>
        <v>0</v>
      </c>
      <c r="AS3" s="31">
        <f t="shared" ref="AS3:AS17" si="25">IFERROR(O3*AP3*AR3*($N$17/($K$17+(1-(1-($H$17/$I$17))^2)*0.4*$I$17)), 0)</f>
        <v>0</v>
      </c>
      <c r="AT3" s="31">
        <f t="shared" ref="AT3:AT18" si="26">IFERROR((AK3+AM3+H3)*AN3+AS3, 0)</f>
        <v>0</v>
      </c>
      <c r="AU3" s="31">
        <f t="shared" ref="AU3:AU18" si="27">IFERROR(K3*(1-(0.5*((N3-H3)/(2*L3)))*AL3), 0)</f>
        <v>0</v>
      </c>
      <c r="AV3" s="31">
        <f t="shared" ref="AV3:AV17" si="28">IFERROR(0.5*((($N$17-$H$17)-(N3-H3))/(2*($L$17-L3)))*R3, 0)</f>
        <v>0</v>
      </c>
      <c r="AW3" s="31">
        <f t="shared" ref="AW3:AW18" si="29">IFERROR((1-(1-(H3/I3))^2)*0.4*I3, 0)</f>
        <v>0</v>
      </c>
      <c r="AX3" s="31">
        <f t="shared" ref="AX3:AX18" si="30">IFERROR(O3*AP3*AR3, 0)</f>
        <v>0</v>
      </c>
      <c r="AY3" s="31">
        <f t="shared" ref="AY3:AY18" si="31">IFERROR((L3-K3)*(1-(1.07*AQ3)), 0)</f>
        <v>0</v>
      </c>
      <c r="AZ3" s="31">
        <f t="shared" ref="AZ3:AZ18" si="32">IFERROR(((1-(H3/I3))^2)*0.4*I3, 0)</f>
        <v>0</v>
      </c>
      <c r="BA3" s="31">
        <f t="shared" ref="BA3:BA18" si="33">IFERROR(((AU3+AV3+AW3)*AN3)+AX3+AY3+AZ3+S3, 0)</f>
        <v>0</v>
      </c>
      <c r="BB3" s="36">
        <v>0</v>
      </c>
      <c r="BC3" s="31">
        <f t="shared" ref="BC3:BC18" si="34">IFERROR(N3/L3, 0)</f>
        <v>0</v>
      </c>
      <c r="BD3" s="32"/>
    </row>
    <row r="4" spans="1:56" x14ac:dyDescent="0.55000000000000004">
      <c r="A4" s="14" t="s">
        <v>26</v>
      </c>
      <c r="B4" s="6"/>
      <c r="C4" s="5"/>
      <c r="D4" s="7">
        <f t="shared" si="1"/>
        <v>0</v>
      </c>
      <c r="E4" s="6"/>
      <c r="F4" s="5"/>
      <c r="G4" s="7">
        <f t="shared" si="2"/>
        <v>0</v>
      </c>
      <c r="H4" s="6"/>
      <c r="I4" s="5"/>
      <c r="J4" s="7">
        <f t="shared" si="3"/>
        <v>0</v>
      </c>
      <c r="K4" s="6">
        <f t="shared" si="0"/>
        <v>0</v>
      </c>
      <c r="L4" s="5">
        <f t="shared" si="0"/>
        <v>0</v>
      </c>
      <c r="M4" s="7">
        <f t="shared" si="4"/>
        <v>0</v>
      </c>
      <c r="N4" s="8">
        <f t="shared" si="5"/>
        <v>0</v>
      </c>
      <c r="O4" s="6"/>
      <c r="P4" s="5"/>
      <c r="Q4" s="7">
        <f t="shared" si="6"/>
        <v>0</v>
      </c>
      <c r="R4" s="6"/>
      <c r="S4" s="5"/>
      <c r="T4" s="5"/>
      <c r="U4" s="5"/>
      <c r="V4" s="5"/>
      <c r="W4" s="5"/>
      <c r="X4" s="7"/>
      <c r="Y4" s="8"/>
      <c r="Z4" s="6"/>
      <c r="AA4" s="16">
        <f t="shared" si="7"/>
        <v>0</v>
      </c>
      <c r="AB4">
        <f t="shared" si="8"/>
        <v>0</v>
      </c>
      <c r="AC4">
        <f t="shared" si="9"/>
        <v>0</v>
      </c>
      <c r="AD4">
        <f t="shared" si="10"/>
        <v>0</v>
      </c>
      <c r="AE4">
        <f t="shared" si="11"/>
        <v>0</v>
      </c>
      <c r="AF4">
        <f t="shared" si="12"/>
        <v>0</v>
      </c>
      <c r="AG4">
        <f t="shared" si="13"/>
        <v>0</v>
      </c>
      <c r="AH4">
        <f t="shared" si="14"/>
        <v>0</v>
      </c>
      <c r="AI4">
        <f t="shared" si="15"/>
        <v>0</v>
      </c>
      <c r="AJ4" s="17">
        <f t="shared" si="16"/>
        <v>0</v>
      </c>
      <c r="AK4">
        <f t="shared" si="17"/>
        <v>0</v>
      </c>
      <c r="AL4">
        <f t="shared" si="18"/>
        <v>0</v>
      </c>
      <c r="AM4">
        <f t="shared" si="19"/>
        <v>0</v>
      </c>
      <c r="AN4">
        <f t="shared" si="20"/>
        <v>0</v>
      </c>
      <c r="AO4">
        <f t="shared" si="21"/>
        <v>0</v>
      </c>
      <c r="AP4">
        <f t="shared" si="22"/>
        <v>0</v>
      </c>
      <c r="AQ4">
        <f t="shared" si="23"/>
        <v>0</v>
      </c>
      <c r="AR4">
        <f t="shared" si="24"/>
        <v>0</v>
      </c>
      <c r="AS4">
        <f t="shared" si="25"/>
        <v>0</v>
      </c>
      <c r="AT4">
        <f t="shared" si="26"/>
        <v>0</v>
      </c>
      <c r="AU4">
        <f t="shared" si="27"/>
        <v>0</v>
      </c>
      <c r="AV4">
        <f t="shared" si="28"/>
        <v>0</v>
      </c>
      <c r="AW4">
        <f t="shared" si="29"/>
        <v>0</v>
      </c>
      <c r="AX4">
        <f t="shared" si="30"/>
        <v>0</v>
      </c>
      <c r="AY4">
        <f t="shared" si="31"/>
        <v>0</v>
      </c>
      <c r="AZ4">
        <f t="shared" si="32"/>
        <v>0</v>
      </c>
      <c r="BA4">
        <f t="shared" si="33"/>
        <v>0</v>
      </c>
      <c r="BB4" s="35">
        <v>0</v>
      </c>
      <c r="BC4">
        <f t="shared" si="34"/>
        <v>0</v>
      </c>
      <c r="BD4" s="17"/>
    </row>
    <row r="5" spans="1:56" x14ac:dyDescent="0.55000000000000004">
      <c r="A5" s="15" t="s">
        <v>27</v>
      </c>
      <c r="B5" s="10"/>
      <c r="C5" s="9"/>
      <c r="D5" s="11">
        <f t="shared" si="1"/>
        <v>0</v>
      </c>
      <c r="E5" s="10"/>
      <c r="F5" s="9"/>
      <c r="G5" s="11">
        <f t="shared" si="2"/>
        <v>0</v>
      </c>
      <c r="H5" s="10"/>
      <c r="I5" s="9"/>
      <c r="J5" s="11">
        <f t="shared" si="3"/>
        <v>0</v>
      </c>
      <c r="K5" s="10">
        <f t="shared" si="0"/>
        <v>0</v>
      </c>
      <c r="L5" s="9">
        <f t="shared" si="0"/>
        <v>0</v>
      </c>
      <c r="M5" s="11">
        <f t="shared" si="4"/>
        <v>0</v>
      </c>
      <c r="N5" s="12">
        <f t="shared" si="5"/>
        <v>0</v>
      </c>
      <c r="O5" s="10"/>
      <c r="P5" s="9"/>
      <c r="Q5" s="11">
        <f t="shared" si="6"/>
        <v>0</v>
      </c>
      <c r="R5" s="10"/>
      <c r="S5" s="9"/>
      <c r="T5" s="9"/>
      <c r="U5" s="9"/>
      <c r="V5" s="9"/>
      <c r="W5" s="9"/>
      <c r="X5" s="11"/>
      <c r="Y5" s="12"/>
      <c r="Z5" s="10"/>
      <c r="AA5" s="30">
        <f t="shared" si="7"/>
        <v>0</v>
      </c>
      <c r="AB5" s="31">
        <f t="shared" si="8"/>
        <v>0</v>
      </c>
      <c r="AC5" s="31">
        <f t="shared" si="9"/>
        <v>0</v>
      </c>
      <c r="AD5" s="31">
        <f t="shared" si="10"/>
        <v>0</v>
      </c>
      <c r="AE5" s="31">
        <f t="shared" si="11"/>
        <v>0</v>
      </c>
      <c r="AF5" s="31">
        <f t="shared" si="12"/>
        <v>0</v>
      </c>
      <c r="AG5" s="31">
        <f t="shared" si="13"/>
        <v>0</v>
      </c>
      <c r="AH5" s="31">
        <f t="shared" si="14"/>
        <v>0</v>
      </c>
      <c r="AI5" s="31">
        <f t="shared" si="15"/>
        <v>0</v>
      </c>
      <c r="AJ5" s="32">
        <f t="shared" si="16"/>
        <v>0</v>
      </c>
      <c r="AK5" s="31">
        <f t="shared" si="17"/>
        <v>0</v>
      </c>
      <c r="AL5" s="31">
        <f t="shared" si="18"/>
        <v>0</v>
      </c>
      <c r="AM5" s="31">
        <f t="shared" si="19"/>
        <v>0</v>
      </c>
      <c r="AN5" s="31">
        <f t="shared" si="20"/>
        <v>0</v>
      </c>
      <c r="AO5" s="31">
        <f t="shared" si="21"/>
        <v>0</v>
      </c>
      <c r="AP5" s="31">
        <f t="shared" si="22"/>
        <v>0</v>
      </c>
      <c r="AQ5" s="31">
        <f t="shared" si="23"/>
        <v>0</v>
      </c>
      <c r="AR5" s="31">
        <f t="shared" si="24"/>
        <v>0</v>
      </c>
      <c r="AS5" s="31">
        <f t="shared" si="25"/>
        <v>0</v>
      </c>
      <c r="AT5" s="31">
        <f t="shared" si="26"/>
        <v>0</v>
      </c>
      <c r="AU5" s="31">
        <f t="shared" si="27"/>
        <v>0</v>
      </c>
      <c r="AV5" s="31">
        <f t="shared" si="28"/>
        <v>0</v>
      </c>
      <c r="AW5" s="31">
        <f t="shared" si="29"/>
        <v>0</v>
      </c>
      <c r="AX5" s="31">
        <f t="shared" si="30"/>
        <v>0</v>
      </c>
      <c r="AY5" s="31">
        <f t="shared" si="31"/>
        <v>0</v>
      </c>
      <c r="AZ5" s="31">
        <f t="shared" si="32"/>
        <v>0</v>
      </c>
      <c r="BA5" s="31">
        <f t="shared" si="33"/>
        <v>0</v>
      </c>
      <c r="BB5" s="36">
        <v>0</v>
      </c>
      <c r="BC5" s="31">
        <f t="shared" si="34"/>
        <v>0</v>
      </c>
      <c r="BD5" s="32"/>
    </row>
    <row r="6" spans="1:56" x14ac:dyDescent="0.55000000000000004">
      <c r="A6" s="14" t="s">
        <v>28</v>
      </c>
      <c r="B6" s="6"/>
      <c r="C6" s="5"/>
      <c r="D6" s="7">
        <f t="shared" si="1"/>
        <v>0</v>
      </c>
      <c r="E6" s="6"/>
      <c r="F6" s="5"/>
      <c r="G6" s="7">
        <f t="shared" si="2"/>
        <v>0</v>
      </c>
      <c r="H6" s="6"/>
      <c r="I6" s="5"/>
      <c r="J6" s="7">
        <f t="shared" si="3"/>
        <v>0</v>
      </c>
      <c r="K6" s="6">
        <f t="shared" si="0"/>
        <v>0</v>
      </c>
      <c r="L6" s="5">
        <f t="shared" si="0"/>
        <v>0</v>
      </c>
      <c r="M6" s="7">
        <f t="shared" si="4"/>
        <v>0</v>
      </c>
      <c r="N6" s="8">
        <f t="shared" si="5"/>
        <v>0</v>
      </c>
      <c r="O6" s="6"/>
      <c r="P6" s="5"/>
      <c r="Q6" s="7">
        <f t="shared" si="6"/>
        <v>0</v>
      </c>
      <c r="R6" s="6"/>
      <c r="S6" s="5"/>
      <c r="T6" s="5"/>
      <c r="U6" s="5"/>
      <c r="V6" s="5"/>
      <c r="W6" s="5"/>
      <c r="X6" s="7"/>
      <c r="Y6" s="8"/>
      <c r="Z6" s="6"/>
      <c r="AA6" s="16">
        <f t="shared" si="7"/>
        <v>0</v>
      </c>
      <c r="AB6">
        <f t="shared" si="8"/>
        <v>0</v>
      </c>
      <c r="AC6">
        <f t="shared" si="9"/>
        <v>0</v>
      </c>
      <c r="AD6">
        <f t="shared" si="10"/>
        <v>0</v>
      </c>
      <c r="AE6">
        <f t="shared" si="11"/>
        <v>0</v>
      </c>
      <c r="AF6">
        <f t="shared" si="12"/>
        <v>0</v>
      </c>
      <c r="AG6">
        <f t="shared" si="13"/>
        <v>0</v>
      </c>
      <c r="AH6">
        <f t="shared" si="14"/>
        <v>0</v>
      </c>
      <c r="AI6">
        <f t="shared" si="15"/>
        <v>0</v>
      </c>
      <c r="AJ6" s="17">
        <f t="shared" si="16"/>
        <v>0</v>
      </c>
      <c r="AK6">
        <f t="shared" si="17"/>
        <v>0</v>
      </c>
      <c r="AL6">
        <f t="shared" si="18"/>
        <v>0</v>
      </c>
      <c r="AM6">
        <f t="shared" si="19"/>
        <v>0</v>
      </c>
      <c r="AN6">
        <f t="shared" si="20"/>
        <v>0</v>
      </c>
      <c r="AO6">
        <f t="shared" si="21"/>
        <v>0</v>
      </c>
      <c r="AP6">
        <f t="shared" si="22"/>
        <v>0</v>
      </c>
      <c r="AQ6">
        <f t="shared" si="23"/>
        <v>0</v>
      </c>
      <c r="AR6">
        <f t="shared" si="24"/>
        <v>0</v>
      </c>
      <c r="AS6">
        <f t="shared" si="25"/>
        <v>0</v>
      </c>
      <c r="AT6">
        <f t="shared" si="26"/>
        <v>0</v>
      </c>
      <c r="AU6">
        <f t="shared" si="27"/>
        <v>0</v>
      </c>
      <c r="AV6">
        <f t="shared" si="28"/>
        <v>0</v>
      </c>
      <c r="AW6">
        <f t="shared" si="29"/>
        <v>0</v>
      </c>
      <c r="AX6">
        <f t="shared" si="30"/>
        <v>0</v>
      </c>
      <c r="AY6">
        <f t="shared" si="31"/>
        <v>0</v>
      </c>
      <c r="AZ6">
        <f t="shared" si="32"/>
        <v>0</v>
      </c>
      <c r="BA6">
        <f t="shared" si="33"/>
        <v>0</v>
      </c>
      <c r="BB6" s="35">
        <v>0</v>
      </c>
      <c r="BC6">
        <f t="shared" si="34"/>
        <v>0</v>
      </c>
      <c r="BD6" s="17"/>
    </row>
    <row r="7" spans="1:56" x14ac:dyDescent="0.55000000000000004">
      <c r="A7" s="15" t="s">
        <v>29</v>
      </c>
      <c r="B7" s="10"/>
      <c r="C7" s="9"/>
      <c r="D7" s="11">
        <f t="shared" si="1"/>
        <v>0</v>
      </c>
      <c r="E7" s="10"/>
      <c r="F7" s="9"/>
      <c r="G7" s="11">
        <f t="shared" si="2"/>
        <v>0</v>
      </c>
      <c r="H7" s="10"/>
      <c r="I7" s="9"/>
      <c r="J7" s="11">
        <f t="shared" si="3"/>
        <v>0</v>
      </c>
      <c r="K7" s="10">
        <f t="shared" si="0"/>
        <v>0</v>
      </c>
      <c r="L7" s="9">
        <f t="shared" si="0"/>
        <v>0</v>
      </c>
      <c r="M7" s="11">
        <f t="shared" si="4"/>
        <v>0</v>
      </c>
      <c r="N7" s="12">
        <f t="shared" si="5"/>
        <v>0</v>
      </c>
      <c r="O7" s="10"/>
      <c r="P7" s="9"/>
      <c r="Q7" s="11">
        <f t="shared" si="6"/>
        <v>0</v>
      </c>
      <c r="R7" s="10"/>
      <c r="S7" s="9"/>
      <c r="T7" s="9"/>
      <c r="U7" s="9"/>
      <c r="V7" s="9"/>
      <c r="W7" s="9"/>
      <c r="X7" s="11"/>
      <c r="Y7" s="12"/>
      <c r="Z7" s="10"/>
      <c r="AA7" s="30">
        <f t="shared" si="7"/>
        <v>0</v>
      </c>
      <c r="AB7" s="31">
        <f t="shared" si="8"/>
        <v>0</v>
      </c>
      <c r="AC7" s="31">
        <f t="shared" si="9"/>
        <v>0</v>
      </c>
      <c r="AD7" s="31">
        <f t="shared" si="10"/>
        <v>0</v>
      </c>
      <c r="AE7" s="31">
        <f t="shared" si="11"/>
        <v>0</v>
      </c>
      <c r="AF7" s="31">
        <f t="shared" si="12"/>
        <v>0</v>
      </c>
      <c r="AG7" s="31">
        <f t="shared" si="13"/>
        <v>0</v>
      </c>
      <c r="AH7" s="31">
        <f t="shared" si="14"/>
        <v>0</v>
      </c>
      <c r="AI7" s="31">
        <f t="shared" si="15"/>
        <v>0</v>
      </c>
      <c r="AJ7" s="32">
        <f t="shared" si="16"/>
        <v>0</v>
      </c>
      <c r="AK7" s="31">
        <f t="shared" si="17"/>
        <v>0</v>
      </c>
      <c r="AL7" s="31">
        <f t="shared" si="18"/>
        <v>0</v>
      </c>
      <c r="AM7" s="31">
        <f t="shared" si="19"/>
        <v>0</v>
      </c>
      <c r="AN7" s="31">
        <f t="shared" si="20"/>
        <v>0</v>
      </c>
      <c r="AO7" s="31">
        <f t="shared" si="21"/>
        <v>0</v>
      </c>
      <c r="AP7" s="31">
        <f t="shared" si="22"/>
        <v>0</v>
      </c>
      <c r="AQ7" s="31">
        <f t="shared" si="23"/>
        <v>0</v>
      </c>
      <c r="AR7" s="31">
        <f t="shared" si="24"/>
        <v>0</v>
      </c>
      <c r="AS7" s="31">
        <f t="shared" si="25"/>
        <v>0</v>
      </c>
      <c r="AT7" s="31">
        <f t="shared" si="26"/>
        <v>0</v>
      </c>
      <c r="AU7" s="31">
        <f t="shared" si="27"/>
        <v>0</v>
      </c>
      <c r="AV7" s="31">
        <f t="shared" si="28"/>
        <v>0</v>
      </c>
      <c r="AW7" s="31">
        <f t="shared" si="29"/>
        <v>0</v>
      </c>
      <c r="AX7" s="31">
        <f t="shared" si="30"/>
        <v>0</v>
      </c>
      <c r="AY7" s="31">
        <f t="shared" si="31"/>
        <v>0</v>
      </c>
      <c r="AZ7" s="31">
        <f t="shared" si="32"/>
        <v>0</v>
      </c>
      <c r="BA7" s="31">
        <f t="shared" si="33"/>
        <v>0</v>
      </c>
      <c r="BB7" s="36">
        <v>0</v>
      </c>
      <c r="BC7" s="31">
        <f t="shared" si="34"/>
        <v>0</v>
      </c>
      <c r="BD7" s="32"/>
    </row>
    <row r="8" spans="1:56" x14ac:dyDescent="0.55000000000000004">
      <c r="A8" s="14" t="s">
        <v>30</v>
      </c>
      <c r="B8" s="6"/>
      <c r="C8" s="5"/>
      <c r="D8" s="7">
        <f t="shared" si="1"/>
        <v>0</v>
      </c>
      <c r="E8" s="6"/>
      <c r="F8" s="5"/>
      <c r="G8" s="7">
        <f t="shared" si="2"/>
        <v>0</v>
      </c>
      <c r="H8" s="6"/>
      <c r="I8" s="5"/>
      <c r="J8" s="7">
        <f t="shared" si="3"/>
        <v>0</v>
      </c>
      <c r="K8" s="6">
        <f t="shared" si="0"/>
        <v>0</v>
      </c>
      <c r="L8" s="5">
        <f t="shared" si="0"/>
        <v>0</v>
      </c>
      <c r="M8" s="7">
        <f t="shared" si="4"/>
        <v>0</v>
      </c>
      <c r="N8" s="8">
        <f t="shared" si="5"/>
        <v>0</v>
      </c>
      <c r="O8" s="6"/>
      <c r="P8" s="5"/>
      <c r="Q8" s="7">
        <f t="shared" si="6"/>
        <v>0</v>
      </c>
      <c r="R8" s="6"/>
      <c r="S8" s="5"/>
      <c r="T8" s="5"/>
      <c r="U8" s="5"/>
      <c r="V8" s="5"/>
      <c r="W8" s="5"/>
      <c r="X8" s="7"/>
      <c r="Y8" s="8"/>
      <c r="Z8" s="6"/>
      <c r="AA8" s="16">
        <f t="shared" si="7"/>
        <v>0</v>
      </c>
      <c r="AB8">
        <f t="shared" si="8"/>
        <v>0</v>
      </c>
      <c r="AC8">
        <f t="shared" si="9"/>
        <v>0</v>
      </c>
      <c r="AD8">
        <f t="shared" si="10"/>
        <v>0</v>
      </c>
      <c r="AE8">
        <f t="shared" si="11"/>
        <v>0</v>
      </c>
      <c r="AF8">
        <f t="shared" si="12"/>
        <v>0</v>
      </c>
      <c r="AG8">
        <f t="shared" si="13"/>
        <v>0</v>
      </c>
      <c r="AH8">
        <f t="shared" si="14"/>
        <v>0</v>
      </c>
      <c r="AI8">
        <f t="shared" si="15"/>
        <v>0</v>
      </c>
      <c r="AJ8" s="17">
        <f t="shared" si="16"/>
        <v>0</v>
      </c>
      <c r="AK8">
        <f t="shared" si="17"/>
        <v>0</v>
      </c>
      <c r="AL8">
        <f t="shared" si="18"/>
        <v>0</v>
      </c>
      <c r="AM8">
        <f t="shared" si="19"/>
        <v>0</v>
      </c>
      <c r="AN8">
        <f t="shared" si="20"/>
        <v>0</v>
      </c>
      <c r="AO8">
        <f t="shared" si="21"/>
        <v>0</v>
      </c>
      <c r="AP8">
        <f t="shared" si="22"/>
        <v>0</v>
      </c>
      <c r="AQ8">
        <f t="shared" si="23"/>
        <v>0</v>
      </c>
      <c r="AR8">
        <f t="shared" si="24"/>
        <v>0</v>
      </c>
      <c r="AS8">
        <f t="shared" si="25"/>
        <v>0</v>
      </c>
      <c r="AT8">
        <f t="shared" si="26"/>
        <v>0</v>
      </c>
      <c r="AU8">
        <f t="shared" si="27"/>
        <v>0</v>
      </c>
      <c r="AV8">
        <f t="shared" si="28"/>
        <v>0</v>
      </c>
      <c r="AW8">
        <f t="shared" si="29"/>
        <v>0</v>
      </c>
      <c r="AX8">
        <f t="shared" si="30"/>
        <v>0</v>
      </c>
      <c r="AY8">
        <f t="shared" si="31"/>
        <v>0</v>
      </c>
      <c r="AZ8">
        <f t="shared" si="32"/>
        <v>0</v>
      </c>
      <c r="BA8">
        <f t="shared" si="33"/>
        <v>0</v>
      </c>
      <c r="BB8" s="35">
        <v>0</v>
      </c>
      <c r="BC8">
        <f t="shared" si="34"/>
        <v>0</v>
      </c>
      <c r="BD8" s="17"/>
    </row>
    <row r="9" spans="1:56" x14ac:dyDescent="0.55000000000000004">
      <c r="A9" s="15" t="s">
        <v>31</v>
      </c>
      <c r="B9" s="10"/>
      <c r="C9" s="9"/>
      <c r="D9" s="11">
        <f t="shared" si="1"/>
        <v>0</v>
      </c>
      <c r="E9" s="10"/>
      <c r="F9" s="9"/>
      <c r="G9" s="11">
        <f t="shared" si="2"/>
        <v>0</v>
      </c>
      <c r="H9" s="10"/>
      <c r="I9" s="9"/>
      <c r="J9" s="11">
        <f t="shared" si="3"/>
        <v>0</v>
      </c>
      <c r="K9" s="10">
        <f t="shared" si="0"/>
        <v>0</v>
      </c>
      <c r="L9" s="9">
        <f t="shared" si="0"/>
        <v>0</v>
      </c>
      <c r="M9" s="11">
        <f t="shared" si="4"/>
        <v>0</v>
      </c>
      <c r="N9" s="12">
        <f t="shared" si="5"/>
        <v>0</v>
      </c>
      <c r="O9" s="10"/>
      <c r="P9" s="9"/>
      <c r="Q9" s="11">
        <f t="shared" si="6"/>
        <v>0</v>
      </c>
      <c r="R9" s="10"/>
      <c r="S9" s="9"/>
      <c r="T9" s="9"/>
      <c r="U9" s="9"/>
      <c r="V9" s="9"/>
      <c r="W9" s="9"/>
      <c r="X9" s="11"/>
      <c r="Y9" s="12"/>
      <c r="Z9" s="10"/>
      <c r="AA9" s="30">
        <f t="shared" si="7"/>
        <v>0</v>
      </c>
      <c r="AB9" s="31">
        <f t="shared" si="8"/>
        <v>0</v>
      </c>
      <c r="AC9" s="31">
        <f t="shared" si="9"/>
        <v>0</v>
      </c>
      <c r="AD9" s="31">
        <f t="shared" si="10"/>
        <v>0</v>
      </c>
      <c r="AE9" s="31">
        <f t="shared" si="11"/>
        <v>0</v>
      </c>
      <c r="AF9" s="31">
        <f t="shared" si="12"/>
        <v>0</v>
      </c>
      <c r="AG9" s="31">
        <f t="shared" si="13"/>
        <v>0</v>
      </c>
      <c r="AH9" s="31">
        <f t="shared" si="14"/>
        <v>0</v>
      </c>
      <c r="AI9" s="31">
        <f t="shared" si="15"/>
        <v>0</v>
      </c>
      <c r="AJ9" s="32">
        <f t="shared" si="16"/>
        <v>0</v>
      </c>
      <c r="AK9" s="31">
        <f t="shared" si="17"/>
        <v>0</v>
      </c>
      <c r="AL9" s="31">
        <f t="shared" si="18"/>
        <v>0</v>
      </c>
      <c r="AM9" s="31">
        <f t="shared" si="19"/>
        <v>0</v>
      </c>
      <c r="AN9" s="31">
        <f t="shared" si="20"/>
        <v>0</v>
      </c>
      <c r="AO9" s="31">
        <f t="shared" si="21"/>
        <v>0</v>
      </c>
      <c r="AP9" s="31">
        <f t="shared" si="22"/>
        <v>0</v>
      </c>
      <c r="AQ9" s="31">
        <f t="shared" si="23"/>
        <v>0</v>
      </c>
      <c r="AR9" s="31">
        <f t="shared" si="24"/>
        <v>0</v>
      </c>
      <c r="AS9" s="31">
        <f t="shared" si="25"/>
        <v>0</v>
      </c>
      <c r="AT9" s="31">
        <f t="shared" si="26"/>
        <v>0</v>
      </c>
      <c r="AU9" s="31">
        <f t="shared" si="27"/>
        <v>0</v>
      </c>
      <c r="AV9" s="31">
        <f t="shared" si="28"/>
        <v>0</v>
      </c>
      <c r="AW9" s="31">
        <f t="shared" si="29"/>
        <v>0</v>
      </c>
      <c r="AX9" s="31">
        <f t="shared" si="30"/>
        <v>0</v>
      </c>
      <c r="AY9" s="31">
        <f t="shared" si="31"/>
        <v>0</v>
      </c>
      <c r="AZ9" s="31">
        <f t="shared" si="32"/>
        <v>0</v>
      </c>
      <c r="BA9" s="31">
        <f t="shared" si="33"/>
        <v>0</v>
      </c>
      <c r="BB9" s="36">
        <v>0</v>
      </c>
      <c r="BC9" s="31">
        <f t="shared" si="34"/>
        <v>0</v>
      </c>
      <c r="BD9" s="32"/>
    </row>
    <row r="10" spans="1:56" x14ac:dyDescent="0.55000000000000004">
      <c r="A10" s="14" t="s">
        <v>32</v>
      </c>
      <c r="B10" s="6"/>
      <c r="C10" s="5"/>
      <c r="D10" s="7">
        <f t="shared" si="1"/>
        <v>0</v>
      </c>
      <c r="E10" s="6"/>
      <c r="F10" s="5"/>
      <c r="G10" s="7">
        <f t="shared" si="2"/>
        <v>0</v>
      </c>
      <c r="H10" s="6"/>
      <c r="I10" s="5"/>
      <c r="J10" s="7">
        <f t="shared" si="3"/>
        <v>0</v>
      </c>
      <c r="K10" s="6">
        <f t="shared" si="0"/>
        <v>0</v>
      </c>
      <c r="L10" s="5">
        <f t="shared" si="0"/>
        <v>0</v>
      </c>
      <c r="M10" s="7">
        <f t="shared" si="4"/>
        <v>0</v>
      </c>
      <c r="N10" s="8">
        <f t="shared" si="5"/>
        <v>0</v>
      </c>
      <c r="O10" s="6"/>
      <c r="P10" s="5"/>
      <c r="Q10" s="7">
        <f t="shared" si="6"/>
        <v>0</v>
      </c>
      <c r="R10" s="6"/>
      <c r="S10" s="5"/>
      <c r="T10" s="5"/>
      <c r="U10" s="5"/>
      <c r="V10" s="5"/>
      <c r="W10" s="5"/>
      <c r="X10" s="7"/>
      <c r="Y10" s="8"/>
      <c r="Z10" s="6"/>
      <c r="AA10" s="16">
        <f t="shared" si="7"/>
        <v>0</v>
      </c>
      <c r="AB10">
        <f t="shared" si="8"/>
        <v>0</v>
      </c>
      <c r="AC10">
        <f t="shared" si="9"/>
        <v>0</v>
      </c>
      <c r="AD10">
        <f t="shared" si="10"/>
        <v>0</v>
      </c>
      <c r="AE10">
        <f t="shared" si="11"/>
        <v>0</v>
      </c>
      <c r="AF10">
        <f t="shared" si="12"/>
        <v>0</v>
      </c>
      <c r="AG10">
        <f t="shared" si="13"/>
        <v>0</v>
      </c>
      <c r="AH10">
        <f t="shared" si="14"/>
        <v>0</v>
      </c>
      <c r="AI10">
        <f t="shared" si="15"/>
        <v>0</v>
      </c>
      <c r="AJ10" s="17">
        <f t="shared" si="16"/>
        <v>0</v>
      </c>
      <c r="AK10">
        <f t="shared" si="17"/>
        <v>0</v>
      </c>
      <c r="AL10">
        <f t="shared" si="18"/>
        <v>0</v>
      </c>
      <c r="AM10">
        <f t="shared" si="19"/>
        <v>0</v>
      </c>
      <c r="AN10">
        <f t="shared" si="20"/>
        <v>0</v>
      </c>
      <c r="AO10">
        <f t="shared" si="21"/>
        <v>0</v>
      </c>
      <c r="AP10">
        <f t="shared" si="22"/>
        <v>0</v>
      </c>
      <c r="AQ10">
        <f t="shared" si="23"/>
        <v>0</v>
      </c>
      <c r="AR10">
        <f t="shared" si="24"/>
        <v>0</v>
      </c>
      <c r="AS10">
        <f t="shared" si="25"/>
        <v>0</v>
      </c>
      <c r="AT10">
        <f t="shared" si="26"/>
        <v>0</v>
      </c>
      <c r="AU10">
        <f t="shared" si="27"/>
        <v>0</v>
      </c>
      <c r="AV10">
        <f t="shared" si="28"/>
        <v>0</v>
      </c>
      <c r="AW10">
        <f t="shared" si="29"/>
        <v>0</v>
      </c>
      <c r="AX10">
        <f t="shared" si="30"/>
        <v>0</v>
      </c>
      <c r="AY10">
        <f t="shared" si="31"/>
        <v>0</v>
      </c>
      <c r="AZ10">
        <f t="shared" si="32"/>
        <v>0</v>
      </c>
      <c r="BA10">
        <f t="shared" si="33"/>
        <v>0</v>
      </c>
      <c r="BB10" s="35">
        <v>0</v>
      </c>
      <c r="BC10">
        <f t="shared" si="34"/>
        <v>0</v>
      </c>
      <c r="BD10" s="17"/>
    </row>
    <row r="11" spans="1:56" x14ac:dyDescent="0.55000000000000004">
      <c r="A11" s="15" t="s">
        <v>33</v>
      </c>
      <c r="B11" s="10"/>
      <c r="C11" s="9"/>
      <c r="D11" s="11">
        <f t="shared" si="1"/>
        <v>0</v>
      </c>
      <c r="E11" s="10"/>
      <c r="F11" s="9"/>
      <c r="G11" s="11">
        <f t="shared" si="2"/>
        <v>0</v>
      </c>
      <c r="H11" s="10"/>
      <c r="I11" s="9"/>
      <c r="J11" s="11">
        <f t="shared" si="3"/>
        <v>0</v>
      </c>
      <c r="K11" s="10">
        <f t="shared" si="0"/>
        <v>0</v>
      </c>
      <c r="L11" s="9">
        <f t="shared" si="0"/>
        <v>0</v>
      </c>
      <c r="M11" s="11">
        <f t="shared" si="4"/>
        <v>0</v>
      </c>
      <c r="N11" s="12">
        <f t="shared" si="5"/>
        <v>0</v>
      </c>
      <c r="O11" s="10"/>
      <c r="P11" s="9"/>
      <c r="Q11" s="11">
        <f t="shared" si="6"/>
        <v>0</v>
      </c>
      <c r="R11" s="10"/>
      <c r="S11" s="9"/>
      <c r="T11" s="9"/>
      <c r="U11" s="9"/>
      <c r="V11" s="9"/>
      <c r="W11" s="9"/>
      <c r="X11" s="11"/>
      <c r="Y11" s="12"/>
      <c r="Z11" s="10"/>
      <c r="AA11" s="30">
        <f t="shared" si="7"/>
        <v>0</v>
      </c>
      <c r="AB11" s="31">
        <f t="shared" si="8"/>
        <v>0</v>
      </c>
      <c r="AC11" s="31">
        <f t="shared" si="9"/>
        <v>0</v>
      </c>
      <c r="AD11" s="31">
        <f t="shared" si="10"/>
        <v>0</v>
      </c>
      <c r="AE11" s="31">
        <f t="shared" si="11"/>
        <v>0</v>
      </c>
      <c r="AF11" s="31">
        <f t="shared" si="12"/>
        <v>0</v>
      </c>
      <c r="AG11" s="31">
        <f t="shared" si="13"/>
        <v>0</v>
      </c>
      <c r="AH11" s="31">
        <f t="shared" si="14"/>
        <v>0</v>
      </c>
      <c r="AI11" s="31">
        <f t="shared" si="15"/>
        <v>0</v>
      </c>
      <c r="AJ11" s="32">
        <f t="shared" si="16"/>
        <v>0</v>
      </c>
      <c r="AK11" s="31">
        <f t="shared" si="17"/>
        <v>0</v>
      </c>
      <c r="AL11" s="31">
        <f t="shared" si="18"/>
        <v>0</v>
      </c>
      <c r="AM11" s="31">
        <f t="shared" si="19"/>
        <v>0</v>
      </c>
      <c r="AN11" s="31">
        <f t="shared" si="20"/>
        <v>0</v>
      </c>
      <c r="AO11" s="31">
        <f t="shared" si="21"/>
        <v>0</v>
      </c>
      <c r="AP11" s="31">
        <f t="shared" si="22"/>
        <v>0</v>
      </c>
      <c r="AQ11" s="31">
        <f t="shared" si="23"/>
        <v>0</v>
      </c>
      <c r="AR11" s="31">
        <f t="shared" si="24"/>
        <v>0</v>
      </c>
      <c r="AS11" s="31">
        <f t="shared" si="25"/>
        <v>0</v>
      </c>
      <c r="AT11" s="31">
        <f t="shared" si="26"/>
        <v>0</v>
      </c>
      <c r="AU11" s="31">
        <f t="shared" si="27"/>
        <v>0</v>
      </c>
      <c r="AV11" s="31">
        <f t="shared" si="28"/>
        <v>0</v>
      </c>
      <c r="AW11" s="31">
        <f t="shared" si="29"/>
        <v>0</v>
      </c>
      <c r="AX11" s="31">
        <f t="shared" si="30"/>
        <v>0</v>
      </c>
      <c r="AY11" s="31">
        <f t="shared" si="31"/>
        <v>0</v>
      </c>
      <c r="AZ11" s="31">
        <f t="shared" si="32"/>
        <v>0</v>
      </c>
      <c r="BA11" s="31">
        <f t="shared" si="33"/>
        <v>0</v>
      </c>
      <c r="BB11" s="36">
        <v>0</v>
      </c>
      <c r="BC11" s="31">
        <f t="shared" si="34"/>
        <v>0</v>
      </c>
      <c r="BD11" s="32"/>
    </row>
    <row r="12" spans="1:56" x14ac:dyDescent="0.55000000000000004">
      <c r="A12" s="14" t="s">
        <v>34</v>
      </c>
      <c r="B12" s="6"/>
      <c r="C12" s="5"/>
      <c r="D12" s="7">
        <f t="shared" si="1"/>
        <v>0</v>
      </c>
      <c r="E12" s="6"/>
      <c r="F12" s="5"/>
      <c r="G12" s="7">
        <f t="shared" si="2"/>
        <v>0</v>
      </c>
      <c r="H12" s="6"/>
      <c r="I12" s="5"/>
      <c r="J12" s="7">
        <f t="shared" si="3"/>
        <v>0</v>
      </c>
      <c r="K12" s="6">
        <f t="shared" si="0"/>
        <v>0</v>
      </c>
      <c r="L12" s="5">
        <f t="shared" si="0"/>
        <v>0</v>
      </c>
      <c r="M12" s="7">
        <f t="shared" si="4"/>
        <v>0</v>
      </c>
      <c r="N12" s="8">
        <f t="shared" si="5"/>
        <v>0</v>
      </c>
      <c r="O12" s="6"/>
      <c r="P12" s="5"/>
      <c r="Q12" s="7">
        <f t="shared" si="6"/>
        <v>0</v>
      </c>
      <c r="R12" s="6"/>
      <c r="S12" s="5"/>
      <c r="T12" s="5"/>
      <c r="U12" s="5"/>
      <c r="V12" s="5"/>
      <c r="W12" s="5"/>
      <c r="X12" s="7"/>
      <c r="Y12" s="8"/>
      <c r="Z12" s="6"/>
      <c r="AA12" s="16">
        <f t="shared" si="7"/>
        <v>0</v>
      </c>
      <c r="AB12">
        <f t="shared" si="8"/>
        <v>0</v>
      </c>
      <c r="AC12">
        <f t="shared" si="9"/>
        <v>0</v>
      </c>
      <c r="AD12">
        <f t="shared" si="10"/>
        <v>0</v>
      </c>
      <c r="AE12">
        <f t="shared" si="11"/>
        <v>0</v>
      </c>
      <c r="AF12">
        <f t="shared" si="12"/>
        <v>0</v>
      </c>
      <c r="AG12">
        <f t="shared" si="13"/>
        <v>0</v>
      </c>
      <c r="AH12">
        <f t="shared" si="14"/>
        <v>0</v>
      </c>
      <c r="AI12">
        <f t="shared" si="15"/>
        <v>0</v>
      </c>
      <c r="AJ12" s="17">
        <f t="shared" si="16"/>
        <v>0</v>
      </c>
      <c r="AK12">
        <f t="shared" si="17"/>
        <v>0</v>
      </c>
      <c r="AL12">
        <f t="shared" si="18"/>
        <v>0</v>
      </c>
      <c r="AM12">
        <f t="shared" si="19"/>
        <v>0</v>
      </c>
      <c r="AN12">
        <f t="shared" si="20"/>
        <v>0</v>
      </c>
      <c r="AO12">
        <f t="shared" si="21"/>
        <v>0</v>
      </c>
      <c r="AP12">
        <f t="shared" si="22"/>
        <v>0</v>
      </c>
      <c r="AQ12">
        <f t="shared" si="23"/>
        <v>0</v>
      </c>
      <c r="AR12">
        <f t="shared" si="24"/>
        <v>0</v>
      </c>
      <c r="AS12">
        <f t="shared" si="25"/>
        <v>0</v>
      </c>
      <c r="AT12">
        <f t="shared" si="26"/>
        <v>0</v>
      </c>
      <c r="AU12">
        <f t="shared" si="27"/>
        <v>0</v>
      </c>
      <c r="AV12">
        <f t="shared" si="28"/>
        <v>0</v>
      </c>
      <c r="AW12">
        <f t="shared" si="29"/>
        <v>0</v>
      </c>
      <c r="AX12">
        <f t="shared" si="30"/>
        <v>0</v>
      </c>
      <c r="AY12">
        <f t="shared" si="31"/>
        <v>0</v>
      </c>
      <c r="AZ12">
        <f t="shared" si="32"/>
        <v>0</v>
      </c>
      <c r="BA12">
        <f t="shared" si="33"/>
        <v>0</v>
      </c>
      <c r="BB12" s="35">
        <v>0</v>
      </c>
      <c r="BC12">
        <f t="shared" si="34"/>
        <v>0</v>
      </c>
      <c r="BD12" s="17"/>
    </row>
    <row r="13" spans="1:56" x14ac:dyDescent="0.55000000000000004">
      <c r="A13" s="15" t="s">
        <v>35</v>
      </c>
      <c r="B13" s="10"/>
      <c r="C13" s="9"/>
      <c r="D13" s="11">
        <f t="shared" si="1"/>
        <v>0</v>
      </c>
      <c r="E13" s="10"/>
      <c r="F13" s="9"/>
      <c r="G13" s="11">
        <f t="shared" si="2"/>
        <v>0</v>
      </c>
      <c r="H13" s="10"/>
      <c r="I13" s="9"/>
      <c r="J13" s="11">
        <f t="shared" si="3"/>
        <v>0</v>
      </c>
      <c r="K13" s="10">
        <f t="shared" si="0"/>
        <v>0</v>
      </c>
      <c r="L13" s="9">
        <f t="shared" si="0"/>
        <v>0</v>
      </c>
      <c r="M13" s="11">
        <f t="shared" si="4"/>
        <v>0</v>
      </c>
      <c r="N13" s="12">
        <f t="shared" si="5"/>
        <v>0</v>
      </c>
      <c r="O13" s="10"/>
      <c r="P13" s="9"/>
      <c r="Q13" s="11">
        <f t="shared" si="6"/>
        <v>0</v>
      </c>
      <c r="R13" s="10"/>
      <c r="S13" s="9"/>
      <c r="T13" s="9"/>
      <c r="U13" s="9"/>
      <c r="V13" s="9"/>
      <c r="W13" s="9"/>
      <c r="X13" s="11"/>
      <c r="Y13" s="12"/>
      <c r="Z13" s="10"/>
      <c r="AA13" s="30">
        <f t="shared" si="7"/>
        <v>0</v>
      </c>
      <c r="AB13" s="31">
        <f t="shared" si="8"/>
        <v>0</v>
      </c>
      <c r="AC13" s="31">
        <f t="shared" si="9"/>
        <v>0</v>
      </c>
      <c r="AD13" s="31">
        <f t="shared" si="10"/>
        <v>0</v>
      </c>
      <c r="AE13" s="31">
        <f t="shared" si="11"/>
        <v>0</v>
      </c>
      <c r="AF13" s="31">
        <f t="shared" si="12"/>
        <v>0</v>
      </c>
      <c r="AG13" s="31">
        <f t="shared" si="13"/>
        <v>0</v>
      </c>
      <c r="AH13" s="31">
        <f t="shared" si="14"/>
        <v>0</v>
      </c>
      <c r="AI13" s="31">
        <f t="shared" si="15"/>
        <v>0</v>
      </c>
      <c r="AJ13" s="32">
        <f t="shared" si="16"/>
        <v>0</v>
      </c>
      <c r="AK13" s="31">
        <f t="shared" si="17"/>
        <v>0</v>
      </c>
      <c r="AL13" s="31">
        <f t="shared" si="18"/>
        <v>0</v>
      </c>
      <c r="AM13" s="31">
        <f t="shared" si="19"/>
        <v>0</v>
      </c>
      <c r="AN13" s="31">
        <f t="shared" si="20"/>
        <v>0</v>
      </c>
      <c r="AO13" s="31">
        <f t="shared" si="21"/>
        <v>0</v>
      </c>
      <c r="AP13" s="31">
        <f t="shared" si="22"/>
        <v>0</v>
      </c>
      <c r="AQ13" s="31">
        <f t="shared" si="23"/>
        <v>0</v>
      </c>
      <c r="AR13" s="31">
        <f t="shared" si="24"/>
        <v>0</v>
      </c>
      <c r="AS13" s="31">
        <f t="shared" si="25"/>
        <v>0</v>
      </c>
      <c r="AT13" s="31">
        <f t="shared" si="26"/>
        <v>0</v>
      </c>
      <c r="AU13" s="31">
        <f t="shared" si="27"/>
        <v>0</v>
      </c>
      <c r="AV13" s="31">
        <f t="shared" si="28"/>
        <v>0</v>
      </c>
      <c r="AW13" s="31">
        <f t="shared" si="29"/>
        <v>0</v>
      </c>
      <c r="AX13" s="31">
        <f t="shared" si="30"/>
        <v>0</v>
      </c>
      <c r="AY13" s="31">
        <f t="shared" si="31"/>
        <v>0</v>
      </c>
      <c r="AZ13" s="31">
        <f t="shared" si="32"/>
        <v>0</v>
      </c>
      <c r="BA13" s="31">
        <f t="shared" si="33"/>
        <v>0</v>
      </c>
      <c r="BB13" s="36">
        <v>0</v>
      </c>
      <c r="BC13" s="31">
        <f t="shared" si="34"/>
        <v>0</v>
      </c>
      <c r="BD13" s="32"/>
    </row>
    <row r="14" spans="1:56" x14ac:dyDescent="0.55000000000000004">
      <c r="A14" s="14" t="s">
        <v>36</v>
      </c>
      <c r="B14" s="6"/>
      <c r="C14" s="5"/>
      <c r="D14" s="7">
        <f t="shared" si="1"/>
        <v>0</v>
      </c>
      <c r="E14" s="6"/>
      <c r="F14" s="5"/>
      <c r="G14" s="7">
        <f t="shared" si="2"/>
        <v>0</v>
      </c>
      <c r="H14" s="6"/>
      <c r="I14" s="5"/>
      <c r="J14" s="7">
        <f t="shared" si="3"/>
        <v>0</v>
      </c>
      <c r="K14" s="6">
        <f t="shared" si="0"/>
        <v>0</v>
      </c>
      <c r="L14" s="5">
        <f t="shared" si="0"/>
        <v>0</v>
      </c>
      <c r="M14" s="7">
        <f t="shared" si="4"/>
        <v>0</v>
      </c>
      <c r="N14" s="8">
        <f t="shared" si="5"/>
        <v>0</v>
      </c>
      <c r="O14" s="6"/>
      <c r="P14" s="5"/>
      <c r="Q14" s="7">
        <f t="shared" si="6"/>
        <v>0</v>
      </c>
      <c r="R14" s="6"/>
      <c r="S14" s="5"/>
      <c r="T14" s="5"/>
      <c r="U14" s="5"/>
      <c r="V14" s="5"/>
      <c r="W14" s="5"/>
      <c r="X14" s="7"/>
      <c r="Y14" s="8"/>
      <c r="Z14" s="6"/>
      <c r="AA14" s="16">
        <f t="shared" si="7"/>
        <v>0</v>
      </c>
      <c r="AB14">
        <f t="shared" si="8"/>
        <v>0</v>
      </c>
      <c r="AC14">
        <f t="shared" si="9"/>
        <v>0</v>
      </c>
      <c r="AD14">
        <f t="shared" si="10"/>
        <v>0</v>
      </c>
      <c r="AE14">
        <f t="shared" si="11"/>
        <v>0</v>
      </c>
      <c r="AF14">
        <f t="shared" si="12"/>
        <v>0</v>
      </c>
      <c r="AG14">
        <f t="shared" si="13"/>
        <v>0</v>
      </c>
      <c r="AH14">
        <f t="shared" si="14"/>
        <v>0</v>
      </c>
      <c r="AI14">
        <f t="shared" si="15"/>
        <v>0</v>
      </c>
      <c r="AJ14" s="17">
        <f t="shared" si="16"/>
        <v>0</v>
      </c>
      <c r="AK14">
        <f t="shared" si="17"/>
        <v>0</v>
      </c>
      <c r="AL14">
        <f t="shared" si="18"/>
        <v>0</v>
      </c>
      <c r="AM14">
        <f t="shared" si="19"/>
        <v>0</v>
      </c>
      <c r="AN14">
        <f t="shared" si="20"/>
        <v>0</v>
      </c>
      <c r="AO14">
        <f t="shared" si="21"/>
        <v>0</v>
      </c>
      <c r="AP14">
        <f t="shared" si="22"/>
        <v>0</v>
      </c>
      <c r="AQ14">
        <f t="shared" si="23"/>
        <v>0</v>
      </c>
      <c r="AR14">
        <f t="shared" si="24"/>
        <v>0</v>
      </c>
      <c r="AS14">
        <f t="shared" si="25"/>
        <v>0</v>
      </c>
      <c r="AT14">
        <f t="shared" si="26"/>
        <v>0</v>
      </c>
      <c r="AU14">
        <f t="shared" si="27"/>
        <v>0</v>
      </c>
      <c r="AV14">
        <f t="shared" si="28"/>
        <v>0</v>
      </c>
      <c r="AW14">
        <f t="shared" si="29"/>
        <v>0</v>
      </c>
      <c r="AX14">
        <f t="shared" si="30"/>
        <v>0</v>
      </c>
      <c r="AY14">
        <f t="shared" si="31"/>
        <v>0</v>
      </c>
      <c r="AZ14">
        <f t="shared" si="32"/>
        <v>0</v>
      </c>
      <c r="BA14">
        <f t="shared" si="33"/>
        <v>0</v>
      </c>
      <c r="BB14" s="35">
        <v>0</v>
      </c>
      <c r="BC14">
        <f t="shared" si="34"/>
        <v>0</v>
      </c>
      <c r="BD14" s="17"/>
    </row>
    <row r="15" spans="1:56" x14ac:dyDescent="0.55000000000000004">
      <c r="A15" s="15" t="s">
        <v>37</v>
      </c>
      <c r="B15" s="10"/>
      <c r="C15" s="9"/>
      <c r="D15" s="11">
        <f t="shared" si="1"/>
        <v>0</v>
      </c>
      <c r="E15" s="10"/>
      <c r="F15" s="9"/>
      <c r="G15" s="11">
        <f t="shared" si="2"/>
        <v>0</v>
      </c>
      <c r="H15" s="10"/>
      <c r="I15" s="9"/>
      <c r="J15" s="11">
        <f t="shared" si="3"/>
        <v>0</v>
      </c>
      <c r="K15" s="10">
        <f t="shared" si="0"/>
        <v>0</v>
      </c>
      <c r="L15" s="9">
        <f t="shared" si="0"/>
        <v>0</v>
      </c>
      <c r="M15" s="11">
        <f t="shared" si="4"/>
        <v>0</v>
      </c>
      <c r="N15" s="12">
        <f t="shared" si="5"/>
        <v>0</v>
      </c>
      <c r="O15" s="10"/>
      <c r="P15" s="9"/>
      <c r="Q15" s="11">
        <f t="shared" si="6"/>
        <v>0</v>
      </c>
      <c r="R15" s="10"/>
      <c r="S15" s="9"/>
      <c r="T15" s="9"/>
      <c r="U15" s="9"/>
      <c r="V15" s="9"/>
      <c r="W15" s="9"/>
      <c r="X15" s="11"/>
      <c r="Y15" s="12"/>
      <c r="Z15" s="10"/>
      <c r="AA15" s="30">
        <f t="shared" si="7"/>
        <v>0</v>
      </c>
      <c r="AB15" s="31">
        <f t="shared" si="8"/>
        <v>0</v>
      </c>
      <c r="AC15" s="31">
        <f t="shared" si="9"/>
        <v>0</v>
      </c>
      <c r="AD15" s="31">
        <f t="shared" si="10"/>
        <v>0</v>
      </c>
      <c r="AE15" s="31">
        <f t="shared" si="11"/>
        <v>0</v>
      </c>
      <c r="AF15" s="31">
        <f t="shared" si="12"/>
        <v>0</v>
      </c>
      <c r="AG15" s="31">
        <f t="shared" si="13"/>
        <v>0</v>
      </c>
      <c r="AH15" s="31">
        <f t="shared" si="14"/>
        <v>0</v>
      </c>
      <c r="AI15" s="31">
        <f t="shared" si="15"/>
        <v>0</v>
      </c>
      <c r="AJ15" s="32">
        <f t="shared" si="16"/>
        <v>0</v>
      </c>
      <c r="AK15" s="31">
        <f t="shared" si="17"/>
        <v>0</v>
      </c>
      <c r="AL15" s="31">
        <f t="shared" si="18"/>
        <v>0</v>
      </c>
      <c r="AM15" s="31">
        <f t="shared" si="19"/>
        <v>0</v>
      </c>
      <c r="AN15" s="31">
        <f t="shared" si="20"/>
        <v>0</v>
      </c>
      <c r="AO15" s="31">
        <f t="shared" si="21"/>
        <v>0</v>
      </c>
      <c r="AP15" s="31">
        <f t="shared" si="22"/>
        <v>0</v>
      </c>
      <c r="AQ15" s="31">
        <f t="shared" si="23"/>
        <v>0</v>
      </c>
      <c r="AR15" s="31">
        <f t="shared" si="24"/>
        <v>0</v>
      </c>
      <c r="AS15" s="31">
        <f t="shared" si="25"/>
        <v>0</v>
      </c>
      <c r="AT15" s="31">
        <f t="shared" si="26"/>
        <v>0</v>
      </c>
      <c r="AU15" s="31">
        <f t="shared" si="27"/>
        <v>0</v>
      </c>
      <c r="AV15" s="31">
        <f t="shared" si="28"/>
        <v>0</v>
      </c>
      <c r="AW15" s="31">
        <f t="shared" si="29"/>
        <v>0</v>
      </c>
      <c r="AX15" s="31">
        <f t="shared" si="30"/>
        <v>0</v>
      </c>
      <c r="AY15" s="31">
        <f t="shared" si="31"/>
        <v>0</v>
      </c>
      <c r="AZ15" s="31">
        <f t="shared" si="32"/>
        <v>0</v>
      </c>
      <c r="BA15" s="31">
        <f t="shared" si="33"/>
        <v>0</v>
      </c>
      <c r="BB15" s="36">
        <v>0</v>
      </c>
      <c r="BC15" s="31">
        <f t="shared" si="34"/>
        <v>0</v>
      </c>
      <c r="BD15" s="32"/>
    </row>
    <row r="16" spans="1:56" ht="14.7" thickBot="1" x14ac:dyDescent="0.6">
      <c r="A16" s="14" t="s">
        <v>38</v>
      </c>
      <c r="B16" s="6"/>
      <c r="C16" s="5"/>
      <c r="D16" s="7">
        <f t="shared" si="1"/>
        <v>0</v>
      </c>
      <c r="E16" s="6"/>
      <c r="F16" s="5"/>
      <c r="G16" s="7">
        <f t="shared" si="2"/>
        <v>0</v>
      </c>
      <c r="H16" s="6"/>
      <c r="I16" s="5"/>
      <c r="J16" s="7">
        <f t="shared" si="3"/>
        <v>0</v>
      </c>
      <c r="K16" s="6">
        <f t="shared" si="0"/>
        <v>0</v>
      </c>
      <c r="L16" s="5">
        <f t="shared" si="0"/>
        <v>0</v>
      </c>
      <c r="M16" s="7">
        <f t="shared" si="4"/>
        <v>0</v>
      </c>
      <c r="N16" s="8">
        <f t="shared" si="5"/>
        <v>0</v>
      </c>
      <c r="O16" s="6"/>
      <c r="P16" s="5"/>
      <c r="Q16" s="7">
        <f t="shared" si="6"/>
        <v>0</v>
      </c>
      <c r="R16" s="6"/>
      <c r="S16" s="5"/>
      <c r="T16" s="5"/>
      <c r="U16" s="5"/>
      <c r="V16" s="5"/>
      <c r="W16" s="5"/>
      <c r="X16" s="7"/>
      <c r="Y16" s="8"/>
      <c r="Z16" s="6"/>
      <c r="AA16" s="16">
        <f t="shared" si="7"/>
        <v>0</v>
      </c>
      <c r="AB16">
        <f t="shared" si="8"/>
        <v>0</v>
      </c>
      <c r="AC16">
        <f t="shared" si="9"/>
        <v>0</v>
      </c>
      <c r="AD16">
        <f t="shared" si="10"/>
        <v>0</v>
      </c>
      <c r="AE16">
        <f t="shared" si="11"/>
        <v>0</v>
      </c>
      <c r="AF16">
        <f t="shared" si="12"/>
        <v>0</v>
      </c>
      <c r="AG16">
        <f t="shared" si="13"/>
        <v>0</v>
      </c>
      <c r="AH16">
        <f t="shared" si="14"/>
        <v>0</v>
      </c>
      <c r="AI16">
        <f t="shared" si="15"/>
        <v>0</v>
      </c>
      <c r="AJ16" s="17">
        <f t="shared" si="16"/>
        <v>0</v>
      </c>
      <c r="AK16">
        <f t="shared" si="17"/>
        <v>0</v>
      </c>
      <c r="AL16">
        <f t="shared" si="18"/>
        <v>0</v>
      </c>
      <c r="AM16">
        <f t="shared" si="19"/>
        <v>0</v>
      </c>
      <c r="AN16">
        <f t="shared" si="20"/>
        <v>0</v>
      </c>
      <c r="AO16">
        <f t="shared" si="21"/>
        <v>0</v>
      </c>
      <c r="AP16">
        <f t="shared" si="22"/>
        <v>0</v>
      </c>
      <c r="AQ16">
        <f t="shared" si="23"/>
        <v>0</v>
      </c>
      <c r="AR16">
        <f t="shared" si="24"/>
        <v>0</v>
      </c>
      <c r="AS16">
        <f t="shared" si="25"/>
        <v>0</v>
      </c>
      <c r="AT16">
        <f t="shared" si="26"/>
        <v>0</v>
      </c>
      <c r="AU16">
        <f t="shared" si="27"/>
        <v>0</v>
      </c>
      <c r="AV16">
        <f t="shared" si="28"/>
        <v>0</v>
      </c>
      <c r="AW16">
        <f t="shared" si="29"/>
        <v>0</v>
      </c>
      <c r="AX16">
        <f t="shared" si="30"/>
        <v>0</v>
      </c>
      <c r="AY16">
        <f t="shared" si="31"/>
        <v>0</v>
      </c>
      <c r="AZ16">
        <f t="shared" si="32"/>
        <v>0</v>
      </c>
      <c r="BA16">
        <f t="shared" si="33"/>
        <v>0</v>
      </c>
      <c r="BB16" s="35">
        <v>0</v>
      </c>
      <c r="BC16">
        <f t="shared" si="34"/>
        <v>0</v>
      </c>
      <c r="BD16" s="17"/>
    </row>
    <row r="17" spans="1:56" ht="14.7" thickBot="1" x14ac:dyDescent="0.6">
      <c r="A17" s="13" t="s">
        <v>40</v>
      </c>
      <c r="B17" s="1">
        <f>SUM(B2:B16)</f>
        <v>0</v>
      </c>
      <c r="C17" s="3">
        <f>SUM(C2:C16)</f>
        <v>0</v>
      </c>
      <c r="D17" s="2">
        <f t="shared" si="1"/>
        <v>0</v>
      </c>
      <c r="E17" s="1">
        <f>SUM(E2:E16)</f>
        <v>0</v>
      </c>
      <c r="F17" s="3">
        <f>SUM(F2:F16)</f>
        <v>0</v>
      </c>
      <c r="G17" s="2">
        <f t="shared" si="2"/>
        <v>0</v>
      </c>
      <c r="H17" s="1">
        <f>SUM(H2:H16)</f>
        <v>0</v>
      </c>
      <c r="I17" s="3">
        <f>SUM(I2:I16)</f>
        <v>0</v>
      </c>
      <c r="J17" s="2">
        <f t="shared" si="3"/>
        <v>0</v>
      </c>
      <c r="K17" s="1">
        <f>SUM(K2:K16)</f>
        <v>0</v>
      </c>
      <c r="L17" s="3">
        <f>SUM(L2:L16)</f>
        <v>0</v>
      </c>
      <c r="M17" s="2">
        <f t="shared" si="4"/>
        <v>0</v>
      </c>
      <c r="N17" s="4">
        <f>(B17*2)+(E17*3)+(H17)</f>
        <v>0</v>
      </c>
      <c r="O17" s="1">
        <f>SUM(O2:O16)</f>
        <v>0</v>
      </c>
      <c r="P17" s="3">
        <f>SUM(P2:P16)</f>
        <v>0</v>
      </c>
      <c r="Q17" s="2">
        <f t="shared" si="6"/>
        <v>0</v>
      </c>
      <c r="R17" s="1">
        <f t="shared" ref="R17:Y17" si="35">SUM(R2:R16)</f>
        <v>0</v>
      </c>
      <c r="S17" s="3">
        <f t="shared" si="35"/>
        <v>0</v>
      </c>
      <c r="T17" s="3">
        <f t="shared" si="35"/>
        <v>0</v>
      </c>
      <c r="U17" s="3">
        <f t="shared" si="35"/>
        <v>0</v>
      </c>
      <c r="V17" s="3">
        <f t="shared" si="35"/>
        <v>0</v>
      </c>
      <c r="W17" s="3">
        <f t="shared" si="35"/>
        <v>0</v>
      </c>
      <c r="X17" s="2">
        <f t="shared" si="35"/>
        <v>0</v>
      </c>
      <c r="Y17" s="4">
        <f t="shared" si="35"/>
        <v>0</v>
      </c>
      <c r="Z17" s="39"/>
      <c r="AA17" s="24">
        <f>IFERROR(U17+((T17*AC17)*(1-(1.07*AB17)))+(P17*(1-AC17)), 0)</f>
        <v>0</v>
      </c>
      <c r="AB17" s="25">
        <f t="shared" si="8"/>
        <v>0</v>
      </c>
      <c r="AC17" s="25">
        <f t="shared" si="9"/>
        <v>0</v>
      </c>
      <c r="AD17" s="25">
        <f t="shared" si="10"/>
        <v>0</v>
      </c>
      <c r="AE17" s="25">
        <f t="shared" si="11"/>
        <v>0</v>
      </c>
      <c r="AF17" s="25">
        <f t="shared" si="12"/>
        <v>0</v>
      </c>
      <c r="AG17" s="25">
        <f t="shared" si="13"/>
        <v>0</v>
      </c>
      <c r="AH17" s="25">
        <f t="shared" si="14"/>
        <v>0</v>
      </c>
      <c r="AI17" s="25">
        <f t="shared" si="15"/>
        <v>0</v>
      </c>
      <c r="AJ17" s="26">
        <f t="shared" si="16"/>
        <v>0</v>
      </c>
      <c r="AK17" s="25">
        <f t="shared" si="17"/>
        <v>0</v>
      </c>
      <c r="AL17" s="25">
        <f t="shared" si="18"/>
        <v>0</v>
      </c>
      <c r="AM17" s="25">
        <f t="shared" si="19"/>
        <v>0</v>
      </c>
      <c r="AN17" s="25">
        <f t="shared" si="20"/>
        <v>0</v>
      </c>
      <c r="AO17" s="25">
        <f t="shared" si="21"/>
        <v>0</v>
      </c>
      <c r="AP17" s="25">
        <f t="shared" si="22"/>
        <v>0</v>
      </c>
      <c r="AQ17" s="25">
        <f t="shared" si="23"/>
        <v>0</v>
      </c>
      <c r="AR17" s="25">
        <f t="shared" si="24"/>
        <v>0</v>
      </c>
      <c r="AS17" s="25">
        <f t="shared" si="25"/>
        <v>0</v>
      </c>
      <c r="AT17" s="25">
        <f t="shared" si="26"/>
        <v>0</v>
      </c>
      <c r="AU17" s="25">
        <f t="shared" si="27"/>
        <v>0</v>
      </c>
      <c r="AV17" s="25">
        <f t="shared" si="28"/>
        <v>0</v>
      </c>
      <c r="AW17" s="25">
        <f t="shared" si="29"/>
        <v>0</v>
      </c>
      <c r="AX17" s="25">
        <f t="shared" si="30"/>
        <v>0</v>
      </c>
      <c r="AY17" s="25">
        <f t="shared" si="31"/>
        <v>0</v>
      </c>
      <c r="AZ17" s="25">
        <f t="shared" si="32"/>
        <v>0</v>
      </c>
      <c r="BA17" s="25">
        <f t="shared" si="33"/>
        <v>0</v>
      </c>
      <c r="BB17" s="37">
        <f>IFERROR($L$17+0.44*$I$17-(1.07*($AB$18)*($L$17-$K$17))+S17, 0)</f>
        <v>0</v>
      </c>
      <c r="BC17" s="25">
        <f t="shared" si="34"/>
        <v>0</v>
      </c>
      <c r="BD17" s="26">
        <f>IFERROR(N17/BB17,0)</f>
        <v>0</v>
      </c>
    </row>
    <row r="18" spans="1:56" ht="14.7" thickBot="1" x14ac:dyDescent="0.6">
      <c r="A18" s="13" t="s">
        <v>41</v>
      </c>
      <c r="B18" s="1"/>
      <c r="C18" s="3"/>
      <c r="D18" s="2">
        <f t="shared" si="1"/>
        <v>0</v>
      </c>
      <c r="E18" s="1"/>
      <c r="F18" s="3"/>
      <c r="G18" s="2">
        <f t="shared" si="2"/>
        <v>0</v>
      </c>
      <c r="H18" s="1"/>
      <c r="I18" s="3"/>
      <c r="J18" s="2">
        <f t="shared" si="3"/>
        <v>0</v>
      </c>
      <c r="K18" s="1"/>
      <c r="L18" s="3"/>
      <c r="M18" s="2">
        <f t="shared" si="4"/>
        <v>0</v>
      </c>
      <c r="N18" s="4">
        <f>(B18*2)+(E18*3)+(H18)</f>
        <v>0</v>
      </c>
      <c r="O18" s="1"/>
      <c r="P18" s="3"/>
      <c r="Q18" s="2"/>
      <c r="R18" s="1"/>
      <c r="S18" s="3"/>
      <c r="T18" s="3"/>
      <c r="U18" s="3"/>
      <c r="V18" s="3"/>
      <c r="W18" s="3"/>
      <c r="X18" s="2"/>
      <c r="Y18" s="4"/>
      <c r="Z18" s="40"/>
      <c r="AA18" s="27">
        <f>IFERROR(U18+((T18*AC18)*(1-(1.07*AB18)))+(P18*(1-AC18)), 0)</f>
        <v>0</v>
      </c>
      <c r="AB18" s="28">
        <f>IFERROR(($O$17/($O$17+$P$18)), 0)</f>
        <v>0</v>
      </c>
      <c r="AC18" s="28">
        <f>IFERROR(($M$17*(1-AB18))/($M$17*(1-AB18)+(AB18*(1-$M$17))), 0)</f>
        <v>0</v>
      </c>
      <c r="AD18" s="28">
        <f>IFERROR(((($L$17-$K$17-$T$18)*AC18*(1-1.07*AB18))/$Y$18)*Y18, 0)</f>
        <v>0</v>
      </c>
      <c r="AE18" s="28">
        <f>IFERROR((X18/$X$18)*0.4*$I$17*((1-$J$17)^2), 0)</f>
        <v>0</v>
      </c>
      <c r="AF18" s="28">
        <f>IFERROR((($S$17-$U$18)/$Y$18)*Y18, 0)</f>
        <v>0</v>
      </c>
      <c r="AG18" s="28">
        <f t="shared" si="13"/>
        <v>0</v>
      </c>
      <c r="AH18" s="28">
        <f t="shared" si="14"/>
        <v>0</v>
      </c>
      <c r="AI18" s="28">
        <f>IFERROR(AH17/($BB$17*(Y17/$Y$17)),0)</f>
        <v>0</v>
      </c>
      <c r="AJ18" s="29">
        <f>IFERROR($K$17+(1-((1-$J$17)^2))*0.4*$I$17, 0)</f>
        <v>0</v>
      </c>
      <c r="AK18" s="28">
        <f t="shared" si="17"/>
        <v>0</v>
      </c>
      <c r="AL18" s="28">
        <f>IFERROR(((5*Y18/$Y$18)*1.14*(($R$18-R18)/$K$18))+((1-(5*Y18/$Y$18))*(((($R$18/$Y$18)*Y18*5)-R18)/((($K$18/$Y$18)*Y18*5)-K18))), 0)</f>
        <v>0</v>
      </c>
      <c r="AM18" s="28">
        <f>IFERROR(2*((($K$18)+0.5*($F$18-E18))/($K$18-K18))*0.5*((($N$18-$H$18)-(N18-H18))/(2*($L$18-L18)))*R18, 0)</f>
        <v>0</v>
      </c>
      <c r="AN18" s="28">
        <f>IFERROR(1-($O$18/AO18)*AP18*AR18, 0)</f>
        <v>0</v>
      </c>
      <c r="AO18" s="28">
        <f>IFERROR($K$18+(1-(1-($H$18/$I$18))^2)*$I$18*0.4, 0)</f>
        <v>0</v>
      </c>
      <c r="AP18" s="28">
        <f t="shared" si="22"/>
        <v>0</v>
      </c>
      <c r="AQ18" s="28">
        <f>IFERROR($O$18/($O$18+$P$17), 0)</f>
        <v>0</v>
      </c>
      <c r="AR18" s="28">
        <f>IFERROR(AO18/($L$18+0.44*$I$18+$S$18), 0)</f>
        <v>0</v>
      </c>
      <c r="AS18" s="28">
        <f>IFERROR(O18*AP18*AR18*($N$18/($K$18+(1-(1-($H$18/$I$18))^2)*0.4*$I$18)), 0)</f>
        <v>0</v>
      </c>
      <c r="AT18" s="28">
        <f t="shared" si="26"/>
        <v>0</v>
      </c>
      <c r="AU18" s="28">
        <f t="shared" si="27"/>
        <v>0</v>
      </c>
      <c r="AV18" s="28">
        <f>IFERROR(0.5*((($N$18-$H$18)-(N18-H18))/(2*($L$18-L18)))*R18, 0)</f>
        <v>0</v>
      </c>
      <c r="AW18" s="28">
        <f t="shared" si="29"/>
        <v>0</v>
      </c>
      <c r="AX18" s="28">
        <f t="shared" si="30"/>
        <v>0</v>
      </c>
      <c r="AY18" s="28">
        <f t="shared" si="31"/>
        <v>0</v>
      </c>
      <c r="AZ18" s="28">
        <f t="shared" si="32"/>
        <v>0</v>
      </c>
      <c r="BA18" s="28">
        <f t="shared" si="33"/>
        <v>0</v>
      </c>
      <c r="BB18" s="38">
        <f>IFERROR($L$18+0.44*$I$18-(1.07*($AB$17)*($L$18-$K$18))+S18, 0)</f>
        <v>0</v>
      </c>
      <c r="BC18" s="28">
        <f t="shared" si="34"/>
        <v>0</v>
      </c>
      <c r="BD18" s="29">
        <f>IFERROR(N18/BB18,0)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3757E-9330-46D2-8E83-318DD7440B85}">
  <dimension ref="A1:BD18"/>
  <sheetViews>
    <sheetView zoomScale="49" zoomScaleNormal="100" workbookViewId="0">
      <selection activeCell="C22" sqref="C22"/>
    </sheetView>
  </sheetViews>
  <sheetFormatPr defaultRowHeight="14.4" x14ac:dyDescent="0.55000000000000004"/>
  <cols>
    <col min="1" max="1" width="18.1015625" bestFit="1" customWidth="1"/>
    <col min="2" max="2" width="5.3125" customWidth="1"/>
    <col min="3" max="3" width="5.578125" customWidth="1"/>
    <col min="4" max="4" width="6.1015625" customWidth="1"/>
    <col min="5" max="5" width="6.05078125" customWidth="1"/>
    <col min="6" max="6" width="5.3671875" bestFit="1" customWidth="1"/>
    <col min="7" max="7" width="6.3125" customWidth="1"/>
    <col min="8" max="8" width="5.41796875" bestFit="1" customWidth="1"/>
    <col min="9" max="9" width="5.3671875" bestFit="1" customWidth="1"/>
    <col min="10" max="10" width="5" bestFit="1" customWidth="1"/>
    <col min="11" max="11" width="5.41796875" bestFit="1" customWidth="1"/>
    <col min="12" max="12" width="3.9453125" bestFit="1" customWidth="1"/>
    <col min="13" max="13" width="6.578125" customWidth="1"/>
    <col min="14" max="14" width="5.68359375" customWidth="1"/>
    <col min="15" max="15" width="6" customWidth="1"/>
    <col min="16" max="16" width="5.20703125" bestFit="1" customWidth="1"/>
    <col min="17" max="17" width="5.1015625" bestFit="1" customWidth="1"/>
    <col min="18" max="18" width="3.578125" bestFit="1" customWidth="1"/>
    <col min="19" max="19" width="2.89453125" bestFit="1" customWidth="1"/>
    <col min="20" max="20" width="3.62890625" bestFit="1" customWidth="1"/>
    <col min="21" max="21" width="3.68359375" bestFit="1" customWidth="1"/>
    <col min="22" max="22" width="3.47265625" bestFit="1" customWidth="1"/>
    <col min="23" max="23" width="4.7890625" bestFit="1" customWidth="1"/>
    <col min="24" max="24" width="4.47265625" bestFit="1" customWidth="1"/>
    <col min="25" max="25" width="3.7890625" bestFit="1" customWidth="1"/>
    <col min="26" max="26" width="3.7890625" customWidth="1"/>
  </cols>
  <sheetData>
    <row r="1" spans="1:56" ht="14.7" thickBot="1" x14ac:dyDescent="0.6">
      <c r="A1" s="13" t="s">
        <v>39</v>
      </c>
      <c r="B1" s="1" t="s">
        <v>3</v>
      </c>
      <c r="C1" s="3" t="s">
        <v>4</v>
      </c>
      <c r="D1" s="2" t="s">
        <v>5</v>
      </c>
      <c r="E1" s="1" t="s">
        <v>6</v>
      </c>
      <c r="F1" s="3" t="s">
        <v>7</v>
      </c>
      <c r="G1" s="2" t="s">
        <v>8</v>
      </c>
      <c r="H1" s="1" t="s">
        <v>9</v>
      </c>
      <c r="I1" s="3" t="s">
        <v>10</v>
      </c>
      <c r="J1" s="2" t="s">
        <v>11</v>
      </c>
      <c r="K1" s="1" t="s">
        <v>0</v>
      </c>
      <c r="L1" s="3" t="s">
        <v>1</v>
      </c>
      <c r="M1" s="2" t="s">
        <v>2</v>
      </c>
      <c r="N1" s="4" t="s">
        <v>16</v>
      </c>
      <c r="O1" s="1" t="s">
        <v>13</v>
      </c>
      <c r="P1" s="3" t="s">
        <v>14</v>
      </c>
      <c r="Q1" s="2" t="s">
        <v>12</v>
      </c>
      <c r="R1" s="1" t="s">
        <v>18</v>
      </c>
      <c r="S1" s="3" t="s">
        <v>15</v>
      </c>
      <c r="T1" s="3" t="s">
        <v>19</v>
      </c>
      <c r="U1" s="3" t="s">
        <v>20</v>
      </c>
      <c r="V1" s="3" t="s">
        <v>22</v>
      </c>
      <c r="W1" s="3" t="s">
        <v>21</v>
      </c>
      <c r="X1" s="2" t="s">
        <v>17</v>
      </c>
      <c r="Y1" s="4" t="s">
        <v>23</v>
      </c>
      <c r="Z1" s="1" t="s">
        <v>42</v>
      </c>
      <c r="AA1" s="18" t="s">
        <v>43</v>
      </c>
      <c r="AB1" s="19" t="s">
        <v>44</v>
      </c>
      <c r="AC1" s="19" t="s">
        <v>45</v>
      </c>
      <c r="AD1" s="19" t="s">
        <v>46</v>
      </c>
      <c r="AE1" s="19" t="s">
        <v>47</v>
      </c>
      <c r="AF1" s="19" t="s">
        <v>48</v>
      </c>
      <c r="AG1" s="19" t="s">
        <v>49</v>
      </c>
      <c r="AH1" s="19" t="s">
        <v>50</v>
      </c>
      <c r="AI1" s="19" t="s">
        <v>51</v>
      </c>
      <c r="AJ1" s="21" t="s">
        <v>52</v>
      </c>
      <c r="AK1" s="33" t="s">
        <v>53</v>
      </c>
      <c r="AL1" s="19" t="s">
        <v>54</v>
      </c>
      <c r="AM1" s="19" t="s">
        <v>55</v>
      </c>
      <c r="AN1" s="19" t="s">
        <v>56</v>
      </c>
      <c r="AO1" s="19" t="s">
        <v>57</v>
      </c>
      <c r="AP1" s="19" t="s">
        <v>58</v>
      </c>
      <c r="AQ1" s="19" t="s">
        <v>59</v>
      </c>
      <c r="AR1" s="19" t="s">
        <v>60</v>
      </c>
      <c r="AS1" s="19" t="s">
        <v>61</v>
      </c>
      <c r="AT1" s="19" t="s">
        <v>62</v>
      </c>
      <c r="AU1" s="19" t="s">
        <v>63</v>
      </c>
      <c r="AV1" s="19" t="s">
        <v>64</v>
      </c>
      <c r="AW1" s="19" t="s">
        <v>65</v>
      </c>
      <c r="AX1" s="19" t="s">
        <v>66</v>
      </c>
      <c r="AY1" s="19" t="s">
        <v>67</v>
      </c>
      <c r="AZ1" s="19" t="s">
        <v>68</v>
      </c>
      <c r="BA1" s="20" t="s">
        <v>69</v>
      </c>
      <c r="BB1" s="34" t="s">
        <v>70</v>
      </c>
      <c r="BC1" s="22" t="s">
        <v>71</v>
      </c>
      <c r="BD1" s="23" t="s">
        <v>72</v>
      </c>
    </row>
    <row r="2" spans="1:56" x14ac:dyDescent="0.55000000000000004">
      <c r="A2" s="14" t="s">
        <v>24</v>
      </c>
      <c r="B2" s="6">
        <v>0</v>
      </c>
      <c r="C2" s="5">
        <v>1</v>
      </c>
      <c r="D2" s="7">
        <f>IFERROR(B2/C2,0)</f>
        <v>0</v>
      </c>
      <c r="E2" s="6">
        <v>0</v>
      </c>
      <c r="F2" s="5">
        <v>0</v>
      </c>
      <c r="G2" s="7">
        <f>IFERROR(E2/F2,0)</f>
        <v>0</v>
      </c>
      <c r="H2" s="6">
        <v>0</v>
      </c>
      <c r="I2" s="5">
        <v>1</v>
      </c>
      <c r="J2" s="7">
        <f>IFERROR(H2/I2, 0)</f>
        <v>0</v>
      </c>
      <c r="K2" s="6">
        <f t="shared" ref="K2:L16" si="0">B2+E2</f>
        <v>0</v>
      </c>
      <c r="L2" s="5">
        <f t="shared" si="0"/>
        <v>1</v>
      </c>
      <c r="M2" s="7">
        <f>IFERROR(K2/L2,0)</f>
        <v>0</v>
      </c>
      <c r="N2" s="8">
        <f>(B2*2)+(E2*3)+(H2)</f>
        <v>0</v>
      </c>
      <c r="O2" s="6">
        <v>1</v>
      </c>
      <c r="P2" s="5">
        <v>0</v>
      </c>
      <c r="Q2" s="7">
        <f>O2+P2</f>
        <v>1</v>
      </c>
      <c r="R2" s="6">
        <v>0</v>
      </c>
      <c r="S2" s="5">
        <v>0</v>
      </c>
      <c r="T2" s="5">
        <v>0</v>
      </c>
      <c r="U2" s="5">
        <v>2</v>
      </c>
      <c r="V2" s="5">
        <v>0</v>
      </c>
      <c r="W2" s="5">
        <v>0</v>
      </c>
      <c r="X2" s="7">
        <v>0</v>
      </c>
      <c r="Y2" s="8">
        <v>5</v>
      </c>
      <c r="Z2" s="6">
        <v>1</v>
      </c>
      <c r="AA2" s="16">
        <f>IFERROR(U2+((T2*AC2)*(1-(1.07*AB2)))+(P2*(1-AC2)), 0)</f>
        <v>2</v>
      </c>
      <c r="AB2">
        <f>IFERROR(($O$18/($O$18+$P$17)), 0)</f>
        <v>0.23809523809523808</v>
      </c>
      <c r="AC2">
        <f>IFERROR(($M$18*(1-AB2))/($M$18*(1-AB2)+(AB2*(1-$M$18))), 0)</f>
        <v>0.72491909385113273</v>
      </c>
      <c r="AD2">
        <f>IFERROR(((($L$18-$K$18-$T$17)*AC2*(1-1.07*AB2))/$Y$17)*Y2, 0)</f>
        <v>0.25323624595469263</v>
      </c>
      <c r="AE2">
        <f>IFERROR((X2/$X$17)*0.4*$I$18*((1-$J$18)^2), 0)</f>
        <v>0</v>
      </c>
      <c r="AF2">
        <f>IFERROR((($S$18-$U$17)/$Y$17)*Y2, 0)</f>
        <v>-6.2500000000000014E-2</v>
      </c>
      <c r="AG2">
        <f>IFERROR(AD2+AF2+AE2, 0)</f>
        <v>0.19073624595469263</v>
      </c>
      <c r="AH2">
        <f>IFERROR(AA2+AG2, 0)</f>
        <v>2.1907362459546924</v>
      </c>
      <c r="AI2">
        <f>IFERROR(AH2/($BB$18*(Y2/$Y$18)),0)</f>
        <v>1.7980321180326018</v>
      </c>
      <c r="AJ2" s="17">
        <f>IFERROR($K$18+(1-((1-$J$18)^2))*0.4*$I$18, 0)</f>
        <v>15.2</v>
      </c>
      <c r="AK2">
        <f>IFERROR(2*(K2+0.5*E2)*(1-(0.5*((N2-H2)/(2*L2)))*AL2), 0)</f>
        <v>0</v>
      </c>
      <c r="AL2">
        <f>IFERROR(((5*Y2/$Y$17)*1.14*(($R$17-R2)/$K$17))+((1-(5*Y2/$Y$17))*(((($R$17/$Y$17)*Y2*5)-R2)/((($K$17/$Y$17)*Y2*5)-K2))), 0)</f>
        <v>0.66421875000000008</v>
      </c>
      <c r="AM2">
        <f>IFERROR(2*((($K$17)+0.5*($F$17-E2))/($K$17-K2))*0.5*((($N$17-$H$17)-(N2-H2))/(2*($L$17-L2)))*R2, 0)</f>
        <v>0</v>
      </c>
      <c r="AN2">
        <f>IFERROR(1-($O$17/AO2)*AP2*AR2, 0)</f>
        <v>0.91463634206193689</v>
      </c>
      <c r="AO2">
        <f>IFERROR($K$17+(1-(1-($H$17/$I$17))^2)*$I$17*0.4, 0)</f>
        <v>25.5</v>
      </c>
      <c r="AP2">
        <f>IFERROR(((1-AQ2)*AR2)/((1-AQ2)*AR2+(1-AR2)*AQ2), 0)</f>
        <v>0.36444591029023754</v>
      </c>
      <c r="AQ2">
        <f>IFERROR($O$17/($O$17+$P$18), 0)</f>
        <v>0.5357142857142857</v>
      </c>
      <c r="AR2">
        <f>IFERROR(AO2/($L$17+0.44*$I$17+$S$17), 0)</f>
        <v>0.39818863210493449</v>
      </c>
      <c r="AS2">
        <f>IFERROR(O2*AP2*AR2*($N$17/($K$17+(1-(1-($H$17/$I$17))^2)*0.4*$I$17)), 0)</f>
        <v>0.3186909896354358</v>
      </c>
      <c r="AT2">
        <f>IFERROR((AK2+AM2+H2)*AN2+AS2, 0)</f>
        <v>0.3186909896354358</v>
      </c>
      <c r="AU2">
        <f>IFERROR(K2*(1-(0.5*((N2-H2)/(2*L2)))*AL2), 0)</f>
        <v>0</v>
      </c>
      <c r="AV2">
        <f>IFERROR(0.5*((($N$17-$H$17)-(N2-H2))/(2*($L$17-L2)))*R2, 0)</f>
        <v>0</v>
      </c>
      <c r="AW2">
        <f>IFERROR((1-(1-(H2/I2))^2)*0.4*I2, 0)</f>
        <v>0</v>
      </c>
      <c r="AX2">
        <f>IFERROR(O2*AP2*AR2, 0)</f>
        <v>0.14511821849470735</v>
      </c>
      <c r="AY2">
        <f>IFERROR((L2-K2)*(1-(1.07*AQ2)), 0)</f>
        <v>0.42678571428571432</v>
      </c>
      <c r="AZ2">
        <f>IFERROR(((1-(H2/I2))^2)*0.4*I2, 0)</f>
        <v>0.4</v>
      </c>
      <c r="BA2">
        <f>IFERROR(((AU2+AV2+AW2)*AN2)+AX2+AY2+AZ2+S2, 0)</f>
        <v>0.97190393278042164</v>
      </c>
      <c r="BB2" s="35">
        <v>0</v>
      </c>
      <c r="BC2">
        <f>IFERROR(N2/L2, 0)</f>
        <v>0</v>
      </c>
      <c r="BD2" s="17"/>
    </row>
    <row r="3" spans="1:56" x14ac:dyDescent="0.55000000000000004">
      <c r="A3" s="15" t="s">
        <v>25</v>
      </c>
      <c r="B3" s="10">
        <v>1</v>
      </c>
      <c r="C3" s="9">
        <v>3</v>
      </c>
      <c r="D3" s="11">
        <f t="shared" ref="D3:D18" si="1">IFERROR(B3/C3,0)</f>
        <v>0.33333333333333331</v>
      </c>
      <c r="E3" s="10">
        <v>0</v>
      </c>
      <c r="F3" s="9">
        <v>2</v>
      </c>
      <c r="G3" s="11">
        <f t="shared" ref="G3:G18" si="2">IFERROR(E3/F3,0)</f>
        <v>0</v>
      </c>
      <c r="H3" s="10">
        <v>2</v>
      </c>
      <c r="I3" s="9">
        <v>3</v>
      </c>
      <c r="J3" s="11">
        <f t="shared" ref="J3:J18" si="3">IFERROR(H3/I3, 0)</f>
        <v>0.66666666666666663</v>
      </c>
      <c r="K3" s="10">
        <f t="shared" si="0"/>
        <v>1</v>
      </c>
      <c r="L3" s="9">
        <f t="shared" si="0"/>
        <v>5</v>
      </c>
      <c r="M3" s="11">
        <f t="shared" ref="M3:M18" si="4">IFERROR(K3/L3,0)</f>
        <v>0.2</v>
      </c>
      <c r="N3" s="12">
        <f t="shared" ref="N3:N16" si="5">(B3*2)+(E3*3)+(H3)</f>
        <v>4</v>
      </c>
      <c r="O3" s="10">
        <v>0</v>
      </c>
      <c r="P3" s="9">
        <v>2</v>
      </c>
      <c r="Q3" s="11">
        <f t="shared" ref="Q3:Q17" si="6">O3+P3</f>
        <v>2</v>
      </c>
      <c r="R3" s="10">
        <v>0</v>
      </c>
      <c r="S3" s="9">
        <v>0</v>
      </c>
      <c r="T3" s="9">
        <v>0</v>
      </c>
      <c r="U3" s="9">
        <v>0</v>
      </c>
      <c r="V3" s="9">
        <v>0</v>
      </c>
      <c r="W3" s="9">
        <v>1</v>
      </c>
      <c r="X3" s="11">
        <v>0</v>
      </c>
      <c r="Y3" s="12">
        <v>13.5</v>
      </c>
      <c r="Z3" s="10">
        <v>1</v>
      </c>
      <c r="AA3" s="30">
        <f t="shared" ref="AA3:AA16" si="7">IFERROR(U3+((T3*AC3)*(1-(1.07*AB3)))+(P3*(1-AC3)), 0)</f>
        <v>0.55016181229773453</v>
      </c>
      <c r="AB3" s="31">
        <f t="shared" ref="AB3:AB17" si="8">IFERROR(($O$18/($O$18+$P$17)), 0)</f>
        <v>0.23809523809523808</v>
      </c>
      <c r="AC3" s="31">
        <f t="shared" ref="AC3:AC17" si="9">IFERROR(($M$18*(1-AB3))/($M$18*(1-AB3)+(AB3*(1-$M$18))), 0)</f>
        <v>0.72491909385113273</v>
      </c>
      <c r="AD3" s="31">
        <f t="shared" ref="AD3:AD17" si="10">IFERROR(((($L$18-$K$18-$T$17)*AC3*(1-1.07*AB3))/$Y$17)*Y3, 0)</f>
        <v>0.68373786407767001</v>
      </c>
      <c r="AE3" s="31">
        <f t="shared" ref="AE3:AE17" si="11">IFERROR((X3/$X$17)*0.4*$I$18*((1-$J$18)^2), 0)</f>
        <v>0</v>
      </c>
      <c r="AF3" s="31">
        <f t="shared" ref="AF3:AF17" si="12">IFERROR((($S$18-$U$17)/$Y$17)*Y3, 0)</f>
        <v>-0.16875000000000004</v>
      </c>
      <c r="AG3" s="31">
        <f t="shared" ref="AG3:AG18" si="13">IFERROR(AD3+AF3+AE3, 0)</f>
        <v>0.51498786407766994</v>
      </c>
      <c r="AH3" s="31">
        <f t="shared" ref="AH3:AH18" si="14">IFERROR(AA3+AG3, 0)</f>
        <v>1.0651496763754045</v>
      </c>
      <c r="AI3" s="31">
        <f t="shared" ref="AI3:AI17" si="15">IFERROR(AH3/($BB$18*(Y3/$Y$18)),0)</f>
        <v>0.32378313745427162</v>
      </c>
      <c r="AJ3" s="32">
        <f t="shared" ref="AJ3:AJ17" si="16">IFERROR($K$18+(1-((1-$J$18)^2))*0.4*$I$18, 0)</f>
        <v>15.2</v>
      </c>
      <c r="AK3" s="31">
        <f t="shared" ref="AK3:AK18" si="17">IFERROR(2*(K3+0.5*E3)*(1-(0.5*((N3-H3)/(2*L3)))*AL3), 0)</f>
        <v>1.8522168329831932</v>
      </c>
      <c r="AL3" s="31">
        <f t="shared" ref="AL3:AL17" si="18">IFERROR(((5*Y3/$Y$17)*1.14*(($R$17-R3)/$K$17))+((1-(5*Y3/$Y$17))*(((($R$17/$Y$17)*Y3*5)-R3)/((($K$17/$Y$17)*Y3*5)-K3))), 0)</f>
        <v>0.73891583508403369</v>
      </c>
      <c r="AM3" s="31">
        <f t="shared" ref="AM3:AM17" si="19">IFERROR(2*((($K$17)+0.5*($F$17-E3))/($K$17-K3))*0.5*((($N$17-$H$17)-(N3-H3))/(2*($L$17-L3)))*R3, 0)</f>
        <v>0</v>
      </c>
      <c r="AN3" s="31">
        <f t="shared" ref="AN3:AN17" si="20">IFERROR(1-($O$17/AO3)*AP3*AR3, 0)</f>
        <v>0.91463634206193689</v>
      </c>
      <c r="AO3" s="31">
        <f t="shared" ref="AO3:AO17" si="21">IFERROR($K$17+(1-(1-($H$17/$I$17))^2)*$I$17*0.4, 0)</f>
        <v>25.5</v>
      </c>
      <c r="AP3" s="31">
        <f t="shared" ref="AP3:AP18" si="22">IFERROR(((1-AQ3)*AR3)/((1-AQ3)*AR3+(1-AR3)*AQ3), 0)</f>
        <v>0.36444591029023754</v>
      </c>
      <c r="AQ3" s="31">
        <f t="shared" ref="AQ3:AQ17" si="23">IFERROR($O$17/($O$17+$P$18), 0)</f>
        <v>0.5357142857142857</v>
      </c>
      <c r="AR3" s="31">
        <f t="shared" ref="AR3:AR17" si="24">IFERROR(AO3/($L$17+0.44*$I$17+$S$17), 0)</f>
        <v>0.39818863210493449</v>
      </c>
      <c r="AS3" s="31">
        <f t="shared" ref="AS3:AS17" si="25">IFERROR(O3*AP3*AR3*($N$17/($K$17+(1-(1-($H$17/$I$17))^2)*0.4*$I$17)), 0)</f>
        <v>0</v>
      </c>
      <c r="AT3" s="31">
        <f t="shared" ref="AT3:AT18" si="26">IFERROR((AK3+AM3+H3)*AN3+AS3, 0)</f>
        <v>3.5233775129491667</v>
      </c>
      <c r="AU3" s="31">
        <f t="shared" ref="AU3:AU18" si="27">IFERROR(K3*(1-(0.5*((N3-H3)/(2*L3)))*AL3), 0)</f>
        <v>0.92610841649159659</v>
      </c>
      <c r="AV3" s="31">
        <f t="shared" ref="AV3:AV17" si="28">IFERROR(0.5*((($N$17-$H$17)-(N3-H3))/(2*($L$17-L3)))*R3, 0)</f>
        <v>0</v>
      </c>
      <c r="AW3" s="31">
        <f t="shared" ref="AW3:AW18" si="29">IFERROR((1-(1-(H3/I3))^2)*0.4*I3, 0)</f>
        <v>1.0666666666666667</v>
      </c>
      <c r="AX3" s="31">
        <f t="shared" ref="AX3:AX18" si="30">IFERROR(O3*AP3*AR3, 0)</f>
        <v>0</v>
      </c>
      <c r="AY3" s="31">
        <f t="shared" ref="AY3:AY18" si="31">IFERROR((L3-K3)*(1-(1.07*AQ3)), 0)</f>
        <v>1.7071428571428573</v>
      </c>
      <c r="AZ3" s="31">
        <f t="shared" ref="AZ3:AZ18" si="32">IFERROR(((1-(H3/I3))^2)*0.4*I3, 0)</f>
        <v>0.13333333333333336</v>
      </c>
      <c r="BA3" s="31">
        <f t="shared" ref="BA3:BA18" si="33">IFERROR(((AU3+AV3+AW3)*AN3)+AX3+AY3+AZ3+S3, 0)</f>
        <v>3.6631407030882364</v>
      </c>
      <c r="BB3" s="36">
        <v>0</v>
      </c>
      <c r="BC3" s="31">
        <f t="shared" ref="BC3:BC18" si="34">IFERROR(N3/L3, 0)</f>
        <v>0.8</v>
      </c>
      <c r="BD3" s="32"/>
    </row>
    <row r="4" spans="1:56" x14ac:dyDescent="0.55000000000000004">
      <c r="A4" s="14" t="s">
        <v>26</v>
      </c>
      <c r="B4" s="6">
        <v>1</v>
      </c>
      <c r="C4" s="5">
        <v>2</v>
      </c>
      <c r="D4" s="7">
        <f t="shared" si="1"/>
        <v>0.5</v>
      </c>
      <c r="E4" s="6">
        <v>2</v>
      </c>
      <c r="F4" s="5">
        <v>6</v>
      </c>
      <c r="G4" s="7">
        <f t="shared" si="2"/>
        <v>0.33333333333333331</v>
      </c>
      <c r="H4" s="6">
        <v>2</v>
      </c>
      <c r="I4" s="5">
        <v>2</v>
      </c>
      <c r="J4" s="7">
        <f t="shared" si="3"/>
        <v>1</v>
      </c>
      <c r="K4" s="6">
        <f t="shared" si="0"/>
        <v>3</v>
      </c>
      <c r="L4" s="5">
        <f t="shared" si="0"/>
        <v>8</v>
      </c>
      <c r="M4" s="7">
        <f t="shared" si="4"/>
        <v>0.375</v>
      </c>
      <c r="N4" s="8">
        <f t="shared" si="5"/>
        <v>10</v>
      </c>
      <c r="O4" s="6">
        <v>0</v>
      </c>
      <c r="P4" s="5">
        <v>2</v>
      </c>
      <c r="Q4" s="7">
        <f t="shared" si="6"/>
        <v>2</v>
      </c>
      <c r="R4" s="6">
        <v>1</v>
      </c>
      <c r="S4" s="5">
        <v>2</v>
      </c>
      <c r="T4" s="5">
        <v>1</v>
      </c>
      <c r="U4" s="5">
        <v>2</v>
      </c>
      <c r="V4" s="5">
        <v>0</v>
      </c>
      <c r="W4" s="5">
        <v>1</v>
      </c>
      <c r="X4" s="7">
        <v>2</v>
      </c>
      <c r="Y4" s="8">
        <v>16</v>
      </c>
      <c r="Z4" s="6">
        <v>1</v>
      </c>
      <c r="AA4" s="16">
        <f t="shared" si="7"/>
        <v>3.0903991370010786</v>
      </c>
      <c r="AB4">
        <f t="shared" si="8"/>
        <v>0.23809523809523808</v>
      </c>
      <c r="AC4">
        <f t="shared" si="9"/>
        <v>0.72491909385113273</v>
      </c>
      <c r="AD4">
        <f t="shared" si="10"/>
        <v>0.81035598705501632</v>
      </c>
      <c r="AE4">
        <f t="shared" si="11"/>
        <v>0</v>
      </c>
      <c r="AF4">
        <f t="shared" si="12"/>
        <v>-0.20000000000000004</v>
      </c>
      <c r="AG4">
        <f t="shared" si="13"/>
        <v>0.61035598705501626</v>
      </c>
      <c r="AH4">
        <f t="shared" si="14"/>
        <v>3.7007551240560947</v>
      </c>
      <c r="AI4">
        <f t="shared" si="15"/>
        <v>0.94917812823110259</v>
      </c>
      <c r="AJ4" s="17">
        <f t="shared" si="16"/>
        <v>15.2</v>
      </c>
      <c r="AK4">
        <f t="shared" si="17"/>
        <v>6.5302857142857142</v>
      </c>
      <c r="AL4">
        <f t="shared" si="18"/>
        <v>0.73485714285714288</v>
      </c>
      <c r="AM4">
        <f t="shared" si="19"/>
        <v>0.85220588235294115</v>
      </c>
      <c r="AN4">
        <f t="shared" si="20"/>
        <v>0.91463634206193689</v>
      </c>
      <c r="AO4">
        <f t="shared" si="21"/>
        <v>25.5</v>
      </c>
      <c r="AP4">
        <f t="shared" si="22"/>
        <v>0.36444591029023754</v>
      </c>
      <c r="AQ4">
        <f t="shared" si="23"/>
        <v>0.5357142857142857</v>
      </c>
      <c r="AR4">
        <f t="shared" si="24"/>
        <v>0.39818863210493449</v>
      </c>
      <c r="AS4">
        <f t="shared" si="25"/>
        <v>0</v>
      </c>
      <c r="AT4">
        <f t="shared" si="26"/>
        <v>8.5815677933764416</v>
      </c>
      <c r="AU4">
        <f t="shared" si="27"/>
        <v>2.4488571428571428</v>
      </c>
      <c r="AV4">
        <f t="shared" si="28"/>
        <v>0.23749999999999999</v>
      </c>
      <c r="AW4">
        <f t="shared" si="29"/>
        <v>0.8</v>
      </c>
      <c r="AX4">
        <f t="shared" si="30"/>
        <v>0</v>
      </c>
      <c r="AY4">
        <f t="shared" si="31"/>
        <v>2.1339285714285716</v>
      </c>
      <c r="AZ4">
        <f t="shared" si="32"/>
        <v>0</v>
      </c>
      <c r="BA4">
        <f t="shared" si="33"/>
        <v>7.3226775156929342</v>
      </c>
      <c r="BB4" s="35">
        <v>0</v>
      </c>
      <c r="BC4">
        <f t="shared" si="34"/>
        <v>1.25</v>
      </c>
      <c r="BD4" s="17"/>
    </row>
    <row r="5" spans="1:56" x14ac:dyDescent="0.55000000000000004">
      <c r="A5" s="15" t="s">
        <v>27</v>
      </c>
      <c r="B5" s="10">
        <v>0</v>
      </c>
      <c r="C5" s="9">
        <v>0</v>
      </c>
      <c r="D5" s="11">
        <f t="shared" si="1"/>
        <v>0</v>
      </c>
      <c r="E5" s="10">
        <v>2</v>
      </c>
      <c r="F5" s="9">
        <v>4</v>
      </c>
      <c r="G5" s="11">
        <f t="shared" si="2"/>
        <v>0.5</v>
      </c>
      <c r="H5" s="10">
        <v>0</v>
      </c>
      <c r="I5" s="9">
        <v>0</v>
      </c>
      <c r="J5" s="11">
        <f t="shared" si="3"/>
        <v>0</v>
      </c>
      <c r="K5" s="10">
        <f t="shared" si="0"/>
        <v>2</v>
      </c>
      <c r="L5" s="9">
        <f t="shared" si="0"/>
        <v>4</v>
      </c>
      <c r="M5" s="11">
        <f t="shared" si="4"/>
        <v>0.5</v>
      </c>
      <c r="N5" s="12">
        <f t="shared" si="5"/>
        <v>6</v>
      </c>
      <c r="O5" s="10">
        <v>0</v>
      </c>
      <c r="P5" s="9">
        <v>1</v>
      </c>
      <c r="Q5" s="11">
        <f t="shared" si="6"/>
        <v>1</v>
      </c>
      <c r="R5" s="10">
        <v>1</v>
      </c>
      <c r="S5" s="9">
        <v>3</v>
      </c>
      <c r="T5" s="9">
        <v>0</v>
      </c>
      <c r="U5" s="9">
        <v>1</v>
      </c>
      <c r="V5" s="9">
        <v>0</v>
      </c>
      <c r="W5" s="9">
        <v>1</v>
      </c>
      <c r="X5" s="11">
        <v>0</v>
      </c>
      <c r="Y5" s="12">
        <v>16.5</v>
      </c>
      <c r="Z5" s="10">
        <v>1</v>
      </c>
      <c r="AA5" s="30">
        <f t="shared" si="7"/>
        <v>1.2750809061488673</v>
      </c>
      <c r="AB5" s="31">
        <f t="shared" si="8"/>
        <v>0.23809523809523808</v>
      </c>
      <c r="AC5" s="31">
        <f t="shared" si="9"/>
        <v>0.72491909385113273</v>
      </c>
      <c r="AD5" s="31">
        <f t="shared" si="10"/>
        <v>0.83567961165048554</v>
      </c>
      <c r="AE5" s="31">
        <f t="shared" si="11"/>
        <v>0</v>
      </c>
      <c r="AF5" s="31">
        <f t="shared" si="12"/>
        <v>-0.20625000000000004</v>
      </c>
      <c r="AG5" s="31">
        <f t="shared" si="13"/>
        <v>0.6294296116504855</v>
      </c>
      <c r="AH5" s="31">
        <f t="shared" si="14"/>
        <v>1.9045105177993529</v>
      </c>
      <c r="AI5" s="31">
        <f t="shared" si="15"/>
        <v>0.47367098984069794</v>
      </c>
      <c r="AJ5" s="32">
        <f t="shared" si="16"/>
        <v>15.2</v>
      </c>
      <c r="AK5" s="31">
        <f t="shared" si="17"/>
        <v>4.4587219807330829</v>
      </c>
      <c r="AL5" s="31">
        <f t="shared" si="18"/>
        <v>0.68501245300751878</v>
      </c>
      <c r="AM5" s="31">
        <f t="shared" si="19"/>
        <v>0.77020202020202011</v>
      </c>
      <c r="AN5" s="31">
        <f t="shared" si="20"/>
        <v>0.91463634206193689</v>
      </c>
      <c r="AO5" s="31">
        <f t="shared" si="21"/>
        <v>25.5</v>
      </c>
      <c r="AP5" s="31">
        <f t="shared" si="22"/>
        <v>0.36444591029023754</v>
      </c>
      <c r="AQ5" s="31">
        <f t="shared" si="23"/>
        <v>0.5357142857142857</v>
      </c>
      <c r="AR5" s="31">
        <f t="shared" si="24"/>
        <v>0.39818863210493449</v>
      </c>
      <c r="AS5" s="31">
        <f t="shared" si="25"/>
        <v>0</v>
      </c>
      <c r="AT5" s="31">
        <f t="shared" si="26"/>
        <v>4.7825639211351501</v>
      </c>
      <c r="AU5" s="31">
        <f t="shared" si="27"/>
        <v>1.486240660244361</v>
      </c>
      <c r="AV5" s="31">
        <f t="shared" si="28"/>
        <v>0.22727272727272727</v>
      </c>
      <c r="AW5" s="31">
        <f t="shared" si="29"/>
        <v>0</v>
      </c>
      <c r="AX5" s="31">
        <f t="shared" si="30"/>
        <v>0</v>
      </c>
      <c r="AY5" s="31">
        <f t="shared" si="31"/>
        <v>0.85357142857142865</v>
      </c>
      <c r="AZ5" s="31">
        <f t="shared" si="32"/>
        <v>0</v>
      </c>
      <c r="BA5" s="31">
        <f t="shared" si="33"/>
        <v>5.4208130454042163</v>
      </c>
      <c r="BB5" s="36">
        <v>0</v>
      </c>
      <c r="BC5" s="31">
        <f t="shared" si="34"/>
        <v>1.5</v>
      </c>
      <c r="BD5" s="32"/>
    </row>
    <row r="6" spans="1:56" x14ac:dyDescent="0.55000000000000004">
      <c r="A6" s="14" t="s">
        <v>28</v>
      </c>
      <c r="B6" s="6">
        <v>1</v>
      </c>
      <c r="C6" s="5">
        <v>1</v>
      </c>
      <c r="D6" s="7">
        <f t="shared" si="1"/>
        <v>1</v>
      </c>
      <c r="E6" s="6">
        <v>2</v>
      </c>
      <c r="F6" s="5">
        <v>3</v>
      </c>
      <c r="G6" s="7">
        <f t="shared" si="2"/>
        <v>0.66666666666666663</v>
      </c>
      <c r="H6" s="6">
        <v>2</v>
      </c>
      <c r="I6" s="5">
        <v>2</v>
      </c>
      <c r="J6" s="7">
        <f t="shared" si="3"/>
        <v>1</v>
      </c>
      <c r="K6" s="6">
        <f t="shared" si="0"/>
        <v>3</v>
      </c>
      <c r="L6" s="5">
        <f t="shared" si="0"/>
        <v>4</v>
      </c>
      <c r="M6" s="7">
        <f t="shared" si="4"/>
        <v>0.75</v>
      </c>
      <c r="N6" s="8">
        <f t="shared" si="5"/>
        <v>10</v>
      </c>
      <c r="O6" s="6">
        <v>1</v>
      </c>
      <c r="P6" s="5">
        <v>0</v>
      </c>
      <c r="Q6" s="7">
        <f t="shared" si="6"/>
        <v>1</v>
      </c>
      <c r="R6" s="6">
        <v>0</v>
      </c>
      <c r="S6" s="5">
        <v>0</v>
      </c>
      <c r="T6" s="5">
        <v>0</v>
      </c>
      <c r="U6" s="5">
        <v>1</v>
      </c>
      <c r="V6" s="5">
        <v>0</v>
      </c>
      <c r="W6" s="5">
        <v>0</v>
      </c>
      <c r="X6" s="7">
        <v>0</v>
      </c>
      <c r="Y6" s="8">
        <v>14</v>
      </c>
      <c r="Z6" s="6">
        <v>1</v>
      </c>
      <c r="AA6" s="16">
        <f t="shared" si="7"/>
        <v>1</v>
      </c>
      <c r="AB6">
        <f t="shared" si="8"/>
        <v>0.23809523809523808</v>
      </c>
      <c r="AC6">
        <f t="shared" si="9"/>
        <v>0.72491909385113273</v>
      </c>
      <c r="AD6">
        <f t="shared" si="10"/>
        <v>0.70906148867313923</v>
      </c>
      <c r="AE6">
        <f t="shared" si="11"/>
        <v>0</v>
      </c>
      <c r="AF6">
        <f t="shared" si="12"/>
        <v>-0.17500000000000004</v>
      </c>
      <c r="AG6">
        <f t="shared" si="13"/>
        <v>0.53406148867313918</v>
      </c>
      <c r="AH6">
        <f t="shared" si="14"/>
        <v>1.5340614886731392</v>
      </c>
      <c r="AI6">
        <f t="shared" si="15"/>
        <v>0.44966810860382456</v>
      </c>
      <c r="AJ6" s="17">
        <f t="shared" si="16"/>
        <v>15.2</v>
      </c>
      <c r="AK6">
        <f t="shared" si="17"/>
        <v>4.4777065217391305</v>
      </c>
      <c r="AL6">
        <f t="shared" si="18"/>
        <v>0.88057336956521737</v>
      </c>
      <c r="AM6">
        <f t="shared" si="19"/>
        <v>0</v>
      </c>
      <c r="AN6">
        <f t="shared" si="20"/>
        <v>0.91463634206193689</v>
      </c>
      <c r="AO6">
        <f t="shared" si="21"/>
        <v>25.5</v>
      </c>
      <c r="AP6">
        <f t="shared" si="22"/>
        <v>0.36444591029023754</v>
      </c>
      <c r="AQ6">
        <f t="shared" si="23"/>
        <v>0.5357142857142857</v>
      </c>
      <c r="AR6">
        <f t="shared" si="24"/>
        <v>0.39818863210493449</v>
      </c>
      <c r="AS6">
        <f t="shared" si="25"/>
        <v>0.3186909896354358</v>
      </c>
      <c r="AT6">
        <f t="shared" si="26"/>
        <v>6.2434367876296664</v>
      </c>
      <c r="AU6">
        <f t="shared" si="27"/>
        <v>1.6791399456521741</v>
      </c>
      <c r="AV6">
        <f t="shared" si="28"/>
        <v>0</v>
      </c>
      <c r="AW6">
        <f t="shared" si="29"/>
        <v>0.8</v>
      </c>
      <c r="AX6">
        <f t="shared" si="30"/>
        <v>0.14511821849470735</v>
      </c>
      <c r="AY6">
        <f t="shared" si="31"/>
        <v>0.42678571428571432</v>
      </c>
      <c r="AZ6">
        <f t="shared" si="32"/>
        <v>0</v>
      </c>
      <c r="BA6">
        <f t="shared" si="33"/>
        <v>2.8394154241313552</v>
      </c>
      <c r="BB6" s="35">
        <v>0</v>
      </c>
      <c r="BC6">
        <f t="shared" si="34"/>
        <v>2.5</v>
      </c>
      <c r="BD6" s="17"/>
    </row>
    <row r="7" spans="1:56" x14ac:dyDescent="0.55000000000000004">
      <c r="A7" s="15" t="s">
        <v>29</v>
      </c>
      <c r="B7" s="10">
        <v>2</v>
      </c>
      <c r="C7" s="9">
        <v>3</v>
      </c>
      <c r="D7" s="11">
        <f t="shared" si="1"/>
        <v>0.66666666666666663</v>
      </c>
      <c r="E7" s="10">
        <v>0</v>
      </c>
      <c r="F7" s="9">
        <v>0</v>
      </c>
      <c r="G7" s="11">
        <f t="shared" si="2"/>
        <v>0</v>
      </c>
      <c r="H7" s="10">
        <v>0</v>
      </c>
      <c r="I7" s="9">
        <v>1</v>
      </c>
      <c r="J7" s="11">
        <f t="shared" si="3"/>
        <v>0</v>
      </c>
      <c r="K7" s="10">
        <f t="shared" si="0"/>
        <v>2</v>
      </c>
      <c r="L7" s="9">
        <f t="shared" si="0"/>
        <v>3</v>
      </c>
      <c r="M7" s="11">
        <f t="shared" si="4"/>
        <v>0.66666666666666663</v>
      </c>
      <c r="N7" s="12">
        <f t="shared" si="5"/>
        <v>4</v>
      </c>
      <c r="O7" s="10">
        <v>3</v>
      </c>
      <c r="P7" s="9">
        <v>1</v>
      </c>
      <c r="Q7" s="11">
        <f t="shared" si="6"/>
        <v>4</v>
      </c>
      <c r="R7" s="10">
        <v>5</v>
      </c>
      <c r="S7" s="9">
        <v>1</v>
      </c>
      <c r="T7" s="9">
        <v>0</v>
      </c>
      <c r="U7" s="9">
        <v>2</v>
      </c>
      <c r="V7" s="9">
        <v>0</v>
      </c>
      <c r="W7" s="9">
        <v>1</v>
      </c>
      <c r="X7" s="11">
        <v>2</v>
      </c>
      <c r="Y7" s="12">
        <v>13.5</v>
      </c>
      <c r="Z7" s="10">
        <v>1</v>
      </c>
      <c r="AA7" s="30">
        <f>IFERROR(U7+((T7*AC7)*(1-(1.07*AB7)))+(P7*(1-AC7)), 0)</f>
        <v>2.275080906148867</v>
      </c>
      <c r="AB7" s="31">
        <f t="shared" si="8"/>
        <v>0.23809523809523808</v>
      </c>
      <c r="AC7" s="31">
        <f t="shared" si="9"/>
        <v>0.72491909385113273</v>
      </c>
      <c r="AD7" s="31">
        <f t="shared" si="10"/>
        <v>0.68373786407767001</v>
      </c>
      <c r="AE7" s="31">
        <f t="shared" si="11"/>
        <v>0</v>
      </c>
      <c r="AF7" s="31">
        <f t="shared" si="12"/>
        <v>-0.16875000000000004</v>
      </c>
      <c r="AG7" s="31">
        <f t="shared" si="13"/>
        <v>0.51498786407766994</v>
      </c>
      <c r="AH7" s="31">
        <f t="shared" si="14"/>
        <v>2.790068770226537</v>
      </c>
      <c r="AI7" s="31">
        <f t="shared" si="15"/>
        <v>0.84812232512826724</v>
      </c>
      <c r="AJ7" s="32">
        <f t="shared" si="16"/>
        <v>15.2</v>
      </c>
      <c r="AK7" s="31">
        <f t="shared" si="17"/>
        <v>3.6855004045307442</v>
      </c>
      <c r="AL7" s="31">
        <f t="shared" si="18"/>
        <v>0.23587469660194191</v>
      </c>
      <c r="AM7" s="31">
        <f t="shared" si="19"/>
        <v>4.083333333333333</v>
      </c>
      <c r="AN7" s="31">
        <f t="shared" si="20"/>
        <v>0.91463634206193689</v>
      </c>
      <c r="AO7" s="31">
        <f t="shared" si="21"/>
        <v>25.5</v>
      </c>
      <c r="AP7" s="31">
        <f t="shared" si="22"/>
        <v>0.36444591029023754</v>
      </c>
      <c r="AQ7" s="31">
        <f t="shared" si="23"/>
        <v>0.5357142857142857</v>
      </c>
      <c r="AR7" s="31">
        <f t="shared" si="24"/>
        <v>0.39818863210493449</v>
      </c>
      <c r="AS7" s="31">
        <f t="shared" si="25"/>
        <v>0.95607296890630733</v>
      </c>
      <c r="AT7" s="31">
        <f t="shared" si="26"/>
        <v>8.0617306409936713</v>
      </c>
      <c r="AU7" s="31">
        <f t="shared" si="27"/>
        <v>1.8427502022653721</v>
      </c>
      <c r="AV7" s="31">
        <f t="shared" si="28"/>
        <v>1.1666666666666667</v>
      </c>
      <c r="AW7" s="31">
        <f t="shared" si="29"/>
        <v>0</v>
      </c>
      <c r="AX7" s="31">
        <f t="shared" si="30"/>
        <v>0.43535465548412206</v>
      </c>
      <c r="AY7" s="31">
        <f t="shared" si="31"/>
        <v>0.42678571428571432</v>
      </c>
      <c r="AZ7" s="31">
        <f t="shared" si="32"/>
        <v>0.4</v>
      </c>
      <c r="BA7" s="31">
        <f t="shared" si="33"/>
        <v>5.0146624065093244</v>
      </c>
      <c r="BB7" s="36">
        <v>0</v>
      </c>
      <c r="BC7" s="31">
        <f t="shared" si="34"/>
        <v>1.3333333333333333</v>
      </c>
      <c r="BD7" s="32"/>
    </row>
    <row r="8" spans="1:56" x14ac:dyDescent="0.55000000000000004">
      <c r="A8" s="14" t="s">
        <v>30</v>
      </c>
      <c r="B8" s="6">
        <v>2</v>
      </c>
      <c r="C8" s="5">
        <v>3</v>
      </c>
      <c r="D8" s="7">
        <f t="shared" si="1"/>
        <v>0.66666666666666663</v>
      </c>
      <c r="E8" s="6">
        <v>0</v>
      </c>
      <c r="F8" s="5">
        <v>2</v>
      </c>
      <c r="G8" s="7">
        <f t="shared" si="2"/>
        <v>0</v>
      </c>
      <c r="H8" s="6">
        <v>2</v>
      </c>
      <c r="I8" s="5">
        <v>2</v>
      </c>
      <c r="J8" s="7">
        <f t="shared" si="3"/>
        <v>1</v>
      </c>
      <c r="K8" s="6">
        <f t="shared" si="0"/>
        <v>2</v>
      </c>
      <c r="L8" s="5">
        <f t="shared" si="0"/>
        <v>5</v>
      </c>
      <c r="M8" s="7">
        <f t="shared" si="4"/>
        <v>0.4</v>
      </c>
      <c r="N8" s="8">
        <f t="shared" si="5"/>
        <v>6</v>
      </c>
      <c r="O8" s="6">
        <v>1</v>
      </c>
      <c r="P8" s="5">
        <v>3</v>
      </c>
      <c r="Q8" s="7">
        <f t="shared" si="6"/>
        <v>4</v>
      </c>
      <c r="R8" s="6">
        <v>0</v>
      </c>
      <c r="S8" s="5">
        <v>0</v>
      </c>
      <c r="T8" s="5">
        <v>0</v>
      </c>
      <c r="U8" s="5">
        <v>1</v>
      </c>
      <c r="V8" s="5">
        <v>0</v>
      </c>
      <c r="W8" s="5">
        <v>0</v>
      </c>
      <c r="X8" s="7">
        <v>1</v>
      </c>
      <c r="Y8" s="8">
        <v>9</v>
      </c>
      <c r="Z8" s="6">
        <v>1</v>
      </c>
      <c r="AA8" s="16">
        <f>IFERROR(U8+((T8*AC8)*(1-(1.07*AB8)))+(P8*(1-AC8)), 0)</f>
        <v>1.8252427184466018</v>
      </c>
      <c r="AB8">
        <f t="shared" si="8"/>
        <v>0.23809523809523808</v>
      </c>
      <c r="AC8">
        <f t="shared" si="9"/>
        <v>0.72491909385113273</v>
      </c>
      <c r="AD8">
        <f t="shared" si="10"/>
        <v>0.45582524271844671</v>
      </c>
      <c r="AE8">
        <f t="shared" si="11"/>
        <v>0</v>
      </c>
      <c r="AF8">
        <f t="shared" si="12"/>
        <v>-0.11250000000000002</v>
      </c>
      <c r="AG8">
        <f t="shared" si="13"/>
        <v>0.34332524271844667</v>
      </c>
      <c r="AH8">
        <f t="shared" si="14"/>
        <v>2.1685679611650484</v>
      </c>
      <c r="AI8">
        <f t="shared" si="15"/>
        <v>0.98879869255299779</v>
      </c>
      <c r="AJ8" s="17">
        <f t="shared" si="16"/>
        <v>15.2</v>
      </c>
      <c r="AK8">
        <f t="shared" si="17"/>
        <v>3.2533181034482759</v>
      </c>
      <c r="AL8">
        <f t="shared" si="18"/>
        <v>0.93335237068965515</v>
      </c>
      <c r="AM8">
        <f t="shared" si="19"/>
        <v>0</v>
      </c>
      <c r="AN8">
        <f t="shared" si="20"/>
        <v>0.91463634206193689</v>
      </c>
      <c r="AO8">
        <f t="shared" si="21"/>
        <v>25.5</v>
      </c>
      <c r="AP8">
        <f t="shared" si="22"/>
        <v>0.36444591029023754</v>
      </c>
      <c r="AQ8">
        <f t="shared" si="23"/>
        <v>0.5357142857142857</v>
      </c>
      <c r="AR8">
        <f t="shared" si="24"/>
        <v>0.39818863210493449</v>
      </c>
      <c r="AS8">
        <f t="shared" si="25"/>
        <v>0.3186909896354358</v>
      </c>
      <c r="AT8">
        <f t="shared" si="26"/>
        <v>5.1235666434611185</v>
      </c>
      <c r="AU8">
        <f t="shared" si="27"/>
        <v>1.6266590517241379</v>
      </c>
      <c r="AV8">
        <f t="shared" si="28"/>
        <v>0</v>
      </c>
      <c r="AW8">
        <f t="shared" si="29"/>
        <v>0.8</v>
      </c>
      <c r="AX8">
        <f t="shared" si="30"/>
        <v>0.14511821849470735</v>
      </c>
      <c r="AY8">
        <f t="shared" si="31"/>
        <v>1.280357142857143</v>
      </c>
      <c r="AZ8">
        <f t="shared" si="32"/>
        <v>0</v>
      </c>
      <c r="BA8">
        <f t="shared" si="33"/>
        <v>3.6449859198523042</v>
      </c>
      <c r="BB8" s="35">
        <v>0</v>
      </c>
      <c r="BC8">
        <f t="shared" si="34"/>
        <v>1.2</v>
      </c>
      <c r="BD8" s="17"/>
    </row>
    <row r="9" spans="1:56" x14ac:dyDescent="0.55000000000000004">
      <c r="A9" s="15" t="s">
        <v>31</v>
      </c>
      <c r="B9" s="10">
        <v>1</v>
      </c>
      <c r="C9" s="9">
        <v>1</v>
      </c>
      <c r="D9" s="11">
        <f t="shared" si="1"/>
        <v>1</v>
      </c>
      <c r="E9" s="10">
        <v>0</v>
      </c>
      <c r="F9" s="9">
        <v>0</v>
      </c>
      <c r="G9" s="11">
        <f t="shared" si="2"/>
        <v>0</v>
      </c>
      <c r="H9" s="10">
        <v>0</v>
      </c>
      <c r="I9" s="9">
        <v>1</v>
      </c>
      <c r="J9" s="11">
        <f t="shared" si="3"/>
        <v>0</v>
      </c>
      <c r="K9" s="10">
        <f t="shared" si="0"/>
        <v>1</v>
      </c>
      <c r="L9" s="9">
        <f t="shared" si="0"/>
        <v>1</v>
      </c>
      <c r="M9" s="11">
        <f t="shared" si="4"/>
        <v>1</v>
      </c>
      <c r="N9" s="12">
        <f t="shared" si="5"/>
        <v>2</v>
      </c>
      <c r="O9" s="10">
        <v>2</v>
      </c>
      <c r="P9" s="9">
        <v>1</v>
      </c>
      <c r="Q9" s="11">
        <f t="shared" si="6"/>
        <v>3</v>
      </c>
      <c r="R9" s="10">
        <v>2</v>
      </c>
      <c r="S9" s="9">
        <v>1</v>
      </c>
      <c r="T9" s="9">
        <v>1</v>
      </c>
      <c r="U9" s="9">
        <v>1</v>
      </c>
      <c r="V9" s="9">
        <v>0</v>
      </c>
      <c r="W9" s="9">
        <v>2</v>
      </c>
      <c r="X9" s="11">
        <v>2</v>
      </c>
      <c r="Y9" s="12">
        <v>12.5</v>
      </c>
      <c r="Z9" s="10">
        <v>1</v>
      </c>
      <c r="AA9" s="30">
        <f t="shared" si="7"/>
        <v>1.8153182308522113</v>
      </c>
      <c r="AB9" s="31">
        <f t="shared" si="8"/>
        <v>0.23809523809523808</v>
      </c>
      <c r="AC9" s="31">
        <f t="shared" si="9"/>
        <v>0.72491909385113273</v>
      </c>
      <c r="AD9" s="31">
        <f t="shared" si="10"/>
        <v>0.63309061488673146</v>
      </c>
      <c r="AE9" s="31">
        <f t="shared" si="11"/>
        <v>0</v>
      </c>
      <c r="AF9" s="31">
        <f t="shared" si="12"/>
        <v>-0.15625000000000003</v>
      </c>
      <c r="AG9" s="31">
        <f t="shared" si="13"/>
        <v>0.47684061488673146</v>
      </c>
      <c r="AH9" s="31">
        <f t="shared" si="14"/>
        <v>2.2921588457389426</v>
      </c>
      <c r="AI9" s="31">
        <f t="shared" si="15"/>
        <v>0.75250961531886584</v>
      </c>
      <c r="AJ9" s="32">
        <f t="shared" si="16"/>
        <v>15.2</v>
      </c>
      <c r="AK9" s="31">
        <f t="shared" si="17"/>
        <v>1.4797412557339449</v>
      </c>
      <c r="AL9" s="31">
        <f t="shared" si="18"/>
        <v>0.52025874426605512</v>
      </c>
      <c r="AM9" s="31">
        <f t="shared" si="19"/>
        <v>1.5520716685330347</v>
      </c>
      <c r="AN9" s="31">
        <f t="shared" si="20"/>
        <v>0.91463634206193689</v>
      </c>
      <c r="AO9" s="31">
        <f t="shared" si="21"/>
        <v>25.5</v>
      </c>
      <c r="AP9" s="31">
        <f t="shared" si="22"/>
        <v>0.36444591029023754</v>
      </c>
      <c r="AQ9" s="31">
        <f t="shared" si="23"/>
        <v>0.5357142857142857</v>
      </c>
      <c r="AR9" s="31">
        <f t="shared" si="24"/>
        <v>0.39818863210493449</v>
      </c>
      <c r="AS9" s="31">
        <f t="shared" si="25"/>
        <v>0.63738197927087159</v>
      </c>
      <c r="AT9" s="31">
        <f t="shared" si="26"/>
        <v>3.4103882621385262</v>
      </c>
      <c r="AU9" s="31">
        <f t="shared" si="27"/>
        <v>0.73987062786697244</v>
      </c>
      <c r="AV9" s="31">
        <f t="shared" si="28"/>
        <v>0.46808510638297873</v>
      </c>
      <c r="AW9" s="31">
        <f t="shared" si="29"/>
        <v>0</v>
      </c>
      <c r="AX9" s="31">
        <f t="shared" si="30"/>
        <v>0.2902364369894147</v>
      </c>
      <c r="AY9" s="31">
        <f t="shared" si="31"/>
        <v>0</v>
      </c>
      <c r="AZ9" s="31">
        <f t="shared" si="32"/>
        <v>0.4</v>
      </c>
      <c r="BA9" s="31">
        <f t="shared" si="33"/>
        <v>2.7950766511365313</v>
      </c>
      <c r="BB9" s="36">
        <v>0</v>
      </c>
      <c r="BC9" s="31">
        <f t="shared" si="34"/>
        <v>2</v>
      </c>
      <c r="BD9" s="32"/>
    </row>
    <row r="10" spans="1:56" x14ac:dyDescent="0.55000000000000004">
      <c r="A10" s="14" t="s">
        <v>32</v>
      </c>
      <c r="B10" s="6">
        <v>0</v>
      </c>
      <c r="C10" s="5">
        <v>0</v>
      </c>
      <c r="D10" s="7">
        <f t="shared" si="1"/>
        <v>0</v>
      </c>
      <c r="E10" s="6">
        <v>0</v>
      </c>
      <c r="F10" s="5">
        <v>1</v>
      </c>
      <c r="G10" s="7">
        <f t="shared" si="2"/>
        <v>0</v>
      </c>
      <c r="H10" s="6">
        <v>0</v>
      </c>
      <c r="I10" s="5">
        <v>0</v>
      </c>
      <c r="J10" s="7">
        <f t="shared" si="3"/>
        <v>0</v>
      </c>
      <c r="K10" s="6">
        <f t="shared" si="0"/>
        <v>0</v>
      </c>
      <c r="L10" s="5">
        <f t="shared" si="0"/>
        <v>1</v>
      </c>
      <c r="M10" s="7">
        <f t="shared" si="4"/>
        <v>0</v>
      </c>
      <c r="N10" s="8">
        <f t="shared" si="5"/>
        <v>0</v>
      </c>
      <c r="O10" s="6">
        <v>1</v>
      </c>
      <c r="P10" s="5">
        <v>0</v>
      </c>
      <c r="Q10" s="7">
        <f t="shared" si="6"/>
        <v>1</v>
      </c>
      <c r="R10" s="6">
        <v>0</v>
      </c>
      <c r="S10" s="5">
        <v>0</v>
      </c>
      <c r="T10" s="5">
        <v>0</v>
      </c>
      <c r="U10" s="5">
        <v>1</v>
      </c>
      <c r="V10" s="5">
        <v>0</v>
      </c>
      <c r="W10" s="5">
        <v>0</v>
      </c>
      <c r="X10" s="7">
        <v>0</v>
      </c>
      <c r="Y10" s="8">
        <v>3.75</v>
      </c>
      <c r="Z10" s="6">
        <v>1</v>
      </c>
      <c r="AA10" s="16">
        <f t="shared" si="7"/>
        <v>1</v>
      </c>
      <c r="AB10">
        <f t="shared" si="8"/>
        <v>0.23809523809523808</v>
      </c>
      <c r="AC10">
        <f t="shared" si="9"/>
        <v>0.72491909385113273</v>
      </c>
      <c r="AD10">
        <f t="shared" si="10"/>
        <v>0.18992718446601944</v>
      </c>
      <c r="AE10">
        <f t="shared" si="11"/>
        <v>0</v>
      </c>
      <c r="AF10">
        <f t="shared" si="12"/>
        <v>-4.6875000000000007E-2</v>
      </c>
      <c r="AG10">
        <f t="shared" si="13"/>
        <v>0.14305218446601944</v>
      </c>
      <c r="AH10">
        <f t="shared" si="14"/>
        <v>1.1430521844660195</v>
      </c>
      <c r="AI10">
        <f t="shared" si="15"/>
        <v>1.2508699113078809</v>
      </c>
      <c r="AJ10" s="17">
        <f t="shared" si="16"/>
        <v>15.2</v>
      </c>
      <c r="AK10">
        <f t="shared" si="17"/>
        <v>0</v>
      </c>
      <c r="AL10">
        <f t="shared" si="18"/>
        <v>0.66066406249999998</v>
      </c>
      <c r="AM10">
        <f t="shared" si="19"/>
        <v>0</v>
      </c>
      <c r="AN10">
        <f t="shared" si="20"/>
        <v>0.91463634206193689</v>
      </c>
      <c r="AO10">
        <f t="shared" si="21"/>
        <v>25.5</v>
      </c>
      <c r="AP10">
        <f t="shared" si="22"/>
        <v>0.36444591029023754</v>
      </c>
      <c r="AQ10">
        <f t="shared" si="23"/>
        <v>0.5357142857142857</v>
      </c>
      <c r="AR10">
        <f t="shared" si="24"/>
        <v>0.39818863210493449</v>
      </c>
      <c r="AS10">
        <f t="shared" si="25"/>
        <v>0.3186909896354358</v>
      </c>
      <c r="AT10">
        <f t="shared" si="26"/>
        <v>0.3186909896354358</v>
      </c>
      <c r="AU10">
        <f t="shared" si="27"/>
        <v>0</v>
      </c>
      <c r="AV10">
        <f t="shared" si="28"/>
        <v>0</v>
      </c>
      <c r="AW10">
        <f t="shared" si="29"/>
        <v>0</v>
      </c>
      <c r="AX10">
        <f t="shared" si="30"/>
        <v>0.14511821849470735</v>
      </c>
      <c r="AY10">
        <f t="shared" si="31"/>
        <v>0.42678571428571432</v>
      </c>
      <c r="AZ10">
        <f t="shared" si="32"/>
        <v>0</v>
      </c>
      <c r="BA10">
        <f t="shared" si="33"/>
        <v>0.57190393278042162</v>
      </c>
      <c r="BB10" s="35">
        <v>0</v>
      </c>
      <c r="BC10">
        <f t="shared" si="34"/>
        <v>0</v>
      </c>
      <c r="BD10" s="17"/>
    </row>
    <row r="11" spans="1:56" x14ac:dyDescent="0.55000000000000004">
      <c r="A11" s="15" t="s">
        <v>33</v>
      </c>
      <c r="B11" s="10">
        <v>1</v>
      </c>
      <c r="C11" s="9">
        <v>1</v>
      </c>
      <c r="D11" s="11">
        <f t="shared" si="1"/>
        <v>1</v>
      </c>
      <c r="E11" s="10">
        <v>0</v>
      </c>
      <c r="F11" s="9">
        <v>0</v>
      </c>
      <c r="G11" s="11">
        <f t="shared" si="2"/>
        <v>0</v>
      </c>
      <c r="H11" s="10">
        <v>2</v>
      </c>
      <c r="I11" s="9">
        <v>2</v>
      </c>
      <c r="J11" s="11">
        <f t="shared" si="3"/>
        <v>1</v>
      </c>
      <c r="K11" s="10">
        <f t="shared" si="0"/>
        <v>1</v>
      </c>
      <c r="L11" s="9">
        <f t="shared" si="0"/>
        <v>1</v>
      </c>
      <c r="M11" s="11">
        <f t="shared" si="4"/>
        <v>1</v>
      </c>
      <c r="N11" s="12">
        <f t="shared" si="5"/>
        <v>4</v>
      </c>
      <c r="O11" s="10">
        <v>0</v>
      </c>
      <c r="P11" s="9">
        <v>0</v>
      </c>
      <c r="Q11" s="11">
        <f t="shared" si="6"/>
        <v>0</v>
      </c>
      <c r="R11" s="10">
        <v>1</v>
      </c>
      <c r="S11" s="9">
        <v>1</v>
      </c>
      <c r="T11" s="9">
        <v>0</v>
      </c>
      <c r="U11" s="9">
        <v>1</v>
      </c>
      <c r="V11" s="9">
        <v>0</v>
      </c>
      <c r="W11" s="9">
        <v>0</v>
      </c>
      <c r="X11" s="11">
        <v>0</v>
      </c>
      <c r="Y11" s="12">
        <v>8.6</v>
      </c>
      <c r="Z11" s="10">
        <v>1</v>
      </c>
      <c r="AA11" s="30">
        <f t="shared" si="7"/>
        <v>1</v>
      </c>
      <c r="AB11" s="31">
        <f t="shared" si="8"/>
        <v>0.23809523809523808</v>
      </c>
      <c r="AC11" s="31">
        <f t="shared" si="9"/>
        <v>0.72491909385113273</v>
      </c>
      <c r="AD11" s="31">
        <f t="shared" si="10"/>
        <v>0.43556634304207126</v>
      </c>
      <c r="AE11" s="31">
        <f t="shared" si="11"/>
        <v>0</v>
      </c>
      <c r="AF11" s="31">
        <f t="shared" si="12"/>
        <v>-0.10750000000000001</v>
      </c>
      <c r="AG11" s="31">
        <f t="shared" si="13"/>
        <v>0.32806634304207127</v>
      </c>
      <c r="AH11" s="31">
        <f t="shared" si="14"/>
        <v>1.3280663430420714</v>
      </c>
      <c r="AI11" s="31">
        <f t="shared" si="15"/>
        <v>0.63372184093232309</v>
      </c>
      <c r="AJ11" s="32">
        <f t="shared" si="16"/>
        <v>15.2</v>
      </c>
      <c r="AK11" s="31">
        <f t="shared" si="17"/>
        <v>1.3993625000000001</v>
      </c>
      <c r="AL11" s="31">
        <f t="shared" si="18"/>
        <v>0.60063749999999994</v>
      </c>
      <c r="AM11" s="31">
        <f t="shared" si="19"/>
        <v>0.77603583426651734</v>
      </c>
      <c r="AN11" s="31">
        <f t="shared" si="20"/>
        <v>0.91463634206193689</v>
      </c>
      <c r="AO11" s="31">
        <f t="shared" si="21"/>
        <v>25.5</v>
      </c>
      <c r="AP11" s="31">
        <f t="shared" si="22"/>
        <v>0.36444591029023754</v>
      </c>
      <c r="AQ11" s="31">
        <f t="shared" si="23"/>
        <v>0.5357142857142857</v>
      </c>
      <c r="AR11" s="31">
        <f t="shared" si="24"/>
        <v>0.39818863210493449</v>
      </c>
      <c r="AS11" s="31">
        <f t="shared" si="25"/>
        <v>0</v>
      </c>
      <c r="AT11" s="31">
        <f t="shared" si="26"/>
        <v>3.8189710591050323</v>
      </c>
      <c r="AU11" s="31">
        <f t="shared" si="27"/>
        <v>0.69968125000000003</v>
      </c>
      <c r="AV11" s="31">
        <f t="shared" si="28"/>
        <v>0.23404255319148937</v>
      </c>
      <c r="AW11" s="31">
        <f t="shared" si="29"/>
        <v>0.8</v>
      </c>
      <c r="AX11" s="31">
        <f t="shared" si="30"/>
        <v>0</v>
      </c>
      <c r="AY11" s="31">
        <f t="shared" si="31"/>
        <v>0</v>
      </c>
      <c r="AZ11" s="31">
        <f t="shared" si="32"/>
        <v>0</v>
      </c>
      <c r="BA11" s="31">
        <f t="shared" si="33"/>
        <v>2.5857267974967733</v>
      </c>
      <c r="BB11" s="36">
        <v>0</v>
      </c>
      <c r="BC11" s="31">
        <f t="shared" si="34"/>
        <v>4</v>
      </c>
      <c r="BD11" s="32"/>
    </row>
    <row r="12" spans="1:56" x14ac:dyDescent="0.55000000000000004">
      <c r="A12" s="14" t="s">
        <v>34</v>
      </c>
      <c r="B12" s="6">
        <v>4</v>
      </c>
      <c r="C12" s="5">
        <v>6</v>
      </c>
      <c r="D12" s="7">
        <f t="shared" si="1"/>
        <v>0.66666666666666663</v>
      </c>
      <c r="E12" s="6">
        <v>0</v>
      </c>
      <c r="F12" s="5">
        <v>3</v>
      </c>
      <c r="G12" s="7">
        <f t="shared" si="2"/>
        <v>0</v>
      </c>
      <c r="H12" s="6">
        <v>0</v>
      </c>
      <c r="I12" s="5">
        <v>1</v>
      </c>
      <c r="J12" s="7">
        <f t="shared" si="3"/>
        <v>0</v>
      </c>
      <c r="K12" s="6">
        <f t="shared" si="0"/>
        <v>4</v>
      </c>
      <c r="L12" s="5">
        <f t="shared" si="0"/>
        <v>9</v>
      </c>
      <c r="M12" s="7">
        <f t="shared" si="4"/>
        <v>0.44444444444444442</v>
      </c>
      <c r="N12" s="8">
        <f t="shared" si="5"/>
        <v>8</v>
      </c>
      <c r="O12" s="6">
        <v>3</v>
      </c>
      <c r="P12" s="5">
        <v>2</v>
      </c>
      <c r="Q12" s="7">
        <f t="shared" si="6"/>
        <v>5</v>
      </c>
      <c r="R12" s="6">
        <v>1</v>
      </c>
      <c r="S12" s="5">
        <v>0</v>
      </c>
      <c r="T12" s="5">
        <v>0</v>
      </c>
      <c r="U12" s="5">
        <v>1</v>
      </c>
      <c r="V12" s="5">
        <v>0</v>
      </c>
      <c r="W12" s="5">
        <v>0</v>
      </c>
      <c r="X12" s="7">
        <v>0</v>
      </c>
      <c r="Y12" s="8">
        <v>17.2</v>
      </c>
      <c r="Z12" s="6">
        <v>1</v>
      </c>
      <c r="AA12" s="16">
        <f t="shared" si="7"/>
        <v>1.5501618122977345</v>
      </c>
      <c r="AB12">
        <f t="shared" si="8"/>
        <v>0.23809523809523808</v>
      </c>
      <c r="AC12">
        <f t="shared" si="9"/>
        <v>0.72491909385113273</v>
      </c>
      <c r="AD12">
        <f t="shared" si="10"/>
        <v>0.87113268608414252</v>
      </c>
      <c r="AE12">
        <f t="shared" si="11"/>
        <v>0</v>
      </c>
      <c r="AF12">
        <f t="shared" si="12"/>
        <v>-0.21500000000000002</v>
      </c>
      <c r="AG12">
        <f t="shared" si="13"/>
        <v>0.65613268608414255</v>
      </c>
      <c r="AH12">
        <f t="shared" si="14"/>
        <v>2.2062944983818769</v>
      </c>
      <c r="AI12">
        <f t="shared" si="15"/>
        <v>0.52639577024094752</v>
      </c>
      <c r="AJ12" s="17">
        <f t="shared" si="16"/>
        <v>15.2</v>
      </c>
      <c r="AK12">
        <f t="shared" si="17"/>
        <v>6.6170584362139921</v>
      </c>
      <c r="AL12">
        <f t="shared" si="18"/>
        <v>0.77790462962962947</v>
      </c>
      <c r="AM12">
        <f t="shared" si="19"/>
        <v>0.95913461538461542</v>
      </c>
      <c r="AN12">
        <f t="shared" si="20"/>
        <v>0.91463634206193689</v>
      </c>
      <c r="AO12">
        <f t="shared" si="21"/>
        <v>25.5</v>
      </c>
      <c r="AP12">
        <f t="shared" si="22"/>
        <v>0.36444591029023754</v>
      </c>
      <c r="AQ12">
        <f t="shared" si="23"/>
        <v>0.5357142857142857</v>
      </c>
      <c r="AR12">
        <f t="shared" si="24"/>
        <v>0.39818863210493449</v>
      </c>
      <c r="AS12">
        <f t="shared" si="25"/>
        <v>0.95607296890630733</v>
      </c>
      <c r="AT12">
        <f t="shared" si="26"/>
        <v>7.8855344683755213</v>
      </c>
      <c r="AU12">
        <f t="shared" si="27"/>
        <v>3.3085292181069961</v>
      </c>
      <c r="AV12">
        <f t="shared" si="28"/>
        <v>0.24358974358974358</v>
      </c>
      <c r="AW12">
        <f t="shared" si="29"/>
        <v>0</v>
      </c>
      <c r="AX12">
        <f t="shared" si="30"/>
        <v>0.43535465548412206</v>
      </c>
      <c r="AY12">
        <f t="shared" si="31"/>
        <v>2.1339285714285716</v>
      </c>
      <c r="AZ12">
        <f t="shared" si="32"/>
        <v>0.4</v>
      </c>
      <c r="BA12">
        <f t="shared" si="33"/>
        <v>6.2181803206078445</v>
      </c>
      <c r="BB12" s="35">
        <v>0</v>
      </c>
      <c r="BC12">
        <f t="shared" si="34"/>
        <v>0.88888888888888884</v>
      </c>
      <c r="BD12" s="17"/>
    </row>
    <row r="13" spans="1:56" x14ac:dyDescent="0.55000000000000004">
      <c r="A13" s="15" t="s">
        <v>35</v>
      </c>
      <c r="B13" s="10">
        <v>0</v>
      </c>
      <c r="C13" s="9">
        <v>0</v>
      </c>
      <c r="D13" s="11">
        <f t="shared" si="1"/>
        <v>0</v>
      </c>
      <c r="E13" s="10">
        <v>0</v>
      </c>
      <c r="F13" s="9">
        <v>0</v>
      </c>
      <c r="G13" s="11">
        <f t="shared" si="2"/>
        <v>0</v>
      </c>
      <c r="H13" s="10">
        <v>0</v>
      </c>
      <c r="I13" s="9">
        <v>0</v>
      </c>
      <c r="J13" s="11">
        <f t="shared" si="3"/>
        <v>0</v>
      </c>
      <c r="K13" s="10">
        <f t="shared" si="0"/>
        <v>0</v>
      </c>
      <c r="L13" s="9">
        <f t="shared" si="0"/>
        <v>0</v>
      </c>
      <c r="M13" s="11">
        <f t="shared" si="4"/>
        <v>0</v>
      </c>
      <c r="N13" s="12">
        <f t="shared" si="5"/>
        <v>0</v>
      </c>
      <c r="O13" s="10">
        <v>1</v>
      </c>
      <c r="P13" s="9">
        <v>0</v>
      </c>
      <c r="Q13" s="11">
        <f t="shared" si="6"/>
        <v>1</v>
      </c>
      <c r="R13" s="10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11">
        <v>2</v>
      </c>
      <c r="Y13" s="12">
        <v>3.75</v>
      </c>
      <c r="Z13" s="10">
        <v>1</v>
      </c>
      <c r="AA13" s="30">
        <f t="shared" si="7"/>
        <v>0</v>
      </c>
      <c r="AB13" s="31">
        <f t="shared" si="8"/>
        <v>0.23809523809523808</v>
      </c>
      <c r="AC13" s="31">
        <f t="shared" si="9"/>
        <v>0.72491909385113273</v>
      </c>
      <c r="AD13" s="31">
        <f t="shared" si="10"/>
        <v>0.18992718446601944</v>
      </c>
      <c r="AE13" s="31">
        <f t="shared" si="11"/>
        <v>0</v>
      </c>
      <c r="AF13" s="31">
        <f t="shared" si="12"/>
        <v>-4.6875000000000007E-2</v>
      </c>
      <c r="AG13" s="31">
        <f t="shared" si="13"/>
        <v>0.14305218446601944</v>
      </c>
      <c r="AH13" s="31">
        <f t="shared" si="14"/>
        <v>0.14305218446601944</v>
      </c>
      <c r="AI13" s="31">
        <f t="shared" si="15"/>
        <v>0.15654549785843819</v>
      </c>
      <c r="AJ13" s="32">
        <f t="shared" si="16"/>
        <v>15.2</v>
      </c>
      <c r="AK13" s="31">
        <f t="shared" si="17"/>
        <v>0</v>
      </c>
      <c r="AL13" s="31">
        <f t="shared" si="18"/>
        <v>0.66066406249999998</v>
      </c>
      <c r="AM13" s="31">
        <f t="shared" si="19"/>
        <v>0</v>
      </c>
      <c r="AN13" s="31">
        <f t="shared" si="20"/>
        <v>0.91463634206193689</v>
      </c>
      <c r="AO13" s="31">
        <f t="shared" si="21"/>
        <v>25.5</v>
      </c>
      <c r="AP13" s="31">
        <f t="shared" si="22"/>
        <v>0.36444591029023754</v>
      </c>
      <c r="AQ13" s="31">
        <f t="shared" si="23"/>
        <v>0.5357142857142857</v>
      </c>
      <c r="AR13" s="31">
        <f t="shared" si="24"/>
        <v>0.39818863210493449</v>
      </c>
      <c r="AS13" s="31">
        <f t="shared" si="25"/>
        <v>0.3186909896354358</v>
      </c>
      <c r="AT13" s="31">
        <f t="shared" si="26"/>
        <v>0.3186909896354358</v>
      </c>
      <c r="AU13" s="31">
        <f t="shared" si="27"/>
        <v>0</v>
      </c>
      <c r="AV13" s="31">
        <f t="shared" si="28"/>
        <v>0</v>
      </c>
      <c r="AW13" s="31">
        <f t="shared" si="29"/>
        <v>0</v>
      </c>
      <c r="AX13" s="31">
        <f t="shared" si="30"/>
        <v>0.14511821849470735</v>
      </c>
      <c r="AY13" s="31">
        <f t="shared" si="31"/>
        <v>0</v>
      </c>
      <c r="AZ13" s="31">
        <f t="shared" si="32"/>
        <v>0</v>
      </c>
      <c r="BA13" s="31">
        <f t="shared" si="33"/>
        <v>0.14511821849470735</v>
      </c>
      <c r="BB13" s="36">
        <v>0</v>
      </c>
      <c r="BC13" s="31">
        <f t="shared" si="34"/>
        <v>0</v>
      </c>
      <c r="BD13" s="32"/>
    </row>
    <row r="14" spans="1:56" x14ac:dyDescent="0.55000000000000004">
      <c r="A14" s="14" t="s">
        <v>36</v>
      </c>
      <c r="B14" s="6">
        <v>0</v>
      </c>
      <c r="C14" s="5">
        <v>1</v>
      </c>
      <c r="D14" s="7">
        <f t="shared" si="1"/>
        <v>0</v>
      </c>
      <c r="E14" s="6">
        <v>0</v>
      </c>
      <c r="F14" s="5">
        <v>1</v>
      </c>
      <c r="G14" s="7">
        <f t="shared" si="2"/>
        <v>0</v>
      </c>
      <c r="H14" s="6">
        <v>0</v>
      </c>
      <c r="I14" s="5">
        <v>0</v>
      </c>
      <c r="J14" s="7">
        <f t="shared" si="3"/>
        <v>0</v>
      </c>
      <c r="K14" s="6">
        <f t="shared" si="0"/>
        <v>0</v>
      </c>
      <c r="L14" s="5">
        <f t="shared" si="0"/>
        <v>2</v>
      </c>
      <c r="M14" s="7">
        <f t="shared" si="4"/>
        <v>0</v>
      </c>
      <c r="N14" s="8">
        <f t="shared" si="5"/>
        <v>0</v>
      </c>
      <c r="O14" s="6">
        <v>1</v>
      </c>
      <c r="P14" s="5">
        <v>0</v>
      </c>
      <c r="Q14" s="7">
        <f t="shared" si="6"/>
        <v>1</v>
      </c>
      <c r="R14" s="6">
        <v>1</v>
      </c>
      <c r="S14" s="5">
        <v>0</v>
      </c>
      <c r="T14" s="5">
        <v>0</v>
      </c>
      <c r="U14" s="5">
        <v>0</v>
      </c>
      <c r="V14" s="5">
        <v>0</v>
      </c>
      <c r="W14" s="5">
        <v>2</v>
      </c>
      <c r="X14" s="7">
        <v>0</v>
      </c>
      <c r="Y14" s="8">
        <v>6</v>
      </c>
      <c r="Z14" s="6">
        <v>1</v>
      </c>
      <c r="AA14" s="16">
        <f t="shared" si="7"/>
        <v>0</v>
      </c>
      <c r="AB14">
        <f t="shared" si="8"/>
        <v>0.23809523809523808</v>
      </c>
      <c r="AC14">
        <f t="shared" si="9"/>
        <v>0.72491909385113273</v>
      </c>
      <c r="AD14">
        <f t="shared" si="10"/>
        <v>0.30388349514563112</v>
      </c>
      <c r="AE14">
        <f t="shared" si="11"/>
        <v>0</v>
      </c>
      <c r="AF14">
        <f t="shared" si="12"/>
        <v>-7.5000000000000011E-2</v>
      </c>
      <c r="AG14">
        <f t="shared" si="13"/>
        <v>0.22888349514563111</v>
      </c>
      <c r="AH14">
        <f t="shared" si="14"/>
        <v>0.22888349514563111</v>
      </c>
      <c r="AI14">
        <f t="shared" si="15"/>
        <v>0.15654549785843819</v>
      </c>
      <c r="AJ14" s="17">
        <f t="shared" si="16"/>
        <v>15.2</v>
      </c>
      <c r="AK14">
        <f t="shared" si="17"/>
        <v>0</v>
      </c>
      <c r="AL14">
        <f t="shared" si="18"/>
        <v>0.43970833333333337</v>
      </c>
      <c r="AM14">
        <f t="shared" si="19"/>
        <v>0.78749999999999998</v>
      </c>
      <c r="AN14">
        <f t="shared" si="20"/>
        <v>0.91463634206193689</v>
      </c>
      <c r="AO14">
        <f t="shared" si="21"/>
        <v>25.5</v>
      </c>
      <c r="AP14">
        <f t="shared" si="22"/>
        <v>0.36444591029023754</v>
      </c>
      <c r="AQ14">
        <f t="shared" si="23"/>
        <v>0.5357142857142857</v>
      </c>
      <c r="AR14">
        <f t="shared" si="24"/>
        <v>0.39818863210493449</v>
      </c>
      <c r="AS14">
        <f t="shared" si="25"/>
        <v>0.3186909896354358</v>
      </c>
      <c r="AT14">
        <f t="shared" si="26"/>
        <v>1.0389671090092112</v>
      </c>
      <c r="AU14">
        <f t="shared" si="27"/>
        <v>0</v>
      </c>
      <c r="AV14">
        <f t="shared" si="28"/>
        <v>0.25</v>
      </c>
      <c r="AW14">
        <f t="shared" si="29"/>
        <v>0</v>
      </c>
      <c r="AX14">
        <f t="shared" si="30"/>
        <v>0.14511821849470735</v>
      </c>
      <c r="AY14">
        <f t="shared" si="31"/>
        <v>0.85357142857142865</v>
      </c>
      <c r="AZ14">
        <f t="shared" si="32"/>
        <v>0</v>
      </c>
      <c r="BA14">
        <f t="shared" si="33"/>
        <v>1.2273487325816204</v>
      </c>
      <c r="BB14" s="35">
        <v>0</v>
      </c>
      <c r="BC14">
        <f t="shared" si="34"/>
        <v>0</v>
      </c>
      <c r="BD14" s="17"/>
    </row>
    <row r="15" spans="1:56" x14ac:dyDescent="0.55000000000000004">
      <c r="A15" s="15" t="s">
        <v>37</v>
      </c>
      <c r="B15" s="10">
        <v>1</v>
      </c>
      <c r="C15" s="9">
        <v>2</v>
      </c>
      <c r="D15" s="11">
        <f t="shared" si="1"/>
        <v>0.5</v>
      </c>
      <c r="E15" s="10">
        <v>0</v>
      </c>
      <c r="F15" s="9">
        <v>1</v>
      </c>
      <c r="G15" s="11">
        <f t="shared" si="2"/>
        <v>0</v>
      </c>
      <c r="H15" s="10">
        <v>0</v>
      </c>
      <c r="I15" s="9">
        <v>1</v>
      </c>
      <c r="J15" s="11">
        <f t="shared" si="3"/>
        <v>0</v>
      </c>
      <c r="K15" s="10">
        <f t="shared" si="0"/>
        <v>1</v>
      </c>
      <c r="L15" s="9">
        <f t="shared" si="0"/>
        <v>3</v>
      </c>
      <c r="M15" s="11">
        <f t="shared" si="4"/>
        <v>0.33333333333333331</v>
      </c>
      <c r="N15" s="12">
        <f t="shared" si="5"/>
        <v>2</v>
      </c>
      <c r="O15" s="10">
        <v>1</v>
      </c>
      <c r="P15" s="9">
        <v>1</v>
      </c>
      <c r="Q15" s="11">
        <f t="shared" si="6"/>
        <v>2</v>
      </c>
      <c r="R15" s="10">
        <v>0</v>
      </c>
      <c r="S15" s="9">
        <v>1</v>
      </c>
      <c r="T15" s="9">
        <v>0</v>
      </c>
      <c r="U15" s="9">
        <v>0</v>
      </c>
      <c r="V15" s="9">
        <v>0</v>
      </c>
      <c r="W15" s="9">
        <v>0</v>
      </c>
      <c r="X15" s="11">
        <v>1</v>
      </c>
      <c r="Y15" s="12">
        <v>14</v>
      </c>
      <c r="Z15" s="10">
        <v>1</v>
      </c>
      <c r="AA15" s="30">
        <f t="shared" si="7"/>
        <v>0.27508090614886727</v>
      </c>
      <c r="AB15" s="31">
        <f t="shared" si="8"/>
        <v>0.23809523809523808</v>
      </c>
      <c r="AC15" s="31">
        <f t="shared" si="9"/>
        <v>0.72491909385113273</v>
      </c>
      <c r="AD15" s="31">
        <f t="shared" si="10"/>
        <v>0.70906148867313923</v>
      </c>
      <c r="AE15" s="31">
        <f t="shared" si="11"/>
        <v>0</v>
      </c>
      <c r="AF15" s="31">
        <f t="shared" si="12"/>
        <v>-0.17500000000000004</v>
      </c>
      <c r="AG15" s="31">
        <f t="shared" si="13"/>
        <v>0.53406148867313918</v>
      </c>
      <c r="AH15" s="31">
        <f t="shared" si="14"/>
        <v>0.80914239482200645</v>
      </c>
      <c r="AI15" s="31">
        <f t="shared" si="15"/>
        <v>0.23717793123500075</v>
      </c>
      <c r="AJ15" s="32">
        <f t="shared" si="16"/>
        <v>15.2</v>
      </c>
      <c r="AK15" s="31">
        <f t="shared" si="17"/>
        <v>1.7543366935483871</v>
      </c>
      <c r="AL15" s="31">
        <f t="shared" si="18"/>
        <v>0.7369899193548386</v>
      </c>
      <c r="AM15" s="31">
        <f t="shared" si="19"/>
        <v>0</v>
      </c>
      <c r="AN15" s="31">
        <f t="shared" si="20"/>
        <v>0.91463634206193689</v>
      </c>
      <c r="AO15" s="31">
        <f t="shared" si="21"/>
        <v>25.5</v>
      </c>
      <c r="AP15" s="31">
        <f t="shared" si="22"/>
        <v>0.36444591029023754</v>
      </c>
      <c r="AQ15" s="31">
        <f t="shared" si="23"/>
        <v>0.5357142857142857</v>
      </c>
      <c r="AR15" s="31">
        <f t="shared" si="24"/>
        <v>0.39818863210493449</v>
      </c>
      <c r="AS15" s="31">
        <f t="shared" si="25"/>
        <v>0.3186909896354358</v>
      </c>
      <c r="AT15" s="31">
        <f t="shared" si="26"/>
        <v>1.9232710857675657</v>
      </c>
      <c r="AU15" s="31">
        <f t="shared" si="27"/>
        <v>0.87716834677419353</v>
      </c>
      <c r="AV15" s="31">
        <f t="shared" si="28"/>
        <v>0</v>
      </c>
      <c r="AW15" s="31">
        <f t="shared" si="29"/>
        <v>0</v>
      </c>
      <c r="AX15" s="31">
        <f t="shared" si="30"/>
        <v>0.14511821849470735</v>
      </c>
      <c r="AY15" s="31">
        <f t="shared" si="31"/>
        <v>0.85357142857142865</v>
      </c>
      <c r="AZ15" s="31">
        <f t="shared" si="32"/>
        <v>0.4</v>
      </c>
      <c r="BA15" s="31">
        <f t="shared" si="33"/>
        <v>3.2009796951322009</v>
      </c>
      <c r="BB15" s="36">
        <v>0</v>
      </c>
      <c r="BC15" s="31">
        <f t="shared" si="34"/>
        <v>0.66666666666666663</v>
      </c>
      <c r="BD15" s="32"/>
    </row>
    <row r="16" spans="1:56" ht="14.7" thickBot="1" x14ac:dyDescent="0.6">
      <c r="A16" s="14" t="s">
        <v>38</v>
      </c>
      <c r="B16" s="6">
        <v>0</v>
      </c>
      <c r="C16" s="5">
        <v>1</v>
      </c>
      <c r="D16" s="7">
        <f t="shared" si="1"/>
        <v>0</v>
      </c>
      <c r="E16" s="6">
        <v>0</v>
      </c>
      <c r="F16" s="5">
        <v>0</v>
      </c>
      <c r="G16" s="7">
        <f t="shared" si="2"/>
        <v>0</v>
      </c>
      <c r="H16" s="6">
        <v>0</v>
      </c>
      <c r="I16" s="5">
        <v>0</v>
      </c>
      <c r="J16" s="7">
        <f t="shared" si="3"/>
        <v>0</v>
      </c>
      <c r="K16" s="6">
        <f t="shared" si="0"/>
        <v>0</v>
      </c>
      <c r="L16" s="5">
        <f t="shared" si="0"/>
        <v>1</v>
      </c>
      <c r="M16" s="7">
        <f t="shared" si="4"/>
        <v>0</v>
      </c>
      <c r="N16" s="8">
        <f t="shared" si="5"/>
        <v>0</v>
      </c>
      <c r="O16" s="6">
        <v>0</v>
      </c>
      <c r="P16" s="5">
        <v>3</v>
      </c>
      <c r="Q16" s="7">
        <f t="shared" si="6"/>
        <v>3</v>
      </c>
      <c r="R16" s="6">
        <v>1</v>
      </c>
      <c r="S16" s="5">
        <v>0</v>
      </c>
      <c r="T16" s="5">
        <v>0</v>
      </c>
      <c r="U16" s="5">
        <v>0</v>
      </c>
      <c r="V16" s="5">
        <v>0</v>
      </c>
      <c r="W16" s="5">
        <v>1</v>
      </c>
      <c r="X16" s="7">
        <v>0</v>
      </c>
      <c r="Y16" s="8">
        <v>6.7</v>
      </c>
      <c r="Z16" s="6">
        <v>1</v>
      </c>
      <c r="AA16" s="16">
        <f t="shared" si="7"/>
        <v>0.8252427184466018</v>
      </c>
      <c r="AB16">
        <f t="shared" si="8"/>
        <v>0.23809523809523808</v>
      </c>
      <c r="AC16">
        <f t="shared" si="9"/>
        <v>0.72491909385113273</v>
      </c>
      <c r="AD16">
        <f t="shared" si="10"/>
        <v>0.33933656957928809</v>
      </c>
      <c r="AE16">
        <f t="shared" si="11"/>
        <v>0</v>
      </c>
      <c r="AF16">
        <f t="shared" si="12"/>
        <v>-8.3750000000000019E-2</v>
      </c>
      <c r="AG16">
        <f t="shared" si="13"/>
        <v>0.25558656957928805</v>
      </c>
      <c r="AH16">
        <f t="shared" si="14"/>
        <v>1.0808292880258898</v>
      </c>
      <c r="AI16">
        <f t="shared" si="15"/>
        <v>0.66200254290554683</v>
      </c>
      <c r="AJ16" s="17">
        <f t="shared" si="16"/>
        <v>15.2</v>
      </c>
      <c r="AK16">
        <f t="shared" si="17"/>
        <v>0</v>
      </c>
      <c r="AL16">
        <f t="shared" si="18"/>
        <v>0.46831277985074632</v>
      </c>
      <c r="AM16">
        <f t="shared" si="19"/>
        <v>0.77074468085106373</v>
      </c>
      <c r="AN16">
        <f t="shared" si="20"/>
        <v>0.91463634206193689</v>
      </c>
      <c r="AO16">
        <f t="shared" si="21"/>
        <v>25.5</v>
      </c>
      <c r="AP16">
        <f t="shared" si="22"/>
        <v>0.36444591029023754</v>
      </c>
      <c r="AQ16">
        <f t="shared" si="23"/>
        <v>0.5357142857142857</v>
      </c>
      <c r="AR16">
        <f t="shared" si="24"/>
        <v>0.39818863210493449</v>
      </c>
      <c r="AS16">
        <f t="shared" si="25"/>
        <v>0</v>
      </c>
      <c r="AT16">
        <f t="shared" si="26"/>
        <v>0.70495109555731195</v>
      </c>
      <c r="AU16">
        <f t="shared" si="27"/>
        <v>0</v>
      </c>
      <c r="AV16">
        <f t="shared" si="28"/>
        <v>0.24468085106382978</v>
      </c>
      <c r="AW16">
        <f t="shared" si="29"/>
        <v>0</v>
      </c>
      <c r="AX16">
        <f t="shared" si="30"/>
        <v>0</v>
      </c>
      <c r="AY16">
        <f t="shared" si="31"/>
        <v>0.42678571428571432</v>
      </c>
      <c r="AZ16">
        <f t="shared" si="32"/>
        <v>0</v>
      </c>
      <c r="BA16">
        <f t="shared" si="33"/>
        <v>0.65057971287533722</v>
      </c>
      <c r="BB16" s="35">
        <v>0</v>
      </c>
      <c r="BC16">
        <f t="shared" si="34"/>
        <v>0</v>
      </c>
      <c r="BD16" s="17"/>
    </row>
    <row r="17" spans="1:56" ht="14.7" thickBot="1" x14ac:dyDescent="0.6">
      <c r="A17" s="13" t="s">
        <v>40</v>
      </c>
      <c r="B17" s="1">
        <f>SUM(B2:B16)</f>
        <v>14</v>
      </c>
      <c r="C17" s="3">
        <f>SUM(C2:C16)</f>
        <v>25</v>
      </c>
      <c r="D17" s="2">
        <f t="shared" si="1"/>
        <v>0.56000000000000005</v>
      </c>
      <c r="E17" s="1">
        <f>SUM(E2:E16)</f>
        <v>6</v>
      </c>
      <c r="F17" s="3">
        <f>SUM(F2:F16)</f>
        <v>23</v>
      </c>
      <c r="G17" s="2">
        <f t="shared" si="2"/>
        <v>0.2608695652173913</v>
      </c>
      <c r="H17" s="1">
        <f>SUM(H2:H16)</f>
        <v>10</v>
      </c>
      <c r="I17" s="3">
        <f>SUM(I2:I16)</f>
        <v>16</v>
      </c>
      <c r="J17" s="2">
        <f t="shared" si="3"/>
        <v>0.625</v>
      </c>
      <c r="K17" s="1">
        <f>SUM(K2:K16)</f>
        <v>20</v>
      </c>
      <c r="L17" s="3">
        <f>SUM(L2:L16)</f>
        <v>48</v>
      </c>
      <c r="M17" s="2">
        <f t="shared" si="4"/>
        <v>0.41666666666666669</v>
      </c>
      <c r="N17" s="4">
        <f>(B17*2)+(E17*3)+(H17)</f>
        <v>56</v>
      </c>
      <c r="O17" s="1">
        <f>SUM(O2:O16)</f>
        <v>15</v>
      </c>
      <c r="P17" s="3">
        <f>SUM(P2:P16)</f>
        <v>16</v>
      </c>
      <c r="Q17" s="2">
        <f t="shared" si="6"/>
        <v>31</v>
      </c>
      <c r="R17" s="1">
        <f t="shared" ref="R17:Y17" si="35">SUM(R2:R16)</f>
        <v>13</v>
      </c>
      <c r="S17" s="3">
        <f t="shared" si="35"/>
        <v>9</v>
      </c>
      <c r="T17" s="3">
        <f t="shared" si="35"/>
        <v>2</v>
      </c>
      <c r="U17" s="3">
        <f t="shared" si="35"/>
        <v>13</v>
      </c>
      <c r="V17" s="3">
        <f t="shared" si="35"/>
        <v>0</v>
      </c>
      <c r="W17" s="3">
        <f t="shared" si="35"/>
        <v>9</v>
      </c>
      <c r="X17" s="2">
        <f t="shared" si="35"/>
        <v>10</v>
      </c>
      <c r="Y17" s="4">
        <f t="shared" si="35"/>
        <v>159.99999999999997</v>
      </c>
      <c r="Z17" s="39">
        <v>1</v>
      </c>
      <c r="AA17" s="24">
        <f>IFERROR(U17+((T17*AC17)*(1-(1.07*AB17)))+(P17*(1-AC17)), 0)</f>
        <v>18.481769147788565</v>
      </c>
      <c r="AB17" s="25">
        <f t="shared" si="8"/>
        <v>0.23809523809523808</v>
      </c>
      <c r="AC17" s="25">
        <f t="shared" si="9"/>
        <v>0.72491909385113273</v>
      </c>
      <c r="AD17" s="25">
        <f t="shared" si="10"/>
        <v>8.1035598705501624</v>
      </c>
      <c r="AE17" s="25">
        <f t="shared" si="11"/>
        <v>0</v>
      </c>
      <c r="AF17" s="25">
        <f t="shared" si="12"/>
        <v>-2</v>
      </c>
      <c r="AG17" s="25">
        <f t="shared" si="13"/>
        <v>6.1035598705501624</v>
      </c>
      <c r="AH17" s="25">
        <f t="shared" si="14"/>
        <v>24.585329018338726</v>
      </c>
      <c r="AI17" s="25">
        <f t="shared" si="15"/>
        <v>0.63057013494035363</v>
      </c>
      <c r="AJ17" s="26">
        <f t="shared" si="16"/>
        <v>15.2</v>
      </c>
      <c r="AK17" s="25">
        <f t="shared" si="17"/>
        <v>74.654166666666669</v>
      </c>
      <c r="AL17" s="25">
        <f t="shared" si="18"/>
        <v>-2.6</v>
      </c>
      <c r="AM17" s="25">
        <f t="shared" si="19"/>
        <v>0</v>
      </c>
      <c r="AN17" s="25">
        <f t="shared" si="20"/>
        <v>0.91463634206193689</v>
      </c>
      <c r="AO17" s="25">
        <f t="shared" si="21"/>
        <v>25.5</v>
      </c>
      <c r="AP17" s="25">
        <f t="shared" si="22"/>
        <v>0.36444591029023754</v>
      </c>
      <c r="AQ17" s="25">
        <f t="shared" si="23"/>
        <v>0.5357142857142857</v>
      </c>
      <c r="AR17" s="25">
        <f t="shared" si="24"/>
        <v>0.39818863210493449</v>
      </c>
      <c r="AS17" s="25">
        <f t="shared" si="25"/>
        <v>4.7803648445315368</v>
      </c>
      <c r="AT17" s="25">
        <f t="shared" si="26"/>
        <v>82.208142184833079</v>
      </c>
      <c r="AU17" s="25">
        <f t="shared" si="27"/>
        <v>32.458333333333336</v>
      </c>
      <c r="AV17" s="25">
        <f t="shared" si="28"/>
        <v>0</v>
      </c>
      <c r="AW17" s="25">
        <f t="shared" si="29"/>
        <v>5.5</v>
      </c>
      <c r="AX17" s="25">
        <f t="shared" si="30"/>
        <v>2.1767732774206103</v>
      </c>
      <c r="AY17" s="25">
        <f t="shared" si="31"/>
        <v>11.950000000000001</v>
      </c>
      <c r="AZ17" s="25">
        <f t="shared" si="32"/>
        <v>0.9</v>
      </c>
      <c r="BA17" s="25">
        <f t="shared" si="33"/>
        <v>58.744844428188301</v>
      </c>
      <c r="BB17" s="37">
        <f>IFERROR($L$17+0.44*$I$17-(1.07*($AB$18)*($L$17-$K$17))+S17, 0)</f>
        <v>47.99</v>
      </c>
      <c r="BC17" s="25">
        <f t="shared" si="34"/>
        <v>1.1666666666666667</v>
      </c>
      <c r="BD17" s="26">
        <f>IFERROR(N17/BB17,0)</f>
        <v>1.1669097728693478</v>
      </c>
    </row>
    <row r="18" spans="1:56" ht="14.7" thickBot="1" x14ac:dyDescent="0.6">
      <c r="A18" s="13" t="s">
        <v>74</v>
      </c>
      <c r="B18" s="1">
        <v>9</v>
      </c>
      <c r="C18" s="3">
        <v>17</v>
      </c>
      <c r="D18" s="2">
        <f t="shared" si="1"/>
        <v>0.52941176470588236</v>
      </c>
      <c r="E18" s="1">
        <v>5</v>
      </c>
      <c r="F18" s="3">
        <v>14</v>
      </c>
      <c r="G18" s="2">
        <f t="shared" si="2"/>
        <v>0.35714285714285715</v>
      </c>
      <c r="H18" s="1">
        <v>3</v>
      </c>
      <c r="I18" s="3">
        <v>3</v>
      </c>
      <c r="J18" s="2">
        <f t="shared" si="3"/>
        <v>1</v>
      </c>
      <c r="K18" s="1">
        <v>14</v>
      </c>
      <c r="L18" s="3">
        <v>31</v>
      </c>
      <c r="M18" s="2">
        <f t="shared" si="4"/>
        <v>0.45161290322580644</v>
      </c>
      <c r="N18" s="4">
        <f>(B18*2)+(E18*3)+(H18)</f>
        <v>36</v>
      </c>
      <c r="O18" s="1">
        <v>5</v>
      </c>
      <c r="P18" s="3">
        <v>13</v>
      </c>
      <c r="Q18" s="2">
        <v>18</v>
      </c>
      <c r="R18" s="1">
        <v>8</v>
      </c>
      <c r="S18" s="3">
        <v>11</v>
      </c>
      <c r="T18" s="3">
        <v>1</v>
      </c>
      <c r="U18" s="3">
        <v>2</v>
      </c>
      <c r="V18" s="3">
        <v>0</v>
      </c>
      <c r="W18" s="3">
        <v>6</v>
      </c>
      <c r="X18" s="2">
        <v>8</v>
      </c>
      <c r="Y18" s="4">
        <v>160</v>
      </c>
      <c r="Z18" s="40">
        <v>1</v>
      </c>
      <c r="AA18" s="27">
        <f>IFERROR(U18+((T18*AC18)*(1-(1.07*AB18)))+(P18*(1-AC18)), 0)</f>
        <v>10.192594537815125</v>
      </c>
      <c r="AB18" s="28">
        <f>IFERROR(($O$17/($O$17+$P$18)), 0)</f>
        <v>0.5357142857142857</v>
      </c>
      <c r="AC18" s="28">
        <f>IFERROR(($M$17*(1-AB18))/($M$17*(1-AB18)+(AB18*(1-$M$17))), 0)</f>
        <v>0.38235294117647062</v>
      </c>
      <c r="AD18" s="28">
        <f>IFERROR(((($L$17-$K$17-$T$18)*AC18*(1-1.07*AB18))/$Y$18)*Y18, 0)</f>
        <v>4.4059348739495805</v>
      </c>
      <c r="AE18" s="28">
        <f>IFERROR((X18/$X$18)*0.4*$I$17*((1-$J$17)^2), 0)</f>
        <v>0.9</v>
      </c>
      <c r="AF18" s="28">
        <f>IFERROR((($S$17-$U$18)/$Y$18)*Y18, 0)</f>
        <v>7</v>
      </c>
      <c r="AG18" s="28">
        <f t="shared" si="13"/>
        <v>12.30593487394958</v>
      </c>
      <c r="AH18" s="28">
        <f t="shared" si="14"/>
        <v>22.498529411764707</v>
      </c>
      <c r="AI18" s="28">
        <f>IFERROR(AH17/($BB$17*(Y17/$Y$17)),0)</f>
        <v>0.51230108394121121</v>
      </c>
      <c r="AJ18" s="29">
        <f>IFERROR($K$17+(1-((1-$J$17)^2))*0.4*$I$17, 0)</f>
        <v>25.5</v>
      </c>
      <c r="AK18" s="28">
        <f t="shared" si="17"/>
        <v>53.073732718894007</v>
      </c>
      <c r="AL18" s="28">
        <f>IFERROR(((5*Y18/$Y$18)*1.14*(($R$18-R18)/$K$18))+((1-(5*Y18/$Y$18))*(((($R$18/$Y$18)*Y18*5)-R18)/((($K$18/$Y$18)*Y18*5)-K18))), 0)</f>
        <v>-2.2857142857142856</v>
      </c>
      <c r="AM18" s="28">
        <f>IFERROR(2*((($K$18)+0.5*($F$18-E18))/($K$18-K18))*0.5*((($N$18-$H$18)-(N18-H18))/(2*($L$18-L18)))*R18, 0)</f>
        <v>0</v>
      </c>
      <c r="AN18" s="28">
        <f>IFERROR(1-($O$18/AO18)*AP18*AR18, 0)</f>
        <v>0.92686249234341722</v>
      </c>
      <c r="AO18" s="28">
        <f>IFERROR($K$18+(1-(1-($H$18/$I$18))^2)*$I$18*0.4, 0)</f>
        <v>15.2</v>
      </c>
      <c r="AP18" s="28">
        <f t="shared" si="22"/>
        <v>0.63366336633663367</v>
      </c>
      <c r="AQ18" s="28">
        <f>IFERROR($O$18/($O$18+$P$17), 0)</f>
        <v>0.23809523809523808</v>
      </c>
      <c r="AR18" s="28">
        <f>IFERROR(AO18/($L$18+0.44*$I$18+$S$18), 0)</f>
        <v>0.35087719298245612</v>
      </c>
      <c r="AS18" s="28">
        <f>IFERROR(O18*AP18*AR18*($N$18/($K$18+(1-(1-($H$18/$I$18))^2)*0.4*$I$18)), 0)</f>
        <v>2.6329502756369823</v>
      </c>
      <c r="AT18" s="28">
        <f t="shared" si="26"/>
        <v>54.605589938469699</v>
      </c>
      <c r="AU18" s="28">
        <f t="shared" si="27"/>
        <v>22.516129032258064</v>
      </c>
      <c r="AV18" s="28">
        <f>IFERROR(0.5*((($N$18-$H$18)-(N18-H18))/(2*($L$18-L18)))*R18, 0)</f>
        <v>0</v>
      </c>
      <c r="AW18" s="28">
        <f t="shared" si="29"/>
        <v>1.2000000000000002</v>
      </c>
      <c r="AX18" s="28">
        <f t="shared" si="30"/>
        <v>1.111690116380059</v>
      </c>
      <c r="AY18" s="28">
        <f t="shared" si="31"/>
        <v>12.669047619047619</v>
      </c>
      <c r="AZ18" s="28">
        <f t="shared" si="32"/>
        <v>0</v>
      </c>
      <c r="BA18" s="28">
        <f t="shared" si="33"/>
        <v>46.762328199004465</v>
      </c>
      <c r="BB18" s="38">
        <f>IFERROR($L$18+0.44*$I$18-(1.07*($AB$17)*($L$18-$K$18))+S18, 0)</f>
        <v>38.989047619047618</v>
      </c>
      <c r="BC18" s="28">
        <f t="shared" si="34"/>
        <v>1.1612903225806452</v>
      </c>
      <c r="BD18" s="29">
        <f>IFERROR(N18/BB18,0)</f>
        <v>0.9233362238479671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EB838-475E-4BD0-8FFF-A165D0600068}">
  <dimension ref="A1:BD18"/>
  <sheetViews>
    <sheetView zoomScale="83" zoomScaleNormal="100" workbookViewId="0">
      <selection activeCell="E10" sqref="E10"/>
    </sheetView>
  </sheetViews>
  <sheetFormatPr defaultRowHeight="14.4" x14ac:dyDescent="0.55000000000000004"/>
  <cols>
    <col min="1" max="1" width="8.3125" bestFit="1" customWidth="1"/>
    <col min="2" max="2" width="5.3125" customWidth="1"/>
    <col min="3" max="3" width="5.578125" customWidth="1"/>
    <col min="4" max="4" width="6.1015625" customWidth="1"/>
    <col min="5" max="5" width="6.05078125" customWidth="1"/>
    <col min="6" max="6" width="5.3671875" bestFit="1" customWidth="1"/>
    <col min="7" max="7" width="6.3125" customWidth="1"/>
    <col min="8" max="8" width="5.41796875" bestFit="1" customWidth="1"/>
    <col min="9" max="9" width="5.3671875" bestFit="1" customWidth="1"/>
    <col min="10" max="10" width="5" bestFit="1" customWidth="1"/>
    <col min="11" max="11" width="5.41796875" bestFit="1" customWidth="1"/>
    <col min="12" max="12" width="3.9453125" bestFit="1" customWidth="1"/>
    <col min="13" max="13" width="6.578125" customWidth="1"/>
    <col min="14" max="14" width="5.68359375" customWidth="1"/>
    <col min="15" max="15" width="6" customWidth="1"/>
    <col min="16" max="16" width="5.20703125" bestFit="1" customWidth="1"/>
    <col min="17" max="17" width="5.1015625" bestFit="1" customWidth="1"/>
    <col min="18" max="18" width="3.578125" bestFit="1" customWidth="1"/>
    <col min="19" max="19" width="2.89453125" bestFit="1" customWidth="1"/>
    <col min="20" max="20" width="3.62890625" bestFit="1" customWidth="1"/>
    <col min="21" max="21" width="3.68359375" bestFit="1" customWidth="1"/>
    <col min="22" max="22" width="3.47265625" bestFit="1" customWidth="1"/>
    <col min="23" max="23" width="4.7890625" bestFit="1" customWidth="1"/>
    <col min="24" max="24" width="4.47265625" bestFit="1" customWidth="1"/>
    <col min="25" max="25" width="3.7890625" bestFit="1" customWidth="1"/>
    <col min="26" max="26" width="3.7890625" customWidth="1"/>
  </cols>
  <sheetData>
    <row r="1" spans="1:56" ht="14.7" thickBot="1" x14ac:dyDescent="0.6">
      <c r="A1" s="13" t="s">
        <v>39</v>
      </c>
      <c r="B1" s="1" t="s">
        <v>3</v>
      </c>
      <c r="C1" s="3" t="s">
        <v>4</v>
      </c>
      <c r="D1" s="2" t="s">
        <v>5</v>
      </c>
      <c r="E1" s="1" t="s">
        <v>6</v>
      </c>
      <c r="F1" s="3" t="s">
        <v>7</v>
      </c>
      <c r="G1" s="2" t="s">
        <v>8</v>
      </c>
      <c r="H1" s="1" t="s">
        <v>9</v>
      </c>
      <c r="I1" s="3" t="s">
        <v>10</v>
      </c>
      <c r="J1" s="2" t="s">
        <v>11</v>
      </c>
      <c r="K1" s="1" t="s">
        <v>0</v>
      </c>
      <c r="L1" s="3" t="s">
        <v>1</v>
      </c>
      <c r="M1" s="2" t="s">
        <v>2</v>
      </c>
      <c r="N1" s="4" t="s">
        <v>16</v>
      </c>
      <c r="O1" s="1" t="s">
        <v>13</v>
      </c>
      <c r="P1" s="3" t="s">
        <v>14</v>
      </c>
      <c r="Q1" s="2" t="s">
        <v>12</v>
      </c>
      <c r="R1" s="1" t="s">
        <v>18</v>
      </c>
      <c r="S1" s="3" t="s">
        <v>15</v>
      </c>
      <c r="T1" s="3" t="s">
        <v>19</v>
      </c>
      <c r="U1" s="3" t="s">
        <v>20</v>
      </c>
      <c r="V1" s="3" t="s">
        <v>22</v>
      </c>
      <c r="W1" s="3" t="s">
        <v>21</v>
      </c>
      <c r="X1" s="2" t="s">
        <v>17</v>
      </c>
      <c r="Y1" s="4" t="s">
        <v>23</v>
      </c>
      <c r="Z1" s="1" t="s">
        <v>42</v>
      </c>
      <c r="AA1" s="18" t="s">
        <v>43</v>
      </c>
      <c r="AB1" s="19" t="s">
        <v>44</v>
      </c>
      <c r="AC1" s="19" t="s">
        <v>45</v>
      </c>
      <c r="AD1" s="19" t="s">
        <v>46</v>
      </c>
      <c r="AE1" s="19" t="s">
        <v>47</v>
      </c>
      <c r="AF1" s="19" t="s">
        <v>48</v>
      </c>
      <c r="AG1" s="19" t="s">
        <v>49</v>
      </c>
      <c r="AH1" s="19" t="s">
        <v>50</v>
      </c>
      <c r="AI1" s="19" t="s">
        <v>51</v>
      </c>
      <c r="AJ1" s="21" t="s">
        <v>52</v>
      </c>
      <c r="AK1" s="33" t="s">
        <v>53</v>
      </c>
      <c r="AL1" s="19" t="s">
        <v>54</v>
      </c>
      <c r="AM1" s="19" t="s">
        <v>55</v>
      </c>
      <c r="AN1" s="19" t="s">
        <v>56</v>
      </c>
      <c r="AO1" s="19" t="s">
        <v>57</v>
      </c>
      <c r="AP1" s="19" t="s">
        <v>58</v>
      </c>
      <c r="AQ1" s="19" t="s">
        <v>59</v>
      </c>
      <c r="AR1" s="19" t="s">
        <v>60</v>
      </c>
      <c r="AS1" s="19" t="s">
        <v>61</v>
      </c>
      <c r="AT1" s="19" t="s">
        <v>62</v>
      </c>
      <c r="AU1" s="19" t="s">
        <v>63</v>
      </c>
      <c r="AV1" s="19" t="s">
        <v>64</v>
      </c>
      <c r="AW1" s="19" t="s">
        <v>65</v>
      </c>
      <c r="AX1" s="19" t="s">
        <v>66</v>
      </c>
      <c r="AY1" s="19" t="s">
        <v>67</v>
      </c>
      <c r="AZ1" s="19" t="s">
        <v>68</v>
      </c>
      <c r="BA1" s="20" t="s">
        <v>69</v>
      </c>
      <c r="BB1" s="34" t="s">
        <v>70</v>
      </c>
      <c r="BC1" s="22" t="s">
        <v>71</v>
      </c>
      <c r="BD1" s="23" t="s">
        <v>72</v>
      </c>
    </row>
    <row r="2" spans="1:56" x14ac:dyDescent="0.55000000000000004">
      <c r="A2" s="14" t="s">
        <v>24</v>
      </c>
      <c r="B2" s="6">
        <v>0</v>
      </c>
      <c r="C2" s="5">
        <v>0</v>
      </c>
      <c r="D2" s="7">
        <f>IFERROR(B2/C2,0)</f>
        <v>0</v>
      </c>
      <c r="E2" s="6">
        <v>0</v>
      </c>
      <c r="F2" s="5">
        <v>0</v>
      </c>
      <c r="G2" s="7">
        <f>IFERROR(E2/F2,0)</f>
        <v>0</v>
      </c>
      <c r="H2" s="6">
        <v>0</v>
      </c>
      <c r="I2" s="5">
        <v>0</v>
      </c>
      <c r="J2" s="7">
        <f>IFERROR(H2/I2, 0)</f>
        <v>0</v>
      </c>
      <c r="K2" s="6">
        <f t="shared" ref="K2:L16" si="0">B2+E2</f>
        <v>0</v>
      </c>
      <c r="L2" s="5">
        <f t="shared" si="0"/>
        <v>0</v>
      </c>
      <c r="M2" s="7">
        <f>IFERROR(K2/L2,0)</f>
        <v>0</v>
      </c>
      <c r="N2" s="8">
        <f>(B2*2)+(E2*3)+(H2)</f>
        <v>0</v>
      </c>
      <c r="O2" s="6">
        <v>0</v>
      </c>
      <c r="P2" s="5">
        <v>1</v>
      </c>
      <c r="Q2" s="7">
        <f>O2+P2</f>
        <v>1</v>
      </c>
      <c r="R2" s="6">
        <v>1</v>
      </c>
      <c r="S2" s="5">
        <v>1</v>
      </c>
      <c r="T2" s="5">
        <v>0</v>
      </c>
      <c r="U2" s="5">
        <v>2</v>
      </c>
      <c r="V2" s="5">
        <v>0</v>
      </c>
      <c r="W2" s="5">
        <v>0</v>
      </c>
      <c r="X2" s="7">
        <v>0</v>
      </c>
      <c r="Y2" s="8">
        <v>5.5</v>
      </c>
      <c r="Z2" s="6">
        <v>1</v>
      </c>
      <c r="AA2" s="16">
        <f>IFERROR(U2+((T2*AC2)*(1-(1.07*AB2)))+(P2*(1-AC2)), 0)</f>
        <v>2.4492753623188408</v>
      </c>
      <c r="AB2">
        <f>IFERROR(($O$18/($O$18+$P$17)), 0)</f>
        <v>0.36666666666666664</v>
      </c>
      <c r="AC2">
        <f>IFERROR(($M$18*(1-AB2))/($M$18*(1-AB2)+(AB2*(1-$M$18))), 0)</f>
        <v>0.55072463768115942</v>
      </c>
      <c r="AD2">
        <f>IFERROR(((($L$18-$K$18-$T$17)*AC2*(1-1.07*AB2))/$Y$17)*Y2, 0)</f>
        <v>0.31056471201969321</v>
      </c>
      <c r="AE2">
        <f>IFERROR((X2/$X$17)*0.4*$I$18*((1-$J$18)^2), 0)</f>
        <v>0</v>
      </c>
      <c r="AF2">
        <f>IFERROR((($S$18-$U$17)/$Y$17)*Y2, 0)</f>
        <v>0.20622422197225349</v>
      </c>
      <c r="AG2">
        <f>IFERROR(AD2+AF2+AE2, 0)</f>
        <v>0.5167889339919467</v>
      </c>
      <c r="AH2">
        <f>IFERROR(AA2+AG2, 0)</f>
        <v>2.9660642963107877</v>
      </c>
      <c r="AI2">
        <f>IFERROR(AH2/($BB$18*(Y2/$Y$18)),0)</f>
        <v>1.2682020273343937</v>
      </c>
      <c r="AJ2" s="17">
        <f>IFERROR($K$18+(1-((1-$J$18)^2))*0.4*$I$18, 0)</f>
        <v>23.28</v>
      </c>
      <c r="AK2">
        <f>IFERROR(2*(K2+0.5*E2)*(1-(0.5*((N2-H2)/(2*L2)))*AL2), 0)</f>
        <v>0</v>
      </c>
      <c r="AL2">
        <f>IFERROR(((5*Y2/$Y$17)*1.14*(($R$17-R2)/$K$17))+((1-(5*Y2/$Y$17))*(((($R$17/$Y$17)*Y2*5)-R2)/((($K$17/$Y$17)*Y2*5)-K2))), 0)</f>
        <v>0.31073369313684274</v>
      </c>
      <c r="AM2">
        <f>IFERROR(2*((($K$17)+0.5*($F$17-E2))/($K$17-K2))*0.5*((($N$17-$H$17)-(N2-H2))/(2*($L$17-L2)))*R2, 0)</f>
        <v>0.67054794520547945</v>
      </c>
      <c r="AN2">
        <f>IFERROR(1-($O$17/AO2)*AP2*AR2, 0)</f>
        <v>0.91685472949380065</v>
      </c>
      <c r="AO2">
        <f>IFERROR($K$17+(1-(1-($H$17/$I$17))^2)*$I$17*0.4, 0)</f>
        <v>32.488888888888887</v>
      </c>
      <c r="AP2">
        <f>IFERROR(((1-AQ2)*AR2)/((1-AQ2)*AR2+(1-AR2)*AQ2), 0)</f>
        <v>0.45709112460783091</v>
      </c>
      <c r="AQ2">
        <f>IFERROR($O$17/($O$17+$P$18), 0)</f>
        <v>0.41025641025641024</v>
      </c>
      <c r="AR2">
        <f>IFERROR(AO2/($L$17+0.44*$I$17+$S$17), 0)</f>
        <v>0.36935981001465312</v>
      </c>
      <c r="AS2">
        <f>IFERROR(O2*AP2*AR2*($N$17/($K$17+(1-(1-($H$17/$I$17))^2)*0.4*$I$17)), 0)</f>
        <v>0</v>
      </c>
      <c r="AT2">
        <f>IFERROR((AK2+AM2+H2)*AN2+AS2, 0)</f>
        <v>0.61479505491399367</v>
      </c>
      <c r="AU2">
        <f>IFERROR(K2*(1-(0.5*((N2-H2)/(2*L2)))*AL2), 0)</f>
        <v>0</v>
      </c>
      <c r="AV2">
        <f>IFERROR(0.5*((($N$17-$H$17)-(N2-H2))/(2*($L$17-L2)))*R2, 0)</f>
        <v>0.22602739726027396</v>
      </c>
      <c r="AW2">
        <f>IFERROR((1-(1-(H2/I2))^2)*0.4*I2, 0)</f>
        <v>0</v>
      </c>
      <c r="AX2">
        <f>IFERROR(O2*AP2*AR2, 0)</f>
        <v>0</v>
      </c>
      <c r="AY2">
        <f>IFERROR((L2-K2)*(1-(1.07*AQ2)), 0)</f>
        <v>0</v>
      </c>
      <c r="AZ2">
        <f>IFERROR(((1-(H2/I2))^2)*0.4*I2, 0)</f>
        <v>0</v>
      </c>
      <c r="BA2">
        <f>IFERROR(((AU2+AV2+AW2)*AN2)+AX2+AY2+AZ2+S2, 0)</f>
        <v>1.2072342881732563</v>
      </c>
      <c r="BB2" s="35">
        <v>0</v>
      </c>
      <c r="BC2">
        <f>IFERROR(N2/L2, 0)</f>
        <v>0</v>
      </c>
      <c r="BD2" s="17"/>
    </row>
    <row r="3" spans="1:56" x14ac:dyDescent="0.55000000000000004">
      <c r="A3" s="15" t="s">
        <v>25</v>
      </c>
      <c r="B3" s="10">
        <v>4</v>
      </c>
      <c r="C3" s="9">
        <v>5</v>
      </c>
      <c r="D3" s="11">
        <f t="shared" ref="D3:D18" si="1">IFERROR(B3/C3,0)</f>
        <v>0.8</v>
      </c>
      <c r="E3" s="10">
        <v>2</v>
      </c>
      <c r="F3" s="9">
        <v>7</v>
      </c>
      <c r="G3" s="11">
        <f t="shared" ref="G3:G18" si="2">IFERROR(E3/F3,0)</f>
        <v>0.2857142857142857</v>
      </c>
      <c r="H3" s="10">
        <v>0</v>
      </c>
      <c r="I3" s="9">
        <v>0</v>
      </c>
      <c r="J3" s="11">
        <f t="shared" ref="J3:J18" si="3">IFERROR(H3/I3, 0)</f>
        <v>0</v>
      </c>
      <c r="K3" s="10">
        <f t="shared" si="0"/>
        <v>6</v>
      </c>
      <c r="L3" s="9">
        <f t="shared" si="0"/>
        <v>12</v>
      </c>
      <c r="M3" s="11">
        <f t="shared" ref="M3:M18" si="4">IFERROR(K3/L3,0)</f>
        <v>0.5</v>
      </c>
      <c r="N3" s="12">
        <f t="shared" ref="N3:N16" si="5">(B3*2)+(E3*3)+(H3)</f>
        <v>14</v>
      </c>
      <c r="O3" s="10">
        <v>0</v>
      </c>
      <c r="P3" s="9">
        <v>0</v>
      </c>
      <c r="Q3" s="11">
        <f t="shared" ref="Q3:Q18" si="6">O3+P3</f>
        <v>0</v>
      </c>
      <c r="R3" s="10">
        <v>0</v>
      </c>
      <c r="S3" s="9">
        <v>1</v>
      </c>
      <c r="T3" s="9">
        <v>0</v>
      </c>
      <c r="U3" s="9">
        <v>1</v>
      </c>
      <c r="V3" s="9">
        <v>0</v>
      </c>
      <c r="W3" s="9">
        <v>2</v>
      </c>
      <c r="X3" s="11">
        <v>3</v>
      </c>
      <c r="Y3" s="12">
        <v>16.5</v>
      </c>
      <c r="Z3" s="10">
        <v>1</v>
      </c>
      <c r="AA3" s="30">
        <f t="shared" ref="AA3:AA16" si="7">IFERROR(U3+((T3*AC3)*(1-(1.07*AB3)))+(P3*(1-AC3)), 0)</f>
        <v>1</v>
      </c>
      <c r="AB3" s="31">
        <f t="shared" ref="AB3:AB17" si="8">IFERROR(($O$18/($O$18+$P$17)), 0)</f>
        <v>0.36666666666666664</v>
      </c>
      <c r="AC3" s="31">
        <f t="shared" ref="AC3:AC17" si="9">IFERROR(($M$18*(1-AB3))/($M$18*(1-AB3)+(AB3*(1-$M$18))), 0)</f>
        <v>0.55072463768115942</v>
      </c>
      <c r="AD3" s="31">
        <f t="shared" ref="AD3:AD17" si="10">IFERROR(((($L$18-$K$18-$T$17)*AC3*(1-1.07*AB3))/$Y$17)*Y3, 0)</f>
        <v>0.93169413605907958</v>
      </c>
      <c r="AE3" s="31">
        <f t="shared" ref="AE3:AE17" si="11">IFERROR((X3/$X$17)*0.4*$I$18*((1-$J$18)^2), 0)</f>
        <v>0.12705882352941178</v>
      </c>
      <c r="AF3" s="31">
        <f t="shared" ref="AF3:AF17" si="12">IFERROR((($S$18-$U$17)/$Y$17)*Y3, 0)</f>
        <v>0.6186726659167604</v>
      </c>
      <c r="AG3" s="31">
        <f t="shared" ref="AG3:AG18" si="13">IFERROR(AD3+AF3+AE3, 0)</f>
        <v>1.6774256255052515</v>
      </c>
      <c r="AH3" s="31">
        <f t="shared" ref="AH3:AH18" si="14">IFERROR(AA3+AG3, 0)</f>
        <v>2.6774256255052515</v>
      </c>
      <c r="AI3" s="31">
        <f t="shared" ref="AI3:AI17" si="15">IFERROR(AH3/($BB$18*(Y3/$Y$18)),0)</f>
        <v>0.38159620146312917</v>
      </c>
      <c r="AJ3" s="32">
        <f t="shared" ref="AJ3:AJ17" si="16">IFERROR($K$18+(1-((1-$J$18)^2))*0.4*$I$18, 0)</f>
        <v>23.28</v>
      </c>
      <c r="AK3" s="31">
        <f t="shared" ref="AK3:AK18" si="17">IFERROR(2*(K3+0.5*E3)*(1-(0.5*((N3-H3)/(2*L3)))*AL3), 0)</f>
        <v>11.371833580609142</v>
      </c>
      <c r="AL3" s="31">
        <f t="shared" ref="AL3:AL17" si="18">IFERROR(((5*Y3/$Y$17)*1.14*(($R$17-R3)/$K$17))+((1-(5*Y3/$Y$17))*(((($R$17/$Y$17)*Y3*5)-R3)/((($K$17/$Y$17)*Y3*5)-K3))), 0)</f>
        <v>0.64363259250388372</v>
      </c>
      <c r="AM3" s="31">
        <f t="shared" ref="AM3:AM17" si="19">IFERROR(2*((($K$17)+0.5*($F$17-E3))/($K$17-K3))*0.5*((($N$17-$H$17)-(N3-H3))/(2*($L$17-L3)))*R3, 0)</f>
        <v>0</v>
      </c>
      <c r="AN3" s="31">
        <f t="shared" ref="AN3:AN17" si="20">IFERROR(1-($O$17/AO3)*AP3*AR3, 0)</f>
        <v>0.91685472949380065</v>
      </c>
      <c r="AO3" s="31">
        <f t="shared" ref="AO3:AO17" si="21">IFERROR($K$17+(1-(1-($H$17/$I$17))^2)*$I$17*0.4, 0)</f>
        <v>32.488888888888887</v>
      </c>
      <c r="AP3" s="31">
        <f t="shared" ref="AP3:AP18" si="22">IFERROR(((1-AQ3)*AR3)/((1-AQ3)*AR3+(1-AR3)*AQ3), 0)</f>
        <v>0.45709112460783091</v>
      </c>
      <c r="AQ3" s="31">
        <f t="shared" ref="AQ3:AQ17" si="23">IFERROR($O$17/($O$17+$P$18), 0)</f>
        <v>0.41025641025641024</v>
      </c>
      <c r="AR3" s="31">
        <f t="shared" ref="AR3:AR17" si="24">IFERROR(AO3/($L$17+0.44*$I$17+$S$17), 0)</f>
        <v>0.36935981001465312</v>
      </c>
      <c r="AS3" s="31">
        <f t="shared" ref="AS3:AS17" si="25">IFERROR(O3*AP3*AR3*($N$17/($K$17+(1-(1-($H$17/$I$17))^2)*0.4*$I$17)), 0)</f>
        <v>0</v>
      </c>
      <c r="AT3" s="31">
        <f t="shared" ref="AT3:AT18" si="26">IFERROR((AK3+AM3+H3)*AN3+AS3, 0)</f>
        <v>10.426319401397913</v>
      </c>
      <c r="AU3" s="31">
        <f t="shared" ref="AU3:AU18" si="27">IFERROR(K3*(1-(0.5*((N3-H3)/(2*L3)))*AL3), 0)</f>
        <v>4.8736429631182032</v>
      </c>
      <c r="AV3" s="31">
        <f t="shared" ref="AV3:AV17" si="28">IFERROR(0.5*((($N$17-$H$17)-(N3-H3))/(2*($L$17-L3)))*R3, 0)</f>
        <v>0</v>
      </c>
      <c r="AW3" s="31">
        <f t="shared" ref="AW3:AW18" si="29">IFERROR((1-(1-(H3/I3))^2)*0.4*I3, 0)</f>
        <v>0</v>
      </c>
      <c r="AX3" s="31">
        <f t="shared" ref="AX3:AX18" si="30">IFERROR(O3*AP3*AR3, 0)</f>
        <v>0</v>
      </c>
      <c r="AY3" s="31">
        <f t="shared" ref="AY3:AY18" si="31">IFERROR((L3-K3)*(1-(1.07*AQ3)), 0)</f>
        <v>3.3661538461538463</v>
      </c>
      <c r="AZ3" s="31">
        <f t="shared" ref="AZ3:AZ18" si="32">IFERROR(((1-(H3/I3))^2)*0.4*I3, 0)</f>
        <v>0</v>
      </c>
      <c r="BA3" s="31">
        <f t="shared" ref="BA3:BA18" si="33">IFERROR(((AU3+AV3+AW3)*AN3)+AX3+AY3+AZ3+S3, 0)</f>
        <v>8.8345764467529513</v>
      </c>
      <c r="BB3" s="36">
        <v>0</v>
      </c>
      <c r="BC3" s="31">
        <f t="shared" ref="BC3:BC18" si="34">IFERROR(N3/L3, 0)</f>
        <v>1.1666666666666667</v>
      </c>
      <c r="BD3" s="32"/>
    </row>
    <row r="4" spans="1:56" x14ac:dyDescent="0.55000000000000004">
      <c r="A4" s="14" t="s">
        <v>26</v>
      </c>
      <c r="B4" s="6">
        <v>3</v>
      </c>
      <c r="C4" s="5">
        <v>6</v>
      </c>
      <c r="D4" s="7">
        <f t="shared" si="1"/>
        <v>0.5</v>
      </c>
      <c r="E4" s="6">
        <v>0</v>
      </c>
      <c r="F4" s="5">
        <v>1</v>
      </c>
      <c r="G4" s="7">
        <f t="shared" si="2"/>
        <v>0</v>
      </c>
      <c r="H4" s="6">
        <v>2</v>
      </c>
      <c r="I4" s="5">
        <v>2</v>
      </c>
      <c r="J4" s="7">
        <f t="shared" si="3"/>
        <v>1</v>
      </c>
      <c r="K4" s="6">
        <f t="shared" si="0"/>
        <v>3</v>
      </c>
      <c r="L4" s="5">
        <f t="shared" si="0"/>
        <v>7</v>
      </c>
      <c r="M4" s="7">
        <f t="shared" si="4"/>
        <v>0.42857142857142855</v>
      </c>
      <c r="N4" s="8">
        <f t="shared" si="5"/>
        <v>8</v>
      </c>
      <c r="O4" s="6">
        <v>2</v>
      </c>
      <c r="P4" s="5">
        <v>3</v>
      </c>
      <c r="Q4" s="7">
        <f t="shared" si="6"/>
        <v>5</v>
      </c>
      <c r="R4" s="6">
        <v>1</v>
      </c>
      <c r="S4" s="5">
        <v>2</v>
      </c>
      <c r="T4" s="5">
        <v>0</v>
      </c>
      <c r="U4" s="5">
        <v>1</v>
      </c>
      <c r="V4" s="5">
        <v>0</v>
      </c>
      <c r="W4" s="5">
        <v>2</v>
      </c>
      <c r="X4" s="7">
        <v>1</v>
      </c>
      <c r="Y4" s="8">
        <v>15</v>
      </c>
      <c r="Z4" s="6">
        <v>1</v>
      </c>
      <c r="AA4" s="16">
        <f t="shared" si="7"/>
        <v>2.3478260869565215</v>
      </c>
      <c r="AB4">
        <f t="shared" si="8"/>
        <v>0.36666666666666664</v>
      </c>
      <c r="AC4">
        <f t="shared" si="9"/>
        <v>0.55072463768115942</v>
      </c>
      <c r="AD4">
        <f t="shared" si="10"/>
        <v>0.84699466914461785</v>
      </c>
      <c r="AE4">
        <f t="shared" si="11"/>
        <v>4.2352941176470586E-2</v>
      </c>
      <c r="AF4">
        <f t="shared" si="12"/>
        <v>0.56242969628796402</v>
      </c>
      <c r="AG4">
        <f t="shared" si="13"/>
        <v>1.4517773066090525</v>
      </c>
      <c r="AH4">
        <f t="shared" si="14"/>
        <v>3.7996033935655742</v>
      </c>
      <c r="AI4">
        <f t="shared" si="15"/>
        <v>0.59568625513366802</v>
      </c>
      <c r="AJ4" s="17">
        <f t="shared" si="16"/>
        <v>23.28</v>
      </c>
      <c r="AK4">
        <f t="shared" si="17"/>
        <v>5.3588248594857273</v>
      </c>
      <c r="AL4">
        <f t="shared" si="18"/>
        <v>0.49869177595554548</v>
      </c>
      <c r="AM4">
        <f t="shared" si="19"/>
        <v>0.74915824915824913</v>
      </c>
      <c r="AN4">
        <f t="shared" si="20"/>
        <v>0.91685472949380065</v>
      </c>
      <c r="AO4">
        <f t="shared" si="21"/>
        <v>32.488888888888887</v>
      </c>
      <c r="AP4">
        <f t="shared" si="22"/>
        <v>0.45709112460783091</v>
      </c>
      <c r="AQ4">
        <f t="shared" si="23"/>
        <v>0.41025641025641024</v>
      </c>
      <c r="AR4">
        <f t="shared" si="24"/>
        <v>0.36935981001465312</v>
      </c>
      <c r="AS4">
        <f t="shared" si="25"/>
        <v>0.72752111692924426</v>
      </c>
      <c r="AT4">
        <f t="shared" si="26"/>
        <v>8.161363776745322</v>
      </c>
      <c r="AU4">
        <f t="shared" si="27"/>
        <v>2.6794124297428636</v>
      </c>
      <c r="AV4">
        <f t="shared" si="28"/>
        <v>0.22727272727272727</v>
      </c>
      <c r="AW4">
        <f t="shared" si="29"/>
        <v>0.8</v>
      </c>
      <c r="AX4">
        <f t="shared" si="30"/>
        <v>0.33766218188906511</v>
      </c>
      <c r="AY4">
        <f t="shared" si="31"/>
        <v>2.244102564102564</v>
      </c>
      <c r="AZ4">
        <f t="shared" si="32"/>
        <v>0</v>
      </c>
      <c r="BA4">
        <f t="shared" si="33"/>
        <v>7.9802565629458453</v>
      </c>
      <c r="BB4" s="35">
        <v>0</v>
      </c>
      <c r="BC4">
        <f t="shared" si="34"/>
        <v>1.1428571428571428</v>
      </c>
      <c r="BD4" s="17"/>
    </row>
    <row r="5" spans="1:56" x14ac:dyDescent="0.55000000000000004">
      <c r="A5" s="15" t="s">
        <v>27</v>
      </c>
      <c r="B5" s="10">
        <v>0</v>
      </c>
      <c r="C5" s="9">
        <v>1</v>
      </c>
      <c r="D5" s="11">
        <f t="shared" si="1"/>
        <v>0</v>
      </c>
      <c r="E5" s="10">
        <v>1</v>
      </c>
      <c r="F5" s="9">
        <v>6</v>
      </c>
      <c r="G5" s="11">
        <f t="shared" si="2"/>
        <v>0.16666666666666666</v>
      </c>
      <c r="H5" s="10">
        <v>0</v>
      </c>
      <c r="I5" s="9">
        <v>0</v>
      </c>
      <c r="J5" s="11">
        <f t="shared" si="3"/>
        <v>0</v>
      </c>
      <c r="K5" s="10">
        <f t="shared" si="0"/>
        <v>1</v>
      </c>
      <c r="L5" s="9">
        <f t="shared" si="0"/>
        <v>7</v>
      </c>
      <c r="M5" s="11">
        <f t="shared" si="4"/>
        <v>0.14285714285714285</v>
      </c>
      <c r="N5" s="12">
        <f t="shared" si="5"/>
        <v>3</v>
      </c>
      <c r="O5" s="10">
        <v>0</v>
      </c>
      <c r="P5" s="9">
        <v>0</v>
      </c>
      <c r="Q5" s="11">
        <f t="shared" si="6"/>
        <v>0</v>
      </c>
      <c r="R5" s="10">
        <v>2</v>
      </c>
      <c r="S5" s="9">
        <v>1</v>
      </c>
      <c r="T5" s="9">
        <v>0</v>
      </c>
      <c r="U5" s="9">
        <v>2</v>
      </c>
      <c r="V5" s="9">
        <v>0</v>
      </c>
      <c r="W5" s="9">
        <v>0</v>
      </c>
      <c r="X5" s="11">
        <v>2</v>
      </c>
      <c r="Y5" s="12">
        <v>11.15</v>
      </c>
      <c r="Z5" s="10">
        <v>1</v>
      </c>
      <c r="AA5" s="30">
        <f t="shared" si="7"/>
        <v>2</v>
      </c>
      <c r="AB5" s="31">
        <f t="shared" si="8"/>
        <v>0.36666666666666664</v>
      </c>
      <c r="AC5" s="31">
        <f t="shared" si="9"/>
        <v>0.55072463768115942</v>
      </c>
      <c r="AD5" s="31">
        <f t="shared" si="10"/>
        <v>0.62959937073083261</v>
      </c>
      <c r="AE5" s="31">
        <f t="shared" si="11"/>
        <v>8.4705882352941173E-2</v>
      </c>
      <c r="AF5" s="31">
        <f t="shared" si="12"/>
        <v>0.41807274090738661</v>
      </c>
      <c r="AG5" s="31">
        <f t="shared" si="13"/>
        <v>1.1323779939911605</v>
      </c>
      <c r="AH5" s="31">
        <f t="shared" si="14"/>
        <v>3.1323779939911605</v>
      </c>
      <c r="AI5" s="31">
        <f t="shared" si="15"/>
        <v>0.66064761019928187</v>
      </c>
      <c r="AJ5" s="32">
        <f t="shared" si="16"/>
        <v>23.28</v>
      </c>
      <c r="AK5" s="31">
        <f t="shared" si="17"/>
        <v>2.8851719440146883</v>
      </c>
      <c r="AL5" s="31">
        <f t="shared" si="18"/>
        <v>0.35724284084319147</v>
      </c>
      <c r="AM5" s="31">
        <f t="shared" si="19"/>
        <v>1.4482758620689655</v>
      </c>
      <c r="AN5" s="31">
        <f t="shared" si="20"/>
        <v>0.91685472949380065</v>
      </c>
      <c r="AO5" s="31">
        <f t="shared" si="21"/>
        <v>32.488888888888887</v>
      </c>
      <c r="AP5" s="31">
        <f t="shared" si="22"/>
        <v>0.45709112460783091</v>
      </c>
      <c r="AQ5" s="31">
        <f t="shared" si="23"/>
        <v>0.41025641025641024</v>
      </c>
      <c r="AR5" s="31">
        <f t="shared" si="24"/>
        <v>0.36935981001465312</v>
      </c>
      <c r="AS5" s="31">
        <f t="shared" si="25"/>
        <v>0</v>
      </c>
      <c r="AT5" s="31">
        <f t="shared" si="26"/>
        <v>3.9731421160223324</v>
      </c>
      <c r="AU5" s="31">
        <f t="shared" si="27"/>
        <v>0.96172398133822945</v>
      </c>
      <c r="AV5" s="31">
        <f t="shared" si="28"/>
        <v>0.47727272727272729</v>
      </c>
      <c r="AW5" s="31">
        <f t="shared" si="29"/>
        <v>0</v>
      </c>
      <c r="AX5" s="31">
        <f t="shared" si="30"/>
        <v>0</v>
      </c>
      <c r="AY5" s="31">
        <f t="shared" si="31"/>
        <v>3.3661538461538463</v>
      </c>
      <c r="AZ5" s="31">
        <f t="shared" si="32"/>
        <v>0</v>
      </c>
      <c r="BA5" s="31">
        <f t="shared" si="33"/>
        <v>5.6855047841698143</v>
      </c>
      <c r="BB5" s="36">
        <v>0</v>
      </c>
      <c r="BC5" s="31">
        <f t="shared" si="34"/>
        <v>0.42857142857142855</v>
      </c>
      <c r="BD5" s="32"/>
    </row>
    <row r="6" spans="1:56" x14ac:dyDescent="0.55000000000000004">
      <c r="A6" s="14" t="s">
        <v>28</v>
      </c>
      <c r="B6" s="6">
        <v>0</v>
      </c>
      <c r="C6" s="5">
        <v>2</v>
      </c>
      <c r="D6" s="7">
        <f t="shared" si="1"/>
        <v>0</v>
      </c>
      <c r="E6" s="6">
        <v>1</v>
      </c>
      <c r="F6" s="5">
        <v>2</v>
      </c>
      <c r="G6" s="7">
        <f t="shared" si="2"/>
        <v>0.5</v>
      </c>
      <c r="H6" s="6">
        <v>0</v>
      </c>
      <c r="I6" s="5">
        <v>0</v>
      </c>
      <c r="J6" s="7">
        <f t="shared" si="3"/>
        <v>0</v>
      </c>
      <c r="K6" s="6">
        <f t="shared" si="0"/>
        <v>1</v>
      </c>
      <c r="L6" s="5">
        <f t="shared" si="0"/>
        <v>4</v>
      </c>
      <c r="M6" s="7">
        <f t="shared" si="4"/>
        <v>0.25</v>
      </c>
      <c r="N6" s="8">
        <f t="shared" si="5"/>
        <v>3</v>
      </c>
      <c r="O6" s="6">
        <v>0</v>
      </c>
      <c r="P6" s="5">
        <v>0</v>
      </c>
      <c r="Q6" s="7">
        <f t="shared" si="6"/>
        <v>0</v>
      </c>
      <c r="R6" s="6">
        <v>7</v>
      </c>
      <c r="S6" s="5">
        <v>0</v>
      </c>
      <c r="T6" s="5">
        <v>0</v>
      </c>
      <c r="U6" s="5">
        <v>1</v>
      </c>
      <c r="V6" s="5">
        <v>0</v>
      </c>
      <c r="W6" s="5">
        <v>2</v>
      </c>
      <c r="X6" s="7">
        <v>1</v>
      </c>
      <c r="Y6" s="8">
        <v>15.66</v>
      </c>
      <c r="Z6" s="6">
        <v>1</v>
      </c>
      <c r="AA6" s="16">
        <f t="shared" si="7"/>
        <v>1</v>
      </c>
      <c r="AB6">
        <f t="shared" si="8"/>
        <v>0.36666666666666664</v>
      </c>
      <c r="AC6">
        <f t="shared" si="9"/>
        <v>0.55072463768115942</v>
      </c>
      <c r="AD6">
        <f t="shared" si="10"/>
        <v>0.88426243458698106</v>
      </c>
      <c r="AE6">
        <f t="shared" si="11"/>
        <v>4.2352941176470586E-2</v>
      </c>
      <c r="AF6">
        <f t="shared" si="12"/>
        <v>0.58717660292463447</v>
      </c>
      <c r="AG6">
        <f t="shared" si="13"/>
        <v>1.513791978688086</v>
      </c>
      <c r="AH6">
        <f t="shared" si="14"/>
        <v>2.513791978688086</v>
      </c>
      <c r="AI6">
        <f t="shared" si="15"/>
        <v>0.37749234557427436</v>
      </c>
      <c r="AJ6" s="17">
        <f t="shared" si="16"/>
        <v>23.28</v>
      </c>
      <c r="AK6">
        <f t="shared" si="17"/>
        <v>2.9299280757934718</v>
      </c>
      <c r="AL6">
        <f t="shared" si="18"/>
        <v>0.12457230970049479</v>
      </c>
      <c r="AM6">
        <f t="shared" si="19"/>
        <v>4.8485757121439272</v>
      </c>
      <c r="AN6">
        <f t="shared" si="20"/>
        <v>0.91685472949380065</v>
      </c>
      <c r="AO6">
        <f t="shared" si="21"/>
        <v>32.488888888888887</v>
      </c>
      <c r="AP6">
        <f t="shared" si="22"/>
        <v>0.45709112460783091</v>
      </c>
      <c r="AQ6">
        <f t="shared" si="23"/>
        <v>0.41025641025641024</v>
      </c>
      <c r="AR6">
        <f t="shared" si="24"/>
        <v>0.36935981001465312</v>
      </c>
      <c r="AS6">
        <f t="shared" si="25"/>
        <v>0</v>
      </c>
      <c r="AT6">
        <f t="shared" si="26"/>
        <v>7.131757986355848</v>
      </c>
      <c r="AU6">
        <f t="shared" si="27"/>
        <v>0.97664269193115727</v>
      </c>
      <c r="AV6">
        <f t="shared" si="28"/>
        <v>1.5978260869565217</v>
      </c>
      <c r="AW6">
        <f t="shared" si="29"/>
        <v>0</v>
      </c>
      <c r="AX6">
        <f t="shared" si="30"/>
        <v>0</v>
      </c>
      <c r="AY6">
        <f t="shared" si="31"/>
        <v>1.6830769230769231</v>
      </c>
      <c r="AZ6">
        <f t="shared" si="32"/>
        <v>0</v>
      </c>
      <c r="BA6">
        <f t="shared" si="33"/>
        <v>4.0434907989342221</v>
      </c>
      <c r="BB6" s="35">
        <v>0</v>
      </c>
      <c r="BC6">
        <f t="shared" si="34"/>
        <v>0.75</v>
      </c>
      <c r="BD6" s="17"/>
    </row>
    <row r="7" spans="1:56" x14ac:dyDescent="0.55000000000000004">
      <c r="A7" s="15" t="s">
        <v>29</v>
      </c>
      <c r="B7" s="10">
        <v>8</v>
      </c>
      <c r="C7" s="9">
        <v>9</v>
      </c>
      <c r="D7" s="11">
        <f t="shared" si="1"/>
        <v>0.88888888888888884</v>
      </c>
      <c r="E7" s="10">
        <v>0</v>
      </c>
      <c r="F7" s="9">
        <v>2</v>
      </c>
      <c r="G7" s="11">
        <f t="shared" si="2"/>
        <v>0</v>
      </c>
      <c r="H7" s="10">
        <v>2</v>
      </c>
      <c r="I7" s="9">
        <v>3</v>
      </c>
      <c r="J7" s="11">
        <f t="shared" si="3"/>
        <v>0.66666666666666663</v>
      </c>
      <c r="K7" s="10">
        <f t="shared" si="0"/>
        <v>8</v>
      </c>
      <c r="L7" s="9">
        <f t="shared" si="0"/>
        <v>11</v>
      </c>
      <c r="M7" s="11">
        <f t="shared" si="4"/>
        <v>0.72727272727272729</v>
      </c>
      <c r="N7" s="12">
        <f t="shared" si="5"/>
        <v>18</v>
      </c>
      <c r="O7" s="10">
        <v>5</v>
      </c>
      <c r="P7" s="9">
        <v>3</v>
      </c>
      <c r="Q7" s="11">
        <f t="shared" si="6"/>
        <v>8</v>
      </c>
      <c r="R7" s="10">
        <v>2</v>
      </c>
      <c r="S7" s="9">
        <v>2</v>
      </c>
      <c r="T7" s="9">
        <v>0</v>
      </c>
      <c r="U7" s="9">
        <v>3</v>
      </c>
      <c r="V7" s="9">
        <v>0</v>
      </c>
      <c r="W7" s="9">
        <v>3</v>
      </c>
      <c r="X7" s="11">
        <v>4</v>
      </c>
      <c r="Y7" s="12">
        <v>18.5</v>
      </c>
      <c r="Z7" s="10">
        <v>1</v>
      </c>
      <c r="AA7" s="30">
        <f t="shared" si="7"/>
        <v>4.3478260869565215</v>
      </c>
      <c r="AB7" s="31">
        <f t="shared" si="8"/>
        <v>0.36666666666666664</v>
      </c>
      <c r="AC7" s="31">
        <f t="shared" si="9"/>
        <v>0.55072463768115942</v>
      </c>
      <c r="AD7" s="31">
        <f t="shared" si="10"/>
        <v>1.0446267586116953</v>
      </c>
      <c r="AE7" s="31">
        <f t="shared" si="11"/>
        <v>0.16941176470588235</v>
      </c>
      <c r="AF7" s="31">
        <f t="shared" si="12"/>
        <v>0.69366329208848898</v>
      </c>
      <c r="AG7" s="31">
        <f t="shared" si="13"/>
        <v>1.9077018154060665</v>
      </c>
      <c r="AH7" s="31">
        <f t="shared" si="14"/>
        <v>6.255527902362588</v>
      </c>
      <c r="AI7" s="31">
        <f t="shared" si="15"/>
        <v>0.79517516678534106</v>
      </c>
      <c r="AJ7" s="32">
        <f t="shared" si="16"/>
        <v>23.28</v>
      </c>
      <c r="AK7" s="31">
        <f t="shared" si="17"/>
        <v>12.865203154433699</v>
      </c>
      <c r="AL7" s="31">
        <f t="shared" si="18"/>
        <v>0.53879320783170803</v>
      </c>
      <c r="AM7" s="31">
        <f t="shared" si="19"/>
        <v>1.6312316715542523</v>
      </c>
      <c r="AN7" s="31">
        <f t="shared" si="20"/>
        <v>0.91685472949380065</v>
      </c>
      <c r="AO7" s="31">
        <f t="shared" si="21"/>
        <v>32.488888888888887</v>
      </c>
      <c r="AP7" s="31">
        <f t="shared" si="22"/>
        <v>0.45709112460783091</v>
      </c>
      <c r="AQ7" s="31">
        <f t="shared" si="23"/>
        <v>0.41025641025641024</v>
      </c>
      <c r="AR7" s="31">
        <f t="shared" si="24"/>
        <v>0.36935981001465312</v>
      </c>
      <c r="AS7" s="31">
        <f t="shared" si="25"/>
        <v>1.8188027923231107</v>
      </c>
      <c r="AT7" s="31">
        <f t="shared" si="26"/>
        <v>16.943637082316407</v>
      </c>
      <c r="AU7" s="31">
        <f t="shared" si="27"/>
        <v>6.4326015772168494</v>
      </c>
      <c r="AV7" s="31">
        <f t="shared" si="28"/>
        <v>0.40322580645161288</v>
      </c>
      <c r="AW7" s="31">
        <f t="shared" si="29"/>
        <v>1.0666666666666667</v>
      </c>
      <c r="AX7" s="31">
        <f t="shared" si="30"/>
        <v>0.84415545472266285</v>
      </c>
      <c r="AY7" s="31">
        <f t="shared" si="31"/>
        <v>1.6830769230769231</v>
      </c>
      <c r="AZ7" s="31">
        <f t="shared" si="32"/>
        <v>0.13333333333333336</v>
      </c>
      <c r="BA7" s="31">
        <f t="shared" si="33"/>
        <v>11.906004755979302</v>
      </c>
      <c r="BB7" s="36">
        <v>0</v>
      </c>
      <c r="BC7" s="31">
        <f t="shared" si="34"/>
        <v>1.6363636363636365</v>
      </c>
      <c r="BD7" s="32"/>
    </row>
    <row r="8" spans="1:56" x14ac:dyDescent="0.55000000000000004">
      <c r="A8" s="14" t="s">
        <v>30</v>
      </c>
      <c r="B8" s="6">
        <v>1</v>
      </c>
      <c r="C8" s="5">
        <v>2</v>
      </c>
      <c r="D8" s="7">
        <f t="shared" si="1"/>
        <v>0.5</v>
      </c>
      <c r="E8" s="6">
        <v>0</v>
      </c>
      <c r="F8" s="5">
        <v>2</v>
      </c>
      <c r="G8" s="7">
        <f t="shared" si="2"/>
        <v>0</v>
      </c>
      <c r="H8" s="6">
        <v>0</v>
      </c>
      <c r="I8" s="5">
        <v>0</v>
      </c>
      <c r="J8" s="7">
        <f t="shared" si="3"/>
        <v>0</v>
      </c>
      <c r="K8" s="6">
        <f t="shared" si="0"/>
        <v>1</v>
      </c>
      <c r="L8" s="5">
        <f t="shared" si="0"/>
        <v>4</v>
      </c>
      <c r="M8" s="7">
        <f t="shared" si="4"/>
        <v>0.25</v>
      </c>
      <c r="N8" s="8">
        <f t="shared" si="5"/>
        <v>2</v>
      </c>
      <c r="O8" s="6">
        <v>0</v>
      </c>
      <c r="P8" s="5">
        <v>1</v>
      </c>
      <c r="Q8" s="7">
        <f t="shared" si="6"/>
        <v>1</v>
      </c>
      <c r="R8" s="6">
        <v>0</v>
      </c>
      <c r="S8" s="5">
        <v>0</v>
      </c>
      <c r="T8" s="5">
        <v>0</v>
      </c>
      <c r="U8" s="5">
        <v>1</v>
      </c>
      <c r="V8" s="5">
        <v>0</v>
      </c>
      <c r="W8" s="5">
        <v>0</v>
      </c>
      <c r="X8" s="7">
        <v>0</v>
      </c>
      <c r="Y8" s="8">
        <v>7.33</v>
      </c>
      <c r="Z8" s="6">
        <v>1</v>
      </c>
      <c r="AA8" s="16">
        <f t="shared" si="7"/>
        <v>1.4492753623188406</v>
      </c>
      <c r="AB8">
        <f t="shared" si="8"/>
        <v>0.36666666666666664</v>
      </c>
      <c r="AC8">
        <f t="shared" si="9"/>
        <v>0.55072463768115942</v>
      </c>
      <c r="AD8">
        <f t="shared" si="10"/>
        <v>0.4138980616553366</v>
      </c>
      <c r="AE8">
        <f t="shared" si="11"/>
        <v>0</v>
      </c>
      <c r="AF8">
        <f t="shared" si="12"/>
        <v>0.27484064491938509</v>
      </c>
      <c r="AG8">
        <f t="shared" si="13"/>
        <v>0.68873870657472169</v>
      </c>
      <c r="AH8">
        <f t="shared" si="14"/>
        <v>2.138014068893562</v>
      </c>
      <c r="AI8">
        <f t="shared" si="15"/>
        <v>0.68592582695723958</v>
      </c>
      <c r="AJ8" s="17">
        <f t="shared" si="16"/>
        <v>23.28</v>
      </c>
      <c r="AK8">
        <f t="shared" si="17"/>
        <v>1.8642720922551264</v>
      </c>
      <c r="AL8">
        <f t="shared" si="18"/>
        <v>0.54291163097949491</v>
      </c>
      <c r="AM8">
        <f t="shared" si="19"/>
        <v>0</v>
      </c>
      <c r="AN8">
        <f t="shared" si="20"/>
        <v>0.91685472949380065</v>
      </c>
      <c r="AO8">
        <f t="shared" si="21"/>
        <v>32.488888888888887</v>
      </c>
      <c r="AP8">
        <f t="shared" si="22"/>
        <v>0.45709112460783091</v>
      </c>
      <c r="AQ8">
        <f t="shared" si="23"/>
        <v>0.41025641025641024</v>
      </c>
      <c r="AR8">
        <f t="shared" si="24"/>
        <v>0.36935981001465312</v>
      </c>
      <c r="AS8">
        <f t="shared" si="25"/>
        <v>0</v>
      </c>
      <c r="AT8">
        <f t="shared" si="26"/>
        <v>1.7092666848474156</v>
      </c>
      <c r="AU8">
        <f t="shared" si="27"/>
        <v>0.93213604612756318</v>
      </c>
      <c r="AV8">
        <f t="shared" si="28"/>
        <v>0</v>
      </c>
      <c r="AW8">
        <f t="shared" si="29"/>
        <v>0</v>
      </c>
      <c r="AX8">
        <f t="shared" si="30"/>
        <v>0</v>
      </c>
      <c r="AY8">
        <f t="shared" si="31"/>
        <v>1.6830769230769231</v>
      </c>
      <c r="AZ8">
        <f t="shared" si="32"/>
        <v>0</v>
      </c>
      <c r="BA8">
        <f t="shared" si="33"/>
        <v>2.5377102655006309</v>
      </c>
      <c r="BB8" s="35">
        <v>0</v>
      </c>
      <c r="BC8">
        <f t="shared" si="34"/>
        <v>0.5</v>
      </c>
      <c r="BD8" s="17"/>
    </row>
    <row r="9" spans="1:56" x14ac:dyDescent="0.55000000000000004">
      <c r="A9" s="15" t="s">
        <v>31</v>
      </c>
      <c r="B9" s="10">
        <v>1</v>
      </c>
      <c r="C9" s="9">
        <v>3</v>
      </c>
      <c r="D9" s="11">
        <f t="shared" si="1"/>
        <v>0.33333333333333331</v>
      </c>
      <c r="E9" s="10">
        <v>0</v>
      </c>
      <c r="F9" s="9">
        <v>2</v>
      </c>
      <c r="G9" s="11">
        <f t="shared" si="2"/>
        <v>0</v>
      </c>
      <c r="H9" s="10">
        <v>0</v>
      </c>
      <c r="I9" s="9">
        <v>1</v>
      </c>
      <c r="J9" s="11">
        <f t="shared" si="3"/>
        <v>0</v>
      </c>
      <c r="K9" s="10">
        <f t="shared" si="0"/>
        <v>1</v>
      </c>
      <c r="L9" s="9">
        <f t="shared" si="0"/>
        <v>5</v>
      </c>
      <c r="M9" s="11">
        <f t="shared" si="4"/>
        <v>0.2</v>
      </c>
      <c r="N9" s="12">
        <f t="shared" si="5"/>
        <v>2</v>
      </c>
      <c r="O9" s="10">
        <v>1</v>
      </c>
      <c r="P9" s="9">
        <v>2</v>
      </c>
      <c r="Q9" s="11">
        <f t="shared" si="6"/>
        <v>3</v>
      </c>
      <c r="R9" s="10">
        <v>0</v>
      </c>
      <c r="S9" s="9">
        <v>2</v>
      </c>
      <c r="T9" s="9">
        <v>0</v>
      </c>
      <c r="U9" s="9">
        <v>1</v>
      </c>
      <c r="V9" s="9">
        <v>0</v>
      </c>
      <c r="W9" s="9">
        <v>0</v>
      </c>
      <c r="X9" s="11">
        <v>2</v>
      </c>
      <c r="Y9" s="12">
        <v>8.1</v>
      </c>
      <c r="Z9" s="10">
        <v>1</v>
      </c>
      <c r="AA9" s="30">
        <f t="shared" si="7"/>
        <v>1.8985507246376812</v>
      </c>
      <c r="AB9" s="31">
        <f t="shared" si="8"/>
        <v>0.36666666666666664</v>
      </c>
      <c r="AC9" s="31">
        <f t="shared" si="9"/>
        <v>0.55072463768115942</v>
      </c>
      <c r="AD9" s="31">
        <f t="shared" si="10"/>
        <v>0.45737712133809361</v>
      </c>
      <c r="AE9" s="31">
        <f t="shared" si="11"/>
        <v>8.4705882352941173E-2</v>
      </c>
      <c r="AF9" s="31">
        <f t="shared" si="12"/>
        <v>0.30371203599550056</v>
      </c>
      <c r="AG9" s="31">
        <f t="shared" si="13"/>
        <v>0.84579503968653535</v>
      </c>
      <c r="AH9" s="31">
        <f t="shared" si="14"/>
        <v>2.7443457643242164</v>
      </c>
      <c r="AI9" s="31">
        <f t="shared" si="15"/>
        <v>0.79675423488527808</v>
      </c>
      <c r="AJ9" s="32">
        <f t="shared" si="16"/>
        <v>23.28</v>
      </c>
      <c r="AK9" s="31">
        <f t="shared" si="17"/>
        <v>1.8927857303112661</v>
      </c>
      <c r="AL9" s="31">
        <f t="shared" si="18"/>
        <v>0.53607134844366944</v>
      </c>
      <c r="AM9" s="31">
        <f t="shared" si="19"/>
        <v>0</v>
      </c>
      <c r="AN9" s="31">
        <f t="shared" si="20"/>
        <v>0.91685472949380065</v>
      </c>
      <c r="AO9" s="31">
        <f t="shared" si="21"/>
        <v>32.488888888888887</v>
      </c>
      <c r="AP9" s="31">
        <f t="shared" si="22"/>
        <v>0.45709112460783091</v>
      </c>
      <c r="AQ9" s="31">
        <f t="shared" si="23"/>
        <v>0.41025641025641024</v>
      </c>
      <c r="AR9" s="31">
        <f t="shared" si="24"/>
        <v>0.36935981001465312</v>
      </c>
      <c r="AS9" s="31">
        <f t="shared" si="25"/>
        <v>0.36376055846462213</v>
      </c>
      <c r="AT9" s="31">
        <f t="shared" si="26"/>
        <v>2.099170107218884</v>
      </c>
      <c r="AU9" s="31">
        <f t="shared" si="27"/>
        <v>0.94639286515563303</v>
      </c>
      <c r="AV9" s="31">
        <f t="shared" si="28"/>
        <v>0</v>
      </c>
      <c r="AW9" s="31">
        <f t="shared" si="29"/>
        <v>0</v>
      </c>
      <c r="AX9" s="31">
        <f t="shared" si="30"/>
        <v>0.16883109094453255</v>
      </c>
      <c r="AY9" s="31">
        <f t="shared" si="31"/>
        <v>2.244102564102564</v>
      </c>
      <c r="AZ9" s="31">
        <f t="shared" si="32"/>
        <v>0.4</v>
      </c>
      <c r="BA9" s="31">
        <f t="shared" si="33"/>
        <v>5.6806384294242278</v>
      </c>
      <c r="BB9" s="36">
        <v>0</v>
      </c>
      <c r="BC9" s="31">
        <f t="shared" si="34"/>
        <v>0.4</v>
      </c>
      <c r="BD9" s="32"/>
    </row>
    <row r="10" spans="1:56" x14ac:dyDescent="0.55000000000000004">
      <c r="A10" s="14" t="s">
        <v>32</v>
      </c>
      <c r="B10" s="6">
        <v>0</v>
      </c>
      <c r="C10" s="5">
        <v>0</v>
      </c>
      <c r="D10" s="7">
        <f t="shared" si="1"/>
        <v>0</v>
      </c>
      <c r="E10" s="6">
        <v>1</v>
      </c>
      <c r="F10" s="5">
        <v>2</v>
      </c>
      <c r="G10" s="7">
        <f t="shared" si="2"/>
        <v>0.5</v>
      </c>
      <c r="H10" s="6">
        <v>0</v>
      </c>
      <c r="I10" s="5">
        <v>0</v>
      </c>
      <c r="J10" s="7">
        <f t="shared" si="3"/>
        <v>0</v>
      </c>
      <c r="K10" s="6">
        <f t="shared" si="0"/>
        <v>1</v>
      </c>
      <c r="L10" s="5">
        <f t="shared" si="0"/>
        <v>2</v>
      </c>
      <c r="M10" s="7">
        <f t="shared" si="4"/>
        <v>0.5</v>
      </c>
      <c r="N10" s="8">
        <f t="shared" si="5"/>
        <v>3</v>
      </c>
      <c r="O10" s="6">
        <v>0</v>
      </c>
      <c r="P10" s="5">
        <v>0</v>
      </c>
      <c r="Q10" s="7">
        <f t="shared" si="6"/>
        <v>0</v>
      </c>
      <c r="R10" s="6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7">
        <v>0</v>
      </c>
      <c r="Y10" s="8">
        <v>4.5</v>
      </c>
      <c r="Z10" s="6">
        <v>1</v>
      </c>
      <c r="AA10" s="16">
        <f t="shared" si="7"/>
        <v>0</v>
      </c>
      <c r="AB10">
        <f t="shared" si="8"/>
        <v>0.36666666666666664</v>
      </c>
      <c r="AC10">
        <f t="shared" si="9"/>
        <v>0.55072463768115942</v>
      </c>
      <c r="AD10">
        <f t="shared" si="10"/>
        <v>0.25409840074338536</v>
      </c>
      <c r="AE10">
        <f t="shared" si="11"/>
        <v>0</v>
      </c>
      <c r="AF10">
        <f t="shared" si="12"/>
        <v>0.16872890888638922</v>
      </c>
      <c r="AG10">
        <f t="shared" si="13"/>
        <v>0.42282730962977455</v>
      </c>
      <c r="AH10">
        <f t="shared" si="14"/>
        <v>0.42282730962977455</v>
      </c>
      <c r="AI10">
        <f t="shared" si="15"/>
        <v>0.22096377836709383</v>
      </c>
      <c r="AJ10" s="17">
        <f t="shared" si="16"/>
        <v>23.28</v>
      </c>
      <c r="AK10">
        <f t="shared" si="17"/>
        <v>2.3244696185739806</v>
      </c>
      <c r="AL10">
        <f t="shared" si="18"/>
        <v>0.60047145015646186</v>
      </c>
      <c r="AM10">
        <f t="shared" si="19"/>
        <v>0</v>
      </c>
      <c r="AN10">
        <f t="shared" si="20"/>
        <v>0.91685472949380065</v>
      </c>
      <c r="AO10">
        <f t="shared" si="21"/>
        <v>32.488888888888887</v>
      </c>
      <c r="AP10">
        <f t="shared" si="22"/>
        <v>0.45709112460783091</v>
      </c>
      <c r="AQ10">
        <f t="shared" si="23"/>
        <v>0.41025641025641024</v>
      </c>
      <c r="AR10">
        <f t="shared" si="24"/>
        <v>0.36935981001465312</v>
      </c>
      <c r="AS10">
        <f t="shared" si="25"/>
        <v>0</v>
      </c>
      <c r="AT10">
        <f t="shared" si="26"/>
        <v>2.1312009633542051</v>
      </c>
      <c r="AU10">
        <f t="shared" si="27"/>
        <v>0.77482320619132683</v>
      </c>
      <c r="AV10">
        <f t="shared" si="28"/>
        <v>0</v>
      </c>
      <c r="AW10">
        <f t="shared" si="29"/>
        <v>0</v>
      </c>
      <c r="AX10">
        <f t="shared" si="30"/>
        <v>0</v>
      </c>
      <c r="AY10">
        <f t="shared" si="31"/>
        <v>0.56102564102564101</v>
      </c>
      <c r="AZ10">
        <f t="shared" si="32"/>
        <v>0</v>
      </c>
      <c r="BA10">
        <f t="shared" si="33"/>
        <v>1.2714259621437094</v>
      </c>
      <c r="BB10" s="35">
        <v>0</v>
      </c>
      <c r="BC10">
        <f t="shared" si="34"/>
        <v>1.5</v>
      </c>
      <c r="BD10" s="17"/>
    </row>
    <row r="11" spans="1:56" x14ac:dyDescent="0.55000000000000004">
      <c r="A11" s="15" t="s">
        <v>33</v>
      </c>
      <c r="B11" s="10">
        <v>0</v>
      </c>
      <c r="C11" s="9">
        <v>0</v>
      </c>
      <c r="D11" s="11">
        <f t="shared" si="1"/>
        <v>0</v>
      </c>
      <c r="E11" s="10">
        <v>1</v>
      </c>
      <c r="F11" s="9">
        <v>1</v>
      </c>
      <c r="G11" s="11">
        <f t="shared" si="2"/>
        <v>1</v>
      </c>
      <c r="H11" s="10">
        <v>0</v>
      </c>
      <c r="I11" s="9">
        <v>0</v>
      </c>
      <c r="J11" s="11">
        <f t="shared" si="3"/>
        <v>0</v>
      </c>
      <c r="K11" s="10">
        <f t="shared" si="0"/>
        <v>1</v>
      </c>
      <c r="L11" s="9">
        <f t="shared" si="0"/>
        <v>1</v>
      </c>
      <c r="M11" s="11">
        <f t="shared" si="4"/>
        <v>1</v>
      </c>
      <c r="N11" s="12">
        <f t="shared" si="5"/>
        <v>3</v>
      </c>
      <c r="O11" s="10">
        <v>0</v>
      </c>
      <c r="P11" s="9">
        <v>0</v>
      </c>
      <c r="Q11" s="11">
        <f t="shared" si="6"/>
        <v>0</v>
      </c>
      <c r="R11" s="10">
        <v>0</v>
      </c>
      <c r="S11" s="9">
        <v>0</v>
      </c>
      <c r="T11" s="9">
        <v>0</v>
      </c>
      <c r="U11" s="9">
        <v>0</v>
      </c>
      <c r="V11" s="9">
        <v>0</v>
      </c>
      <c r="W11" s="9">
        <v>2</v>
      </c>
      <c r="X11" s="11">
        <v>0</v>
      </c>
      <c r="Y11" s="12">
        <v>5.33</v>
      </c>
      <c r="Z11" s="10">
        <v>1</v>
      </c>
      <c r="AA11" s="30">
        <f t="shared" si="7"/>
        <v>0</v>
      </c>
      <c r="AB11" s="31">
        <f t="shared" si="8"/>
        <v>0.36666666666666664</v>
      </c>
      <c r="AC11" s="31">
        <f t="shared" si="9"/>
        <v>0.55072463768115942</v>
      </c>
      <c r="AD11" s="31">
        <f t="shared" si="10"/>
        <v>0.30096543910272089</v>
      </c>
      <c r="AE11" s="31">
        <f t="shared" si="11"/>
        <v>0</v>
      </c>
      <c r="AF11" s="31">
        <f t="shared" si="12"/>
        <v>0.19985001874765657</v>
      </c>
      <c r="AG11" s="31">
        <f t="shared" si="13"/>
        <v>0.5008154578503774</v>
      </c>
      <c r="AH11" s="31">
        <f t="shared" si="14"/>
        <v>0.5008154578503774</v>
      </c>
      <c r="AI11" s="31">
        <f t="shared" si="15"/>
        <v>0.2209637783670938</v>
      </c>
      <c r="AJ11" s="32">
        <f t="shared" si="16"/>
        <v>23.28</v>
      </c>
      <c r="AK11" s="31">
        <f t="shared" si="17"/>
        <v>1.7065302886351066</v>
      </c>
      <c r="AL11" s="31">
        <f t="shared" si="18"/>
        <v>0.57487542727328589</v>
      </c>
      <c r="AM11" s="31">
        <f t="shared" si="19"/>
        <v>0</v>
      </c>
      <c r="AN11" s="31">
        <f t="shared" si="20"/>
        <v>0.91685472949380065</v>
      </c>
      <c r="AO11" s="31">
        <f t="shared" si="21"/>
        <v>32.488888888888887</v>
      </c>
      <c r="AP11" s="31">
        <f t="shared" si="22"/>
        <v>0.45709112460783091</v>
      </c>
      <c r="AQ11" s="31">
        <f t="shared" si="23"/>
        <v>0.41025641025641024</v>
      </c>
      <c r="AR11" s="31">
        <f t="shared" si="24"/>
        <v>0.36935981001465312</v>
      </c>
      <c r="AS11" s="31">
        <f t="shared" si="25"/>
        <v>0</v>
      </c>
      <c r="AT11" s="31">
        <f t="shared" si="26"/>
        <v>1.5646403661595183</v>
      </c>
      <c r="AU11" s="31">
        <f t="shared" si="27"/>
        <v>0.56884342954503553</v>
      </c>
      <c r="AV11" s="31">
        <f t="shared" si="28"/>
        <v>0</v>
      </c>
      <c r="AW11" s="31">
        <f t="shared" si="29"/>
        <v>0</v>
      </c>
      <c r="AX11" s="31">
        <f t="shared" si="30"/>
        <v>0</v>
      </c>
      <c r="AY11" s="31">
        <f t="shared" si="31"/>
        <v>0</v>
      </c>
      <c r="AZ11" s="31">
        <f t="shared" si="32"/>
        <v>0</v>
      </c>
      <c r="BA11" s="31">
        <f t="shared" si="33"/>
        <v>0.52154678871983939</v>
      </c>
      <c r="BB11" s="36">
        <v>0</v>
      </c>
      <c r="BC11" s="31">
        <f t="shared" si="34"/>
        <v>3</v>
      </c>
      <c r="BD11" s="32"/>
    </row>
    <row r="12" spans="1:56" x14ac:dyDescent="0.55000000000000004">
      <c r="A12" s="14" t="s">
        <v>34</v>
      </c>
      <c r="B12" s="6">
        <v>3</v>
      </c>
      <c r="C12" s="5">
        <v>4</v>
      </c>
      <c r="D12" s="7">
        <f t="shared" si="1"/>
        <v>0.75</v>
      </c>
      <c r="E12" s="6">
        <v>0</v>
      </c>
      <c r="F12" s="5">
        <v>2</v>
      </c>
      <c r="G12" s="7">
        <f t="shared" si="2"/>
        <v>0</v>
      </c>
      <c r="H12" s="6">
        <v>0</v>
      </c>
      <c r="I12" s="5">
        <v>1</v>
      </c>
      <c r="J12" s="7">
        <f t="shared" si="3"/>
        <v>0</v>
      </c>
      <c r="K12" s="6">
        <f t="shared" si="0"/>
        <v>3</v>
      </c>
      <c r="L12" s="5">
        <f t="shared" si="0"/>
        <v>6</v>
      </c>
      <c r="M12" s="7">
        <f t="shared" si="4"/>
        <v>0.5</v>
      </c>
      <c r="N12" s="8">
        <f t="shared" si="5"/>
        <v>6</v>
      </c>
      <c r="O12" s="6">
        <v>3</v>
      </c>
      <c r="P12" s="5">
        <v>3</v>
      </c>
      <c r="Q12" s="7">
        <f t="shared" si="6"/>
        <v>6</v>
      </c>
      <c r="R12" s="6">
        <v>0</v>
      </c>
      <c r="S12" s="5">
        <v>1</v>
      </c>
      <c r="T12" s="5">
        <v>2</v>
      </c>
      <c r="U12" s="5">
        <v>2</v>
      </c>
      <c r="V12" s="5">
        <v>0</v>
      </c>
      <c r="W12" s="5">
        <v>2</v>
      </c>
      <c r="X12" s="7">
        <v>2</v>
      </c>
      <c r="Y12" s="8">
        <v>16</v>
      </c>
      <c r="Z12" s="6">
        <v>1</v>
      </c>
      <c r="AA12" s="16">
        <f t="shared" si="7"/>
        <v>4.0171400966183572</v>
      </c>
      <c r="AB12">
        <f t="shared" si="8"/>
        <v>0.36666666666666664</v>
      </c>
      <c r="AC12">
        <f t="shared" si="9"/>
        <v>0.55072463768115942</v>
      </c>
      <c r="AD12">
        <f t="shared" si="10"/>
        <v>0.90346098042092571</v>
      </c>
      <c r="AE12">
        <f t="shared" si="11"/>
        <v>8.4705882352941173E-2</v>
      </c>
      <c r="AF12">
        <f t="shared" si="12"/>
        <v>0.59992500937382831</v>
      </c>
      <c r="AG12">
        <f t="shared" si="13"/>
        <v>1.5880918721476951</v>
      </c>
      <c r="AH12">
        <f t="shared" si="14"/>
        <v>5.6052319687660521</v>
      </c>
      <c r="AI12">
        <f t="shared" si="15"/>
        <v>0.82384247482022976</v>
      </c>
      <c r="AJ12" s="17">
        <f t="shared" si="16"/>
        <v>23.28</v>
      </c>
      <c r="AK12">
        <f t="shared" si="17"/>
        <v>5.163481514090404</v>
      </c>
      <c r="AL12">
        <f t="shared" si="18"/>
        <v>0.55767899060639747</v>
      </c>
      <c r="AM12">
        <f t="shared" si="19"/>
        <v>0</v>
      </c>
      <c r="AN12">
        <f t="shared" si="20"/>
        <v>0.91685472949380065</v>
      </c>
      <c r="AO12">
        <f t="shared" si="21"/>
        <v>32.488888888888887</v>
      </c>
      <c r="AP12">
        <f t="shared" si="22"/>
        <v>0.45709112460783091</v>
      </c>
      <c r="AQ12">
        <f t="shared" si="23"/>
        <v>0.41025641025641024</v>
      </c>
      <c r="AR12">
        <f t="shared" si="24"/>
        <v>0.36935981001465312</v>
      </c>
      <c r="AS12">
        <f t="shared" si="25"/>
        <v>1.0912816753938663</v>
      </c>
      <c r="AT12">
        <f t="shared" si="26"/>
        <v>5.8254441222414641</v>
      </c>
      <c r="AU12">
        <f t="shared" si="27"/>
        <v>2.581740757045202</v>
      </c>
      <c r="AV12">
        <f t="shared" si="28"/>
        <v>0</v>
      </c>
      <c r="AW12">
        <f t="shared" si="29"/>
        <v>0</v>
      </c>
      <c r="AX12">
        <f t="shared" si="30"/>
        <v>0.50649327283359769</v>
      </c>
      <c r="AY12">
        <f t="shared" si="31"/>
        <v>1.6830769230769231</v>
      </c>
      <c r="AZ12">
        <f t="shared" si="32"/>
        <v>0.4</v>
      </c>
      <c r="BA12">
        <f t="shared" si="33"/>
        <v>5.9566514193343201</v>
      </c>
      <c r="BB12" s="35">
        <v>0</v>
      </c>
      <c r="BC12">
        <f t="shared" si="34"/>
        <v>1</v>
      </c>
      <c r="BD12" s="17"/>
    </row>
    <row r="13" spans="1:56" x14ac:dyDescent="0.55000000000000004">
      <c r="A13" s="15" t="s">
        <v>35</v>
      </c>
      <c r="B13" s="10">
        <v>0</v>
      </c>
      <c r="C13" s="9">
        <v>0</v>
      </c>
      <c r="D13" s="11">
        <f t="shared" si="1"/>
        <v>0</v>
      </c>
      <c r="E13" s="10">
        <v>0</v>
      </c>
      <c r="F13" s="9">
        <v>1</v>
      </c>
      <c r="G13" s="11">
        <f t="shared" si="2"/>
        <v>0</v>
      </c>
      <c r="H13" s="10">
        <v>0</v>
      </c>
      <c r="I13" s="9">
        <v>1</v>
      </c>
      <c r="J13" s="11">
        <f t="shared" si="3"/>
        <v>0</v>
      </c>
      <c r="K13" s="10">
        <f t="shared" si="0"/>
        <v>0</v>
      </c>
      <c r="L13" s="9">
        <f t="shared" si="0"/>
        <v>1</v>
      </c>
      <c r="M13" s="11">
        <f t="shared" si="4"/>
        <v>0</v>
      </c>
      <c r="N13" s="12">
        <f t="shared" si="5"/>
        <v>0</v>
      </c>
      <c r="O13" s="10">
        <v>1</v>
      </c>
      <c r="P13" s="9">
        <v>0</v>
      </c>
      <c r="Q13" s="11">
        <f t="shared" si="6"/>
        <v>1</v>
      </c>
      <c r="R13" s="10">
        <v>0</v>
      </c>
      <c r="S13" s="9">
        <v>0</v>
      </c>
      <c r="T13" s="9">
        <v>0</v>
      </c>
      <c r="U13" s="9">
        <v>1</v>
      </c>
      <c r="V13" s="9">
        <v>0</v>
      </c>
      <c r="W13" s="9">
        <v>0</v>
      </c>
      <c r="X13" s="11">
        <v>0</v>
      </c>
      <c r="Y13" s="12">
        <v>4.0999999999999996</v>
      </c>
      <c r="Z13" s="10">
        <v>1</v>
      </c>
      <c r="AA13" s="30">
        <f t="shared" si="7"/>
        <v>1</v>
      </c>
      <c r="AB13" s="31">
        <f t="shared" si="8"/>
        <v>0.36666666666666664</v>
      </c>
      <c r="AC13" s="31">
        <f t="shared" si="9"/>
        <v>0.55072463768115942</v>
      </c>
      <c r="AD13" s="31">
        <f t="shared" si="10"/>
        <v>0.23151187623286218</v>
      </c>
      <c r="AE13" s="31">
        <f t="shared" si="11"/>
        <v>0</v>
      </c>
      <c r="AF13" s="31">
        <f t="shared" si="12"/>
        <v>0.15373078365204348</v>
      </c>
      <c r="AG13" s="31">
        <f t="shared" si="13"/>
        <v>0.38524265988490569</v>
      </c>
      <c r="AH13" s="31">
        <f t="shared" si="14"/>
        <v>1.3852426598849057</v>
      </c>
      <c r="AI13" s="31">
        <f t="shared" si="15"/>
        <v>0.79453415718523535</v>
      </c>
      <c r="AJ13" s="32">
        <f t="shared" si="16"/>
        <v>23.28</v>
      </c>
      <c r="AK13" s="31">
        <f t="shared" si="17"/>
        <v>0</v>
      </c>
      <c r="AL13" s="31">
        <f t="shared" si="18"/>
        <v>0.47503645377661119</v>
      </c>
      <c r="AM13" s="31">
        <f t="shared" si="19"/>
        <v>0</v>
      </c>
      <c r="AN13" s="31">
        <f t="shared" si="20"/>
        <v>0.91685472949380065</v>
      </c>
      <c r="AO13" s="31">
        <f t="shared" si="21"/>
        <v>32.488888888888887</v>
      </c>
      <c r="AP13" s="31">
        <f t="shared" si="22"/>
        <v>0.45709112460783091</v>
      </c>
      <c r="AQ13" s="31">
        <f t="shared" si="23"/>
        <v>0.41025641025641024</v>
      </c>
      <c r="AR13" s="31">
        <f t="shared" si="24"/>
        <v>0.36935981001465312</v>
      </c>
      <c r="AS13" s="31">
        <f t="shared" si="25"/>
        <v>0.36376055846462213</v>
      </c>
      <c r="AT13" s="31">
        <f t="shared" si="26"/>
        <v>0.36376055846462213</v>
      </c>
      <c r="AU13" s="31">
        <f t="shared" si="27"/>
        <v>0</v>
      </c>
      <c r="AV13" s="31">
        <f t="shared" si="28"/>
        <v>0</v>
      </c>
      <c r="AW13" s="31">
        <f t="shared" si="29"/>
        <v>0</v>
      </c>
      <c r="AX13" s="31">
        <f t="shared" si="30"/>
        <v>0.16883109094453255</v>
      </c>
      <c r="AY13" s="31">
        <f t="shared" si="31"/>
        <v>0.56102564102564101</v>
      </c>
      <c r="AZ13" s="31">
        <f t="shared" si="32"/>
        <v>0.4</v>
      </c>
      <c r="BA13" s="31">
        <f t="shared" si="33"/>
        <v>1.1298567319701736</v>
      </c>
      <c r="BB13" s="36">
        <v>0</v>
      </c>
      <c r="BC13" s="31">
        <f t="shared" si="34"/>
        <v>0</v>
      </c>
      <c r="BD13" s="32"/>
    </row>
    <row r="14" spans="1:56" x14ac:dyDescent="0.55000000000000004">
      <c r="A14" s="14" t="s">
        <v>36</v>
      </c>
      <c r="B14" s="6">
        <v>0</v>
      </c>
      <c r="C14" s="5">
        <v>1</v>
      </c>
      <c r="D14" s="7">
        <f t="shared" si="1"/>
        <v>0</v>
      </c>
      <c r="E14" s="6">
        <v>0</v>
      </c>
      <c r="F14" s="5">
        <v>0</v>
      </c>
      <c r="G14" s="7">
        <f t="shared" si="2"/>
        <v>0</v>
      </c>
      <c r="H14" s="6">
        <v>0</v>
      </c>
      <c r="I14" s="5">
        <v>0</v>
      </c>
      <c r="J14" s="7">
        <f t="shared" si="3"/>
        <v>0</v>
      </c>
      <c r="K14" s="6">
        <f t="shared" si="0"/>
        <v>0</v>
      </c>
      <c r="L14" s="5">
        <f t="shared" si="0"/>
        <v>1</v>
      </c>
      <c r="M14" s="7">
        <f t="shared" si="4"/>
        <v>0</v>
      </c>
      <c r="N14" s="8">
        <f t="shared" si="5"/>
        <v>0</v>
      </c>
      <c r="O14" s="6">
        <v>1</v>
      </c>
      <c r="P14" s="5">
        <v>0</v>
      </c>
      <c r="Q14" s="7">
        <f t="shared" si="6"/>
        <v>1</v>
      </c>
      <c r="R14" s="6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7">
        <v>0</v>
      </c>
      <c r="Y14" s="8">
        <v>8.15</v>
      </c>
      <c r="Z14" s="6">
        <v>1</v>
      </c>
      <c r="AA14" s="16">
        <f t="shared" si="7"/>
        <v>0</v>
      </c>
      <c r="AB14">
        <f t="shared" si="8"/>
        <v>0.36666666666666664</v>
      </c>
      <c r="AC14">
        <f t="shared" si="9"/>
        <v>0.55072463768115942</v>
      </c>
      <c r="AD14">
        <f t="shared" si="10"/>
        <v>0.46020043690190904</v>
      </c>
      <c r="AE14">
        <f t="shared" si="11"/>
        <v>0</v>
      </c>
      <c r="AF14">
        <f t="shared" si="12"/>
        <v>0.30558680164979379</v>
      </c>
      <c r="AG14">
        <f t="shared" si="13"/>
        <v>0.76578723855170283</v>
      </c>
      <c r="AH14">
        <f t="shared" si="14"/>
        <v>0.76578723855170283</v>
      </c>
      <c r="AI14">
        <f t="shared" si="15"/>
        <v>0.2209637783670938</v>
      </c>
      <c r="AJ14" s="17">
        <f t="shared" si="16"/>
        <v>23.28</v>
      </c>
      <c r="AK14">
        <f t="shared" si="17"/>
        <v>0</v>
      </c>
      <c r="AL14">
        <f t="shared" si="18"/>
        <v>0.48330417031204426</v>
      </c>
      <c r="AM14">
        <f t="shared" si="19"/>
        <v>0</v>
      </c>
      <c r="AN14">
        <f t="shared" si="20"/>
        <v>0.91685472949380065</v>
      </c>
      <c r="AO14">
        <f t="shared" si="21"/>
        <v>32.488888888888887</v>
      </c>
      <c r="AP14">
        <f t="shared" si="22"/>
        <v>0.45709112460783091</v>
      </c>
      <c r="AQ14">
        <f t="shared" si="23"/>
        <v>0.41025641025641024</v>
      </c>
      <c r="AR14">
        <f t="shared" si="24"/>
        <v>0.36935981001465312</v>
      </c>
      <c r="AS14">
        <f t="shared" si="25"/>
        <v>0.36376055846462213</v>
      </c>
      <c r="AT14">
        <f t="shared" si="26"/>
        <v>0.36376055846462213</v>
      </c>
      <c r="AU14">
        <f t="shared" si="27"/>
        <v>0</v>
      </c>
      <c r="AV14">
        <f t="shared" si="28"/>
        <v>0</v>
      </c>
      <c r="AW14">
        <f t="shared" si="29"/>
        <v>0</v>
      </c>
      <c r="AX14">
        <f t="shared" si="30"/>
        <v>0.16883109094453255</v>
      </c>
      <c r="AY14">
        <f t="shared" si="31"/>
        <v>0.56102564102564101</v>
      </c>
      <c r="AZ14">
        <f t="shared" si="32"/>
        <v>0</v>
      </c>
      <c r="BA14">
        <f t="shared" si="33"/>
        <v>0.72985673197017353</v>
      </c>
      <c r="BB14" s="35">
        <v>0</v>
      </c>
      <c r="BC14">
        <f t="shared" si="34"/>
        <v>0</v>
      </c>
      <c r="BD14" s="17"/>
    </row>
    <row r="15" spans="1:56" x14ac:dyDescent="0.55000000000000004">
      <c r="A15" s="15" t="s">
        <v>37</v>
      </c>
      <c r="B15" s="10">
        <v>2</v>
      </c>
      <c r="C15" s="9">
        <v>6</v>
      </c>
      <c r="D15" s="11">
        <f t="shared" si="1"/>
        <v>0.33333333333333331</v>
      </c>
      <c r="E15" s="10">
        <v>0</v>
      </c>
      <c r="F15" s="9">
        <v>0</v>
      </c>
      <c r="G15" s="11">
        <f t="shared" si="2"/>
        <v>0</v>
      </c>
      <c r="H15" s="10">
        <v>0</v>
      </c>
      <c r="I15" s="9">
        <v>1</v>
      </c>
      <c r="J15" s="11">
        <f t="shared" si="3"/>
        <v>0</v>
      </c>
      <c r="K15" s="10">
        <f t="shared" si="0"/>
        <v>2</v>
      </c>
      <c r="L15" s="9">
        <f t="shared" si="0"/>
        <v>6</v>
      </c>
      <c r="M15" s="11">
        <f t="shared" si="4"/>
        <v>0.33333333333333331</v>
      </c>
      <c r="N15" s="12">
        <f t="shared" si="5"/>
        <v>4</v>
      </c>
      <c r="O15" s="10">
        <v>3</v>
      </c>
      <c r="P15" s="9">
        <v>5</v>
      </c>
      <c r="Q15" s="11">
        <f t="shared" si="6"/>
        <v>8</v>
      </c>
      <c r="R15" s="10">
        <v>0</v>
      </c>
      <c r="S15" s="9">
        <v>1</v>
      </c>
      <c r="T15" s="9">
        <v>2</v>
      </c>
      <c r="U15" s="9">
        <v>2</v>
      </c>
      <c r="V15" s="9">
        <v>0</v>
      </c>
      <c r="W15" s="9">
        <v>1</v>
      </c>
      <c r="X15" s="11">
        <v>1</v>
      </c>
      <c r="Y15" s="12">
        <v>15</v>
      </c>
      <c r="Z15" s="10">
        <v>1</v>
      </c>
      <c r="AA15" s="30">
        <f t="shared" si="7"/>
        <v>4.9156908212560388</v>
      </c>
      <c r="AB15" s="31">
        <f t="shared" si="8"/>
        <v>0.36666666666666664</v>
      </c>
      <c r="AC15" s="31">
        <f t="shared" si="9"/>
        <v>0.55072463768115942</v>
      </c>
      <c r="AD15" s="31">
        <f t="shared" si="10"/>
        <v>0.84699466914461785</v>
      </c>
      <c r="AE15" s="31">
        <f t="shared" si="11"/>
        <v>4.2352941176470586E-2</v>
      </c>
      <c r="AF15" s="31">
        <f t="shared" si="12"/>
        <v>0.56242969628796402</v>
      </c>
      <c r="AG15" s="31">
        <f t="shared" si="13"/>
        <v>1.4517773066090525</v>
      </c>
      <c r="AH15" s="31">
        <f t="shared" si="14"/>
        <v>6.3674681278650915</v>
      </c>
      <c r="AI15" s="31">
        <f t="shared" si="15"/>
        <v>0.99826556903128627</v>
      </c>
      <c r="AJ15" s="32">
        <f t="shared" si="16"/>
        <v>23.28</v>
      </c>
      <c r="AK15" s="31">
        <f t="shared" si="17"/>
        <v>3.6410641886203945</v>
      </c>
      <c r="AL15" s="31">
        <f t="shared" si="18"/>
        <v>0.53840371706940848</v>
      </c>
      <c r="AM15" s="31">
        <f t="shared" si="19"/>
        <v>0</v>
      </c>
      <c r="AN15" s="31">
        <f t="shared" si="20"/>
        <v>0.91685472949380065</v>
      </c>
      <c r="AO15" s="31">
        <f t="shared" si="21"/>
        <v>32.488888888888887</v>
      </c>
      <c r="AP15" s="31">
        <f t="shared" si="22"/>
        <v>0.45709112460783091</v>
      </c>
      <c r="AQ15" s="31">
        <f t="shared" si="23"/>
        <v>0.41025641025641024</v>
      </c>
      <c r="AR15" s="31">
        <f t="shared" si="24"/>
        <v>0.36935981001465312</v>
      </c>
      <c r="AS15" s="31">
        <f t="shared" si="25"/>
        <v>1.0912816753938663</v>
      </c>
      <c r="AT15" s="31">
        <f t="shared" si="26"/>
        <v>4.4296085971209829</v>
      </c>
      <c r="AU15" s="31">
        <f t="shared" si="27"/>
        <v>1.8205320943101972</v>
      </c>
      <c r="AV15" s="31">
        <f t="shared" si="28"/>
        <v>0</v>
      </c>
      <c r="AW15" s="31">
        <f t="shared" si="29"/>
        <v>0</v>
      </c>
      <c r="AX15" s="31">
        <f t="shared" si="30"/>
        <v>0.50649327283359769</v>
      </c>
      <c r="AY15" s="31">
        <f t="shared" si="31"/>
        <v>2.244102564102564</v>
      </c>
      <c r="AZ15" s="31">
        <f t="shared" si="32"/>
        <v>0.4</v>
      </c>
      <c r="BA15" s="31">
        <f t="shared" si="33"/>
        <v>5.8197592977997203</v>
      </c>
      <c r="BB15" s="36">
        <v>0</v>
      </c>
      <c r="BC15" s="31">
        <f t="shared" si="34"/>
        <v>0.66666666666666663</v>
      </c>
      <c r="BD15" s="32"/>
    </row>
    <row r="16" spans="1:56" ht="14.7" thickBot="1" x14ac:dyDescent="0.6">
      <c r="A16" s="14" t="s">
        <v>38</v>
      </c>
      <c r="B16" s="6">
        <v>2</v>
      </c>
      <c r="C16" s="5">
        <v>5</v>
      </c>
      <c r="D16" s="7">
        <f t="shared" si="1"/>
        <v>0.4</v>
      </c>
      <c r="E16" s="6">
        <v>0</v>
      </c>
      <c r="F16" s="5">
        <v>1</v>
      </c>
      <c r="G16" s="7">
        <f t="shared" si="2"/>
        <v>0</v>
      </c>
      <c r="H16" s="6">
        <v>0</v>
      </c>
      <c r="I16" s="5">
        <v>0</v>
      </c>
      <c r="J16" s="7">
        <f t="shared" si="3"/>
        <v>0</v>
      </c>
      <c r="K16" s="6">
        <f t="shared" si="0"/>
        <v>2</v>
      </c>
      <c r="L16" s="5">
        <f t="shared" si="0"/>
        <v>6</v>
      </c>
      <c r="M16" s="7">
        <f t="shared" si="4"/>
        <v>0.33333333333333331</v>
      </c>
      <c r="N16" s="8">
        <f t="shared" si="5"/>
        <v>4</v>
      </c>
      <c r="O16" s="6">
        <v>0</v>
      </c>
      <c r="P16" s="5">
        <v>1</v>
      </c>
      <c r="Q16" s="7">
        <f t="shared" si="6"/>
        <v>1</v>
      </c>
      <c r="R16" s="6">
        <v>1</v>
      </c>
      <c r="S16" s="5">
        <v>0</v>
      </c>
      <c r="T16" s="5">
        <v>0</v>
      </c>
      <c r="U16" s="5">
        <v>2</v>
      </c>
      <c r="V16" s="5">
        <v>0</v>
      </c>
      <c r="W16" s="5">
        <v>3</v>
      </c>
      <c r="X16" s="7">
        <v>1</v>
      </c>
      <c r="Y16" s="8">
        <v>9.1999999999999993</v>
      </c>
      <c r="Z16" s="6">
        <v>1</v>
      </c>
      <c r="AA16" s="16">
        <f t="shared" si="7"/>
        <v>2.4492753623188408</v>
      </c>
      <c r="AB16">
        <f t="shared" si="8"/>
        <v>0.36666666666666664</v>
      </c>
      <c r="AC16">
        <f t="shared" si="9"/>
        <v>0.55072463768115942</v>
      </c>
      <c r="AD16">
        <f t="shared" si="10"/>
        <v>0.51949006374203222</v>
      </c>
      <c r="AE16">
        <f t="shared" si="11"/>
        <v>4.2352941176470586E-2</v>
      </c>
      <c r="AF16">
        <f t="shared" si="12"/>
        <v>0.34495688038995126</v>
      </c>
      <c r="AG16">
        <f t="shared" si="13"/>
        <v>0.90679988530845412</v>
      </c>
      <c r="AH16">
        <f t="shared" si="14"/>
        <v>3.3560752476272948</v>
      </c>
      <c r="AI16">
        <f t="shared" si="15"/>
        <v>0.85785608039211747</v>
      </c>
      <c r="AJ16" s="17">
        <f t="shared" si="16"/>
        <v>23.28</v>
      </c>
      <c r="AK16">
        <f t="shared" si="17"/>
        <v>3.6884315479785879</v>
      </c>
      <c r="AL16">
        <f t="shared" si="18"/>
        <v>0.46735267803211838</v>
      </c>
      <c r="AM16">
        <f t="shared" si="19"/>
        <v>0.73534115138592748</v>
      </c>
      <c r="AN16">
        <f t="shared" si="20"/>
        <v>0.91685472949380065</v>
      </c>
      <c r="AO16">
        <f t="shared" si="21"/>
        <v>32.488888888888887</v>
      </c>
      <c r="AP16">
        <f t="shared" si="22"/>
        <v>0.45709112460783091</v>
      </c>
      <c r="AQ16">
        <f t="shared" si="23"/>
        <v>0.41025641025641024</v>
      </c>
      <c r="AR16">
        <f t="shared" si="24"/>
        <v>0.36935981001465312</v>
      </c>
      <c r="AS16">
        <f t="shared" si="25"/>
        <v>0</v>
      </c>
      <c r="AT16">
        <f t="shared" si="26"/>
        <v>4.0559569216179128</v>
      </c>
      <c r="AU16">
        <f t="shared" si="27"/>
        <v>1.8442157739892939</v>
      </c>
      <c r="AV16">
        <f t="shared" si="28"/>
        <v>0.23134328358208955</v>
      </c>
      <c r="AW16">
        <f t="shared" si="29"/>
        <v>0</v>
      </c>
      <c r="AX16">
        <f t="shared" si="30"/>
        <v>0</v>
      </c>
      <c r="AY16">
        <f t="shared" si="31"/>
        <v>2.244102564102564</v>
      </c>
      <c r="AZ16">
        <f t="shared" si="32"/>
        <v>0</v>
      </c>
      <c r="BA16">
        <f t="shared" si="33"/>
        <v>4.1470887023805822</v>
      </c>
      <c r="BB16" s="35">
        <v>0</v>
      </c>
      <c r="BC16">
        <f t="shared" si="34"/>
        <v>0.66666666666666663</v>
      </c>
      <c r="BD16" s="17"/>
    </row>
    <row r="17" spans="1:56" ht="14.7" thickBot="1" x14ac:dyDescent="0.6">
      <c r="A17" s="13" t="s">
        <v>40</v>
      </c>
      <c r="B17" s="1">
        <f>SUM(B2:B16)</f>
        <v>24</v>
      </c>
      <c r="C17" s="3">
        <f>SUM(C2:C16)</f>
        <v>44</v>
      </c>
      <c r="D17" s="2">
        <f t="shared" si="1"/>
        <v>0.54545454545454541</v>
      </c>
      <c r="E17" s="1">
        <f>SUM(E2:E16)</f>
        <v>6</v>
      </c>
      <c r="F17" s="3">
        <f>SUM(F2:F16)</f>
        <v>29</v>
      </c>
      <c r="G17" s="2">
        <f t="shared" si="2"/>
        <v>0.20689655172413793</v>
      </c>
      <c r="H17" s="1">
        <f>SUM(H2:H16)</f>
        <v>4</v>
      </c>
      <c r="I17" s="3">
        <f>SUM(I2:I16)</f>
        <v>9</v>
      </c>
      <c r="J17" s="2">
        <f t="shared" si="3"/>
        <v>0.44444444444444442</v>
      </c>
      <c r="K17" s="1">
        <f>SUM(K2:K16)</f>
        <v>30</v>
      </c>
      <c r="L17" s="3">
        <f>SUM(L2:L16)</f>
        <v>73</v>
      </c>
      <c r="M17" s="2">
        <f t="shared" si="4"/>
        <v>0.41095890410958902</v>
      </c>
      <c r="N17" s="4">
        <f>(B17*2)+(E17*3)+(H17)</f>
        <v>70</v>
      </c>
      <c r="O17" s="1">
        <f>SUM(O2:O16)</f>
        <v>16</v>
      </c>
      <c r="P17" s="3">
        <f>SUM(P2:P16)</f>
        <v>19</v>
      </c>
      <c r="Q17" s="2">
        <f t="shared" si="6"/>
        <v>35</v>
      </c>
      <c r="R17" s="1">
        <f t="shared" ref="R17:Y17" si="35">SUM(R2:R16)</f>
        <v>14</v>
      </c>
      <c r="S17" s="3">
        <f t="shared" si="35"/>
        <v>11</v>
      </c>
      <c r="T17" s="3">
        <f t="shared" si="35"/>
        <v>4</v>
      </c>
      <c r="U17" s="3">
        <f t="shared" si="35"/>
        <v>19</v>
      </c>
      <c r="V17" s="3">
        <f t="shared" si="35"/>
        <v>0</v>
      </c>
      <c r="W17" s="3">
        <f t="shared" si="35"/>
        <v>17</v>
      </c>
      <c r="X17" s="2">
        <f t="shared" si="35"/>
        <v>17</v>
      </c>
      <c r="Y17" s="4">
        <f t="shared" si="35"/>
        <v>160.01999999999998</v>
      </c>
      <c r="Z17" s="39">
        <v>1</v>
      </c>
      <c r="AA17" s="24">
        <f>IFERROR(U17+((T17*AC17)*(1-(1.07*AB17)))+(P17*(1-AC17)), 0)</f>
        <v>28.87485990338164</v>
      </c>
      <c r="AB17" s="25">
        <f t="shared" si="8"/>
        <v>0.36666666666666664</v>
      </c>
      <c r="AC17" s="25">
        <f t="shared" si="9"/>
        <v>0.55072463768115942</v>
      </c>
      <c r="AD17" s="25">
        <f t="shared" si="10"/>
        <v>9.0357391304347825</v>
      </c>
      <c r="AE17" s="25">
        <f t="shared" si="11"/>
        <v>0.72</v>
      </c>
      <c r="AF17" s="25">
        <f t="shared" si="12"/>
        <v>6</v>
      </c>
      <c r="AG17" s="25">
        <f t="shared" si="13"/>
        <v>15.755739130434783</v>
      </c>
      <c r="AH17" s="25">
        <f t="shared" si="14"/>
        <v>44.630599033816424</v>
      </c>
      <c r="AI17" s="25">
        <f t="shared" si="15"/>
        <v>0.65588699748967216</v>
      </c>
      <c r="AJ17" s="26">
        <f t="shared" si="16"/>
        <v>23.28</v>
      </c>
      <c r="AK17" s="25">
        <f t="shared" si="17"/>
        <v>93.846575342465741</v>
      </c>
      <c r="AL17" s="25">
        <f t="shared" si="18"/>
        <v>-1.8666666666666663</v>
      </c>
      <c r="AM17" s="25">
        <f t="shared" si="19"/>
        <v>0</v>
      </c>
      <c r="AN17" s="25">
        <f t="shared" si="20"/>
        <v>0.91685472949380065</v>
      </c>
      <c r="AO17" s="25">
        <f t="shared" si="21"/>
        <v>32.488888888888887</v>
      </c>
      <c r="AP17" s="25">
        <f t="shared" si="22"/>
        <v>0.45709112460783091</v>
      </c>
      <c r="AQ17" s="25">
        <f t="shared" si="23"/>
        <v>0.41025641025641024</v>
      </c>
      <c r="AR17" s="25">
        <f t="shared" si="24"/>
        <v>0.36935981001465312</v>
      </c>
      <c r="AS17" s="25">
        <f t="shared" si="25"/>
        <v>5.8201689354339541</v>
      </c>
      <c r="AT17" s="25">
        <f t="shared" si="26"/>
        <v>95.531264302945161</v>
      </c>
      <c r="AU17" s="25">
        <f t="shared" si="27"/>
        <v>42.657534246575338</v>
      </c>
      <c r="AV17" s="25">
        <f t="shared" si="28"/>
        <v>0</v>
      </c>
      <c r="AW17" s="25">
        <f t="shared" si="29"/>
        <v>2.4888888888888885</v>
      </c>
      <c r="AX17" s="25">
        <f t="shared" si="30"/>
        <v>2.7012974551125208</v>
      </c>
      <c r="AY17" s="25">
        <f t="shared" si="31"/>
        <v>24.124102564102564</v>
      </c>
      <c r="AZ17" s="25">
        <f t="shared" si="32"/>
        <v>1.1111111111111114</v>
      </c>
      <c r="BA17" s="25">
        <f t="shared" si="33"/>
        <v>80.329222701804923</v>
      </c>
      <c r="BB17" s="37">
        <f>IFERROR($L$17+0.44*$I$17-(1.07*($AB$18)*($L$17-$K$17))+S17, 0)</f>
        <v>69.084102564102551</v>
      </c>
      <c r="BC17" s="25">
        <f t="shared" si="34"/>
        <v>0.95890410958904104</v>
      </c>
      <c r="BD17" s="26">
        <f>N17/BB17</f>
        <v>1.0132577163472247</v>
      </c>
    </row>
    <row r="18" spans="1:56" ht="14.7" thickBot="1" x14ac:dyDescent="0.6">
      <c r="A18" s="13" t="s">
        <v>41</v>
      </c>
      <c r="B18" s="1">
        <v>16</v>
      </c>
      <c r="C18" s="3">
        <v>35</v>
      </c>
      <c r="D18" s="2">
        <f t="shared" si="1"/>
        <v>0.45714285714285713</v>
      </c>
      <c r="E18" s="1">
        <v>6</v>
      </c>
      <c r="F18" s="3">
        <v>18</v>
      </c>
      <c r="G18" s="2">
        <f t="shared" si="2"/>
        <v>0.33333333333333331</v>
      </c>
      <c r="H18" s="1">
        <v>2</v>
      </c>
      <c r="I18" s="3">
        <v>5</v>
      </c>
      <c r="J18" s="2">
        <f t="shared" si="3"/>
        <v>0.4</v>
      </c>
      <c r="K18" s="1">
        <v>22</v>
      </c>
      <c r="L18" s="3">
        <v>53</v>
      </c>
      <c r="M18" s="2">
        <f t="shared" si="4"/>
        <v>0.41509433962264153</v>
      </c>
      <c r="N18" s="4">
        <f>(B18*2)+(E18*3)+(H18)</f>
        <v>52</v>
      </c>
      <c r="O18" s="1">
        <v>11</v>
      </c>
      <c r="P18" s="3">
        <v>23</v>
      </c>
      <c r="Q18" s="2">
        <f t="shared" si="6"/>
        <v>34</v>
      </c>
      <c r="R18" s="1">
        <v>12</v>
      </c>
      <c r="S18" s="3">
        <v>25</v>
      </c>
      <c r="T18" s="3">
        <v>4</v>
      </c>
      <c r="U18" s="3">
        <v>6</v>
      </c>
      <c r="V18" s="3">
        <v>1</v>
      </c>
      <c r="W18" s="3">
        <v>1</v>
      </c>
      <c r="X18" s="2">
        <v>10</v>
      </c>
      <c r="Y18" s="4">
        <v>160</v>
      </c>
      <c r="Z18" s="40">
        <v>1</v>
      </c>
      <c r="AA18" s="27">
        <f>IFERROR(U18+((T18*AC18)*(1-(1.07*AB18)))+(P18*(1-AC18)), 0)</f>
        <v>18.606988947192143</v>
      </c>
      <c r="AB18" s="28">
        <f>IFERROR(($O$17/($O$17+$P$18)), 0)</f>
        <v>0.41025641025641024</v>
      </c>
      <c r="AC18" s="28">
        <f>IFERROR(($M$17*(1-AB18))/($M$17*(1-AB18)+(AB18*(1-$M$17))), 0)</f>
        <v>0.50072568940493467</v>
      </c>
      <c r="AD18" s="28">
        <f>IFERROR(((($L$17-$K$17-$T$18)*AC18*(1-1.07*AB18))/$Y$18)*Y18, 0)</f>
        <v>10.955878084179972</v>
      </c>
      <c r="AE18" s="28">
        <f>IFERROR((X18/$X$18)*0.4*$I$17*((1-$J$17)^2), 0)</f>
        <v>1.1111111111111114</v>
      </c>
      <c r="AF18" s="28">
        <f>IFERROR((($S$17-$U$18)/$Y$18)*Y18, 0)</f>
        <v>5</v>
      </c>
      <c r="AG18" s="28">
        <f t="shared" si="13"/>
        <v>17.066989195291082</v>
      </c>
      <c r="AH18" s="28">
        <f t="shared" si="14"/>
        <v>35.673978142483222</v>
      </c>
      <c r="AI18" s="28">
        <f>IFERROR(AH17/($BB$17*(Y17/$Y$17)),0)</f>
        <v>0.64603284080304979</v>
      </c>
      <c r="AJ18" s="29">
        <f>IFERROR($K$17+(1-((1-$J$17)^2))*0.4*$I$17, 0)</f>
        <v>32.488888888888887</v>
      </c>
      <c r="AK18" s="28">
        <f t="shared" si="17"/>
        <v>75.728987993138944</v>
      </c>
      <c r="AL18" s="28">
        <f>IFERROR(((5*Y18/$Y$18)*1.14*(($R$18-R18)/$K$18))+((1-(5*Y18/$Y$18))*(((($R$18/$Y$18)*Y18*5)-R18)/((($K$18/$Y$18)*Y18*5)-K18))), 0)</f>
        <v>-2.1818181818181817</v>
      </c>
      <c r="AM18" s="28">
        <f>IFERROR(2*((($K$18)+0.5*($F$18-E18))/($K$18-K18))*0.5*((($N$18-$H$18)-(N18-H18))/(2*($L$18-L18)))*R18, 0)</f>
        <v>0</v>
      </c>
      <c r="AN18" s="28">
        <f>IFERROR(1-($O$18/AO18)*AP18*AR18, 0)</f>
        <v>0.94321877534459309</v>
      </c>
      <c r="AO18" s="28">
        <f>IFERROR($K$18+(1-(1-($H$18/$I$18))^2)*$I$18*0.4, 0)</f>
        <v>23.28</v>
      </c>
      <c r="AP18" s="28">
        <f t="shared" si="22"/>
        <v>0.4139867470330576</v>
      </c>
      <c r="AQ18" s="28">
        <f>IFERROR($O$18/($O$18+$P$17), 0)</f>
        <v>0.36666666666666664</v>
      </c>
      <c r="AR18" s="28">
        <f>IFERROR(AO18/($L$18+0.44*$I$18+$S$18), 0)</f>
        <v>0.29027431421446387</v>
      </c>
      <c r="AS18" s="28">
        <f>IFERROR(O18*AP18*AR18*($N$18/($K$18+(1-(1-($H$18/$I$18))^2)*0.4*$I$18)), 0)</f>
        <v>2.95262368208116</v>
      </c>
      <c r="AT18" s="28">
        <f t="shared" si="26"/>
        <v>76.268064545744252</v>
      </c>
      <c r="AU18" s="28">
        <f t="shared" si="27"/>
        <v>33.320754716981135</v>
      </c>
      <c r="AV18" s="28">
        <f>IFERROR(0.5*((($N$18-$H$18)-(N18-H18))/(2*($L$18-L18)))*R18, 0)</f>
        <v>0</v>
      </c>
      <c r="AW18" s="28">
        <f t="shared" si="29"/>
        <v>1.28</v>
      </c>
      <c r="AX18" s="28">
        <f t="shared" si="30"/>
        <v>1.321866909977873</v>
      </c>
      <c r="AY18" s="28">
        <f t="shared" si="31"/>
        <v>18.837666666666667</v>
      </c>
      <c r="AZ18" s="28">
        <f t="shared" si="32"/>
        <v>0.72</v>
      </c>
      <c r="BA18" s="28">
        <f t="shared" si="33"/>
        <v>78.51561506679414</v>
      </c>
      <c r="BB18" s="38">
        <f>IFERROR($L$18+0.44*$I$18-(1.07*($AB$17)*($L$18-$K$18))+S18, 0)</f>
        <v>68.037666666666667</v>
      </c>
      <c r="BC18" s="28">
        <f t="shared" si="34"/>
        <v>0.98113207547169812</v>
      </c>
      <c r="BD18" s="29">
        <f>N18/BB18</f>
        <v>0.76428252977517352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88868-1BB1-4F73-92E9-901E58852850}">
  <dimension ref="A1:BD18"/>
  <sheetViews>
    <sheetView tabSelected="1" zoomScale="83" zoomScaleNormal="100" workbookViewId="0">
      <selection activeCell="H20" sqref="H20"/>
    </sheetView>
  </sheetViews>
  <sheetFormatPr defaultRowHeight="14.4" x14ac:dyDescent="0.55000000000000004"/>
  <cols>
    <col min="1" max="1" width="16.20703125" bestFit="1" customWidth="1"/>
    <col min="2" max="2" width="5.3125" customWidth="1"/>
    <col min="3" max="3" width="5.578125" customWidth="1"/>
    <col min="4" max="4" width="6.1015625" customWidth="1"/>
    <col min="5" max="5" width="6.05078125" customWidth="1"/>
    <col min="6" max="6" width="5.3671875" bestFit="1" customWidth="1"/>
    <col min="7" max="7" width="6.3125" customWidth="1"/>
    <col min="8" max="8" width="5.41796875" bestFit="1" customWidth="1"/>
    <col min="9" max="9" width="5.3671875" bestFit="1" customWidth="1"/>
    <col min="10" max="10" width="5" bestFit="1" customWidth="1"/>
    <col min="11" max="11" width="5.41796875" bestFit="1" customWidth="1"/>
    <col min="12" max="12" width="3.9453125" bestFit="1" customWidth="1"/>
    <col min="13" max="13" width="6.578125" customWidth="1"/>
    <col min="14" max="14" width="5.68359375" customWidth="1"/>
    <col min="15" max="15" width="6" customWidth="1"/>
    <col min="16" max="16" width="5.20703125" bestFit="1" customWidth="1"/>
    <col min="17" max="17" width="5.1015625" bestFit="1" customWidth="1"/>
    <col min="18" max="18" width="3.578125" bestFit="1" customWidth="1"/>
    <col min="19" max="19" width="2.89453125" bestFit="1" customWidth="1"/>
    <col min="20" max="20" width="3.62890625" bestFit="1" customWidth="1"/>
    <col min="21" max="21" width="3.68359375" bestFit="1" customWidth="1"/>
    <col min="22" max="22" width="3.47265625" bestFit="1" customWidth="1"/>
    <col min="23" max="23" width="4.7890625" bestFit="1" customWidth="1"/>
    <col min="24" max="24" width="4.47265625" bestFit="1" customWidth="1"/>
    <col min="25" max="25" width="3.7890625" bestFit="1" customWidth="1"/>
    <col min="26" max="26" width="3.7890625" customWidth="1"/>
  </cols>
  <sheetData>
    <row r="1" spans="1:56" ht="14.7" thickBot="1" x14ac:dyDescent="0.6">
      <c r="A1" s="13" t="s">
        <v>39</v>
      </c>
      <c r="B1" s="1" t="s">
        <v>3</v>
      </c>
      <c r="C1" s="3" t="s">
        <v>4</v>
      </c>
      <c r="D1" s="2" t="s">
        <v>5</v>
      </c>
      <c r="E1" s="1" t="s">
        <v>6</v>
      </c>
      <c r="F1" s="3" t="s">
        <v>7</v>
      </c>
      <c r="G1" s="2" t="s">
        <v>8</v>
      </c>
      <c r="H1" s="1" t="s">
        <v>9</v>
      </c>
      <c r="I1" s="3" t="s">
        <v>10</v>
      </c>
      <c r="J1" s="2" t="s">
        <v>11</v>
      </c>
      <c r="K1" s="1" t="s">
        <v>0</v>
      </c>
      <c r="L1" s="3" t="s">
        <v>1</v>
      </c>
      <c r="M1" s="2" t="s">
        <v>2</v>
      </c>
      <c r="N1" s="4" t="s">
        <v>16</v>
      </c>
      <c r="O1" s="1" t="s">
        <v>13</v>
      </c>
      <c r="P1" s="3" t="s">
        <v>14</v>
      </c>
      <c r="Q1" s="2" t="s">
        <v>12</v>
      </c>
      <c r="R1" s="1" t="s">
        <v>18</v>
      </c>
      <c r="S1" s="3" t="s">
        <v>15</v>
      </c>
      <c r="T1" s="3" t="s">
        <v>19</v>
      </c>
      <c r="U1" s="3" t="s">
        <v>20</v>
      </c>
      <c r="V1" s="3" t="s">
        <v>22</v>
      </c>
      <c r="W1" s="3" t="s">
        <v>21</v>
      </c>
      <c r="X1" s="2" t="s">
        <v>17</v>
      </c>
      <c r="Y1" s="4" t="s">
        <v>23</v>
      </c>
      <c r="Z1" s="1" t="s">
        <v>42</v>
      </c>
      <c r="AA1" s="18" t="s">
        <v>43</v>
      </c>
      <c r="AB1" s="19" t="s">
        <v>44</v>
      </c>
      <c r="AC1" s="19" t="s">
        <v>45</v>
      </c>
      <c r="AD1" s="19" t="s">
        <v>46</v>
      </c>
      <c r="AE1" s="19" t="s">
        <v>47</v>
      </c>
      <c r="AF1" s="19" t="s">
        <v>48</v>
      </c>
      <c r="AG1" s="19" t="s">
        <v>49</v>
      </c>
      <c r="AH1" s="19" t="s">
        <v>50</v>
      </c>
      <c r="AI1" s="19" t="s">
        <v>51</v>
      </c>
      <c r="AJ1" s="21" t="s">
        <v>52</v>
      </c>
      <c r="AK1" s="33" t="s">
        <v>53</v>
      </c>
      <c r="AL1" s="19" t="s">
        <v>54</v>
      </c>
      <c r="AM1" s="19" t="s">
        <v>55</v>
      </c>
      <c r="AN1" s="19" t="s">
        <v>56</v>
      </c>
      <c r="AO1" s="19" t="s">
        <v>57</v>
      </c>
      <c r="AP1" s="19" t="s">
        <v>58</v>
      </c>
      <c r="AQ1" s="19" t="s">
        <v>59</v>
      </c>
      <c r="AR1" s="19" t="s">
        <v>60</v>
      </c>
      <c r="AS1" s="19" t="s">
        <v>61</v>
      </c>
      <c r="AT1" s="19" t="s">
        <v>62</v>
      </c>
      <c r="AU1" s="19" t="s">
        <v>63</v>
      </c>
      <c r="AV1" s="19" t="s">
        <v>64</v>
      </c>
      <c r="AW1" s="19" t="s">
        <v>65</v>
      </c>
      <c r="AX1" s="19" t="s">
        <v>66</v>
      </c>
      <c r="AY1" s="19" t="s">
        <v>67</v>
      </c>
      <c r="AZ1" s="19" t="s">
        <v>68</v>
      </c>
      <c r="BA1" s="20" t="s">
        <v>69</v>
      </c>
      <c r="BB1" s="34" t="s">
        <v>70</v>
      </c>
      <c r="BC1" s="22" t="s">
        <v>71</v>
      </c>
      <c r="BD1" s="23" t="s">
        <v>72</v>
      </c>
    </row>
    <row r="2" spans="1:56" x14ac:dyDescent="0.55000000000000004">
      <c r="A2" s="14" t="s">
        <v>24</v>
      </c>
      <c r="B2" s="6">
        <v>0</v>
      </c>
      <c r="C2" s="5">
        <v>0</v>
      </c>
      <c r="D2" s="7">
        <v>0</v>
      </c>
      <c r="E2" s="6">
        <v>0</v>
      </c>
      <c r="F2" s="5">
        <v>0</v>
      </c>
      <c r="G2" s="7">
        <v>0</v>
      </c>
      <c r="H2" s="6">
        <v>0</v>
      </c>
      <c r="I2" s="5">
        <v>0</v>
      </c>
      <c r="J2" s="7">
        <v>0</v>
      </c>
      <c r="K2" s="6">
        <v>0</v>
      </c>
      <c r="L2" s="5">
        <v>0</v>
      </c>
      <c r="M2" s="7">
        <v>0</v>
      </c>
      <c r="N2" s="8">
        <v>0</v>
      </c>
      <c r="O2" s="6">
        <v>0</v>
      </c>
      <c r="P2" s="5">
        <v>0</v>
      </c>
      <c r="Q2" s="7">
        <v>0</v>
      </c>
      <c r="R2" s="6">
        <v>0</v>
      </c>
      <c r="S2" s="5">
        <v>0</v>
      </c>
      <c r="T2" s="5">
        <v>0</v>
      </c>
      <c r="U2" s="5">
        <v>1</v>
      </c>
      <c r="V2" s="5">
        <v>0</v>
      </c>
      <c r="W2" s="5">
        <v>0</v>
      </c>
      <c r="X2" s="7">
        <v>0</v>
      </c>
      <c r="Y2" s="8">
        <v>5.33</v>
      </c>
      <c r="Z2" s="6">
        <v>1</v>
      </c>
      <c r="AA2" s="16">
        <f>IFERROR(U2+((T2*AC2)*(1-(1.07*AB2)))+(P2*(1-AC2)), 0)</f>
        <v>1</v>
      </c>
      <c r="AB2">
        <f>IFERROR(($O$18/($O$18+$P$17)), 0)</f>
        <v>0.21875</v>
      </c>
      <c r="AC2">
        <f>IFERROR(($M$18*(1-AB2))/($M$18*(1-AB2)+(AB2*(1-$M$18))), 0)</f>
        <v>0.70058997050147487</v>
      </c>
      <c r="AD2">
        <f>IFERROR(((($L$18-$K$18-$T$17)*AC2*(1-1.07*AB2))/$Y$17)*Y2, 0)</f>
        <v>0.50067769553261943</v>
      </c>
      <c r="AE2">
        <f>IFERROR((X2/$X$17)*0.4*$I$18*((1-$J$18)^2), 0)</f>
        <v>0</v>
      </c>
      <c r="AF2">
        <f>IFERROR((($S$18-$U$17)/$Y$17)*Y2, 0)</f>
        <v>6.6645826820881535E-2</v>
      </c>
      <c r="AG2">
        <f>IFERROR(AD2+AF2+AE2, 0)</f>
        <v>0.56732352235350092</v>
      </c>
      <c r="AH2">
        <f>IFERROR(AA2+AG2, 0)</f>
        <v>1.5673235223535009</v>
      </c>
      <c r="AI2">
        <f>IFERROR(AH2/($BB$18*(Y2/$Y$18)),0)</f>
        <v>0.87043861758986685</v>
      </c>
      <c r="AJ2" s="17">
        <f>IFERROR($K$18+(1-((1-$J$18)^2))*0.4*$I$18, 0)</f>
        <v>23.363636363636363</v>
      </c>
      <c r="AK2">
        <f>IFERROR(2*(K2+0.5*E2)*(1-(0.5*((N2-H2)/(2*L2)))*AL2), 0)</f>
        <v>0</v>
      </c>
      <c r="AL2">
        <f>IFERROR(((5*Y2/$Y$17)*1.14*(($R$17-R2)/$K$17))+((1-(5*Y2/$Y$17))*(((($R$17/$Y$17)*Y2*5)-R2)/((($K$17/$Y$17)*Y2*5)-K2))), 0)</f>
        <v>0.59038040733883179</v>
      </c>
      <c r="AM2">
        <f>IFERROR(2*((($K$17)+0.5*($F$17-E2))/($K$17-K2))*0.5*((($N$17-$H$17)-(N2-H2))/(2*($L$17-L2)))*R2, 0)</f>
        <v>0</v>
      </c>
      <c r="AN2">
        <f>IFERROR(1-($O$17/AO2)*AP2*AR2, 0)</f>
        <v>0.94877574808205623</v>
      </c>
      <c r="AO2">
        <f>IFERROR($K$17+(1-(1-($H$17/$I$17))^2)*$I$17*0.4, 0)</f>
        <v>29.555555555555557</v>
      </c>
      <c r="AP2">
        <f>IFERROR(((1-AQ2)*AR2)/((1-AQ2)*AR2+(1-AR2)*AQ2), 0)</f>
        <v>0.36348729160972937</v>
      </c>
      <c r="AQ2">
        <f>IFERROR($O$17/($O$17+$P$18), 0)</f>
        <v>0.55555555555555558</v>
      </c>
      <c r="AR2">
        <f>IFERROR(AO2/($L$17+0.44*$I$17+$S$17), 0)</f>
        <v>0.41651008392834771</v>
      </c>
      <c r="AS2">
        <f>IFERROR(O2*AP2*AR2*($N$17/($K$17+(1-(1-($H$17/$I$17))^2)*0.4*$I$17)), 0)</f>
        <v>0</v>
      </c>
      <c r="AT2">
        <f>IFERROR((AK2+AM2+H2)*AN2+AS2, 0)</f>
        <v>0</v>
      </c>
      <c r="AU2">
        <f>IFERROR(K2*(1-(0.5*((N2-H2)/(2*L2)))*AL2), 0)</f>
        <v>0</v>
      </c>
      <c r="AV2">
        <f>IFERROR(0.5*((($N$17-$H$17)-(N2-H2))/(2*($L$17-L2)))*R2, 0)</f>
        <v>0</v>
      </c>
      <c r="AW2">
        <f>IFERROR((1-(1-(H2/I2))^2)*0.4*I2, 0)</f>
        <v>0</v>
      </c>
      <c r="AX2">
        <f>IFERROR(O2*AP2*AR2, 0)</f>
        <v>0</v>
      </c>
      <c r="AY2">
        <f>IFERROR((L2-K2)*(1-(1.07*AQ2)), 0)</f>
        <v>0</v>
      </c>
      <c r="AZ2">
        <f>IFERROR(((1-(H2/I2))^2)*0.4*I2, 0)</f>
        <v>0</v>
      </c>
      <c r="BA2">
        <f>IFERROR(((AU2+AV2+AW2)*AN2)+AX2+AY2+AZ2+S2, 0)</f>
        <v>0</v>
      </c>
      <c r="BB2" s="35">
        <v>0</v>
      </c>
      <c r="BC2">
        <f>IFERROR(N2/L2, 0)</f>
        <v>0</v>
      </c>
      <c r="BD2" s="17"/>
    </row>
    <row r="3" spans="1:56" x14ac:dyDescent="0.55000000000000004">
      <c r="A3" s="15" t="s">
        <v>25</v>
      </c>
      <c r="B3" s="10">
        <v>3</v>
      </c>
      <c r="C3" s="9">
        <v>7</v>
      </c>
      <c r="D3" s="11">
        <v>0.42857142857142855</v>
      </c>
      <c r="E3" s="10">
        <v>1</v>
      </c>
      <c r="F3" s="9">
        <v>2</v>
      </c>
      <c r="G3" s="11">
        <v>0.5</v>
      </c>
      <c r="H3" s="10">
        <v>2</v>
      </c>
      <c r="I3" s="9">
        <v>2</v>
      </c>
      <c r="J3" s="11">
        <v>1</v>
      </c>
      <c r="K3" s="10">
        <v>4</v>
      </c>
      <c r="L3" s="9">
        <v>9</v>
      </c>
      <c r="M3" s="11">
        <v>0.44444444444444442</v>
      </c>
      <c r="N3" s="12">
        <v>11</v>
      </c>
      <c r="O3" s="10">
        <v>1</v>
      </c>
      <c r="P3" s="9">
        <v>3</v>
      </c>
      <c r="Q3" s="11">
        <v>4</v>
      </c>
      <c r="R3" s="10">
        <v>4</v>
      </c>
      <c r="S3" s="9">
        <v>3</v>
      </c>
      <c r="T3" s="9">
        <v>0</v>
      </c>
      <c r="U3" s="9">
        <v>0</v>
      </c>
      <c r="V3" s="9">
        <v>0</v>
      </c>
      <c r="W3" s="9">
        <v>1</v>
      </c>
      <c r="X3" s="11">
        <v>1</v>
      </c>
      <c r="Y3" s="12">
        <v>23</v>
      </c>
      <c r="Z3" s="10">
        <v>1</v>
      </c>
      <c r="AA3" s="30">
        <f t="shared" ref="AA3:AA16" si="0">IFERROR(U3+((T3*AC3)*(1-(1.07*AB3)))+(P3*(1-AC3)), 0)</f>
        <v>0.8982300884955754</v>
      </c>
      <c r="AB3" s="31">
        <f t="shared" ref="AB3:AB17" si="1">IFERROR(($O$18/($O$18+$P$17)), 0)</f>
        <v>0.21875</v>
      </c>
      <c r="AC3" s="31">
        <f t="shared" ref="AC3:AC17" si="2">IFERROR(($M$18*(1-AB3))/($M$18*(1-AB3)+(AB3*(1-$M$18))), 0)</f>
        <v>0.70058997050147487</v>
      </c>
      <c r="AD3" s="31">
        <f t="shared" ref="AD3:AD17" si="3">IFERROR(((($L$18-$K$18-$T$17)*AC3*(1-1.07*AB3))/$Y$17)*Y3, 0)</f>
        <v>2.1605228887899148</v>
      </c>
      <c r="AE3" s="31">
        <f t="shared" ref="AE3:AE17" si="4">IFERROR((X3/$X$17)*0.4*$I$18*((1-$J$18)^2), 0)</f>
        <v>1.9138755980861255E-3</v>
      </c>
      <c r="AF3" s="31">
        <f t="shared" ref="AF3:AF17" si="5">IFERROR((($S$18-$U$17)/$Y$17)*Y3, 0)</f>
        <v>0.28758987183494844</v>
      </c>
      <c r="AG3" s="31">
        <f t="shared" ref="AG3:AG18" si="6">IFERROR(AD3+AF3+AE3, 0)</f>
        <v>2.4500266362229493</v>
      </c>
      <c r="AH3" s="31">
        <f t="shared" ref="AH3:AH18" si="7">IFERROR(AA3+AG3, 0)</f>
        <v>3.3482567247185244</v>
      </c>
      <c r="AI3" s="31">
        <f t="shared" ref="AI3:AI17" si="8">IFERROR(AH3/($BB$18*(Y3/$Y$18)),0)</f>
        <v>0.43092096307284666</v>
      </c>
      <c r="AJ3" s="32">
        <f t="shared" ref="AJ3:AJ17" si="9">IFERROR($K$18+(1-((1-$J$18)^2))*0.4*$I$18, 0)</f>
        <v>23.363636363636363</v>
      </c>
      <c r="AK3" s="31">
        <f t="shared" ref="AK3:AK18" si="10">IFERROR(2*(K3+0.5*E3)*(1-(0.5*((N3-H3)/(2*L3)))*AL3), 0)</f>
        <v>7.9278077693229569</v>
      </c>
      <c r="AL3" s="31">
        <f t="shared" ref="AL3:AL17" si="11">IFERROR(((5*Y3/$Y$17)*1.14*(($R$17-R3)/$K$17))+((1-(5*Y3/$Y$17))*(((($R$17/$Y$17)*Y3*5)-R3)/((($K$17/$Y$17)*Y3*5)-K3))), 0)</f>
        <v>0.47652988030090809</v>
      </c>
      <c r="AM3" s="31">
        <f t="shared" ref="AM3:AM17" si="12">IFERROR(2*((($K$17)+0.5*($F$17-E3))/($K$17-K3))*0.5*((($N$17-$H$17)-(N3-H3))/(2*($L$17-L3)))*R3, 0)</f>
        <v>3.6396895787139689</v>
      </c>
      <c r="AN3" s="31">
        <f t="shared" ref="AN3:AN17" si="13">IFERROR(1-($O$17/AO3)*AP3*AR3, 0)</f>
        <v>0.94877574808205623</v>
      </c>
      <c r="AO3" s="31">
        <f t="shared" ref="AO3:AO17" si="14">IFERROR($K$17+(1-(1-($H$17/$I$17))^2)*$I$17*0.4, 0)</f>
        <v>29.555555555555557</v>
      </c>
      <c r="AP3" s="31">
        <f t="shared" ref="AP3:AP18" si="15">IFERROR(((1-AQ3)*AR3)/((1-AQ3)*AR3+(1-AR3)*AQ3), 0)</f>
        <v>0.36348729160972937</v>
      </c>
      <c r="AQ3" s="31">
        <f t="shared" ref="AQ3:AQ17" si="16">IFERROR($O$17/($O$17+$P$18), 0)</f>
        <v>0.55555555555555558</v>
      </c>
      <c r="AR3" s="31">
        <f t="shared" ref="AR3:AR17" si="17">IFERROR(AO3/($L$17+0.44*$I$17+$S$17), 0)</f>
        <v>0.41651008392834771</v>
      </c>
      <c r="AS3" s="31">
        <f t="shared" ref="AS3:AS17" si="18">IFERROR(O3*AP3*AR3*($N$17/($K$17+(1-(1-($H$17/$I$17))^2)*0.4*$I$17)), 0)</f>
        <v>0.33808006265842916</v>
      </c>
      <c r="AT3" s="31">
        <f t="shared" ref="AT3:AT18" si="19">IFERROR((AK3+AM3+H3)*AN3+AS3, 0)</f>
        <v>13.210592508643478</v>
      </c>
      <c r="AU3" s="31">
        <f t="shared" ref="AU3:AU18" si="20">IFERROR(K3*(1-(0.5*((N3-H3)/(2*L3)))*AL3), 0)</f>
        <v>3.5234701196990921</v>
      </c>
      <c r="AV3" s="31">
        <f t="shared" ref="AV3:AV17" si="21">IFERROR(0.5*((($N$17-$H$17)-(N3-H3))/(2*($L$17-L3)))*R3, 0)</f>
        <v>1.1951219512195121</v>
      </c>
      <c r="AW3" s="31">
        <f t="shared" ref="AW3:AW18" si="22">IFERROR((1-(1-(H3/I3))^2)*0.4*I3, 0)</f>
        <v>0.8</v>
      </c>
      <c r="AX3" s="31">
        <f t="shared" ref="AX3:AX18" si="23">IFERROR(O3*AP3*AR3, 0)</f>
        <v>0.15139612233525618</v>
      </c>
      <c r="AY3" s="31">
        <f t="shared" ref="AY3:AY18" si="24">IFERROR((L3-K3)*(1-(1.07*AQ3)), 0)</f>
        <v>2.0277777777777772</v>
      </c>
      <c r="AZ3" s="31">
        <f t="shared" ref="AZ3:AZ18" si="25">IFERROR(((1-(H3/I3))^2)*0.4*I3, 0)</f>
        <v>0</v>
      </c>
      <c r="BA3" s="31">
        <f t="shared" ref="BA3:BA18" si="26">IFERROR(((AU3+AV3+AW3)*AN3)+AX3+AY3+AZ3+S3, 0)</f>
        <v>10.415080220558536</v>
      </c>
      <c r="BB3" s="36">
        <v>0</v>
      </c>
      <c r="BC3" s="31">
        <f t="shared" ref="BC3:BC18" si="27">IFERROR(N3/L3, 0)</f>
        <v>1.2222222222222223</v>
      </c>
      <c r="BD3" s="32"/>
    </row>
    <row r="4" spans="1:56" x14ac:dyDescent="0.55000000000000004">
      <c r="A4" s="14" t="s">
        <v>26</v>
      </c>
      <c r="B4" s="6">
        <v>2</v>
      </c>
      <c r="C4" s="5">
        <v>4</v>
      </c>
      <c r="D4" s="7">
        <v>0.5</v>
      </c>
      <c r="E4" s="6">
        <v>1</v>
      </c>
      <c r="F4" s="5">
        <v>3</v>
      </c>
      <c r="G4" s="7">
        <v>0.33333333333333331</v>
      </c>
      <c r="H4" s="6">
        <v>0</v>
      </c>
      <c r="I4" s="5">
        <v>0</v>
      </c>
      <c r="J4" s="7">
        <v>0</v>
      </c>
      <c r="K4" s="6">
        <v>3</v>
      </c>
      <c r="L4" s="5">
        <v>7</v>
      </c>
      <c r="M4" s="7">
        <v>0.42857142857142855</v>
      </c>
      <c r="N4" s="8">
        <v>7</v>
      </c>
      <c r="O4" s="6">
        <v>0</v>
      </c>
      <c r="P4" s="5">
        <v>4</v>
      </c>
      <c r="Q4" s="7">
        <v>4</v>
      </c>
      <c r="R4" s="6">
        <v>2</v>
      </c>
      <c r="S4" s="5">
        <v>0</v>
      </c>
      <c r="T4" s="5">
        <v>0</v>
      </c>
      <c r="U4" s="5">
        <v>1</v>
      </c>
      <c r="V4" s="5">
        <v>0</v>
      </c>
      <c r="W4" s="5">
        <v>1</v>
      </c>
      <c r="X4" s="7">
        <v>2</v>
      </c>
      <c r="Y4" s="8">
        <v>16.5</v>
      </c>
      <c r="Z4" s="6">
        <v>1</v>
      </c>
      <c r="AA4" s="16">
        <f t="shared" si="0"/>
        <v>2.1976401179941005</v>
      </c>
      <c r="AB4">
        <f t="shared" si="1"/>
        <v>0.21875</v>
      </c>
      <c r="AC4">
        <f t="shared" si="2"/>
        <v>0.70058997050147487</v>
      </c>
      <c r="AD4">
        <f t="shared" si="3"/>
        <v>1.5499403332623303</v>
      </c>
      <c r="AE4">
        <f t="shared" si="4"/>
        <v>3.8277511961722511E-3</v>
      </c>
      <c r="AF4">
        <f t="shared" si="5"/>
        <v>0.20631447327289779</v>
      </c>
      <c r="AG4">
        <f t="shared" si="6"/>
        <v>1.7600825577314003</v>
      </c>
      <c r="AH4">
        <f t="shared" si="7"/>
        <v>3.9577226757255008</v>
      </c>
      <c r="AI4">
        <f t="shared" si="8"/>
        <v>0.7100159795664146</v>
      </c>
      <c r="AJ4" s="17">
        <f t="shared" si="9"/>
        <v>23.363636363636363</v>
      </c>
      <c r="AK4">
        <f t="shared" si="10"/>
        <v>6.0185480247638043</v>
      </c>
      <c r="AL4">
        <f t="shared" si="11"/>
        <v>0.56082970013496891</v>
      </c>
      <c r="AM4">
        <f t="shared" si="12"/>
        <v>1.7275025278058647</v>
      </c>
      <c r="AN4">
        <f t="shared" si="13"/>
        <v>0.94877574808205623</v>
      </c>
      <c r="AO4">
        <f t="shared" si="14"/>
        <v>29.555555555555557</v>
      </c>
      <c r="AP4">
        <f t="shared" si="15"/>
        <v>0.36348729160972937</v>
      </c>
      <c r="AQ4">
        <f t="shared" si="16"/>
        <v>0.55555555555555558</v>
      </c>
      <c r="AR4">
        <f t="shared" si="17"/>
        <v>0.41651008392834771</v>
      </c>
      <c r="AS4">
        <f t="shared" si="18"/>
        <v>0</v>
      </c>
      <c r="AT4">
        <f t="shared" si="19"/>
        <v>7.3492649076957122</v>
      </c>
      <c r="AU4">
        <f t="shared" si="20"/>
        <v>2.5793777248987735</v>
      </c>
      <c r="AV4">
        <f t="shared" si="21"/>
        <v>0.59302325581395354</v>
      </c>
      <c r="AW4">
        <f t="shared" si="22"/>
        <v>0</v>
      </c>
      <c r="AX4">
        <f t="shared" si="23"/>
        <v>0</v>
      </c>
      <c r="AY4">
        <f t="shared" si="24"/>
        <v>1.6222222222222218</v>
      </c>
      <c r="AZ4">
        <f t="shared" si="25"/>
        <v>0</v>
      </c>
      <c r="BA4">
        <f t="shared" si="26"/>
        <v>4.6321193359141883</v>
      </c>
      <c r="BB4" s="35">
        <v>0</v>
      </c>
      <c r="BC4">
        <f t="shared" si="27"/>
        <v>1</v>
      </c>
      <c r="BD4" s="17"/>
    </row>
    <row r="5" spans="1:56" x14ac:dyDescent="0.55000000000000004">
      <c r="A5" s="15" t="s">
        <v>27</v>
      </c>
      <c r="B5" s="10">
        <v>1</v>
      </c>
      <c r="C5" s="9">
        <v>1</v>
      </c>
      <c r="D5" s="11">
        <v>1</v>
      </c>
      <c r="E5" s="10">
        <v>1</v>
      </c>
      <c r="F5" s="9">
        <v>2</v>
      </c>
      <c r="G5" s="11">
        <v>0.5</v>
      </c>
      <c r="H5" s="10">
        <v>0</v>
      </c>
      <c r="I5" s="9">
        <v>0</v>
      </c>
      <c r="J5" s="11">
        <v>0</v>
      </c>
      <c r="K5" s="10">
        <v>2</v>
      </c>
      <c r="L5" s="9">
        <v>3</v>
      </c>
      <c r="M5" s="11">
        <v>0.66666666666666663</v>
      </c>
      <c r="N5" s="12">
        <v>5</v>
      </c>
      <c r="O5" s="10">
        <v>0</v>
      </c>
      <c r="P5" s="9">
        <v>1</v>
      </c>
      <c r="Q5" s="11">
        <v>1</v>
      </c>
      <c r="R5" s="10">
        <v>0</v>
      </c>
      <c r="S5" s="9">
        <v>1</v>
      </c>
      <c r="T5" s="9">
        <v>0</v>
      </c>
      <c r="U5" s="9">
        <v>0</v>
      </c>
      <c r="V5" s="9">
        <v>0</v>
      </c>
      <c r="W5" s="9">
        <v>1</v>
      </c>
      <c r="X5" s="11">
        <v>2</v>
      </c>
      <c r="Y5" s="12">
        <v>8.15</v>
      </c>
      <c r="Z5" s="10">
        <v>1</v>
      </c>
      <c r="AA5" s="30">
        <f t="shared" si="0"/>
        <v>0.29941002949852513</v>
      </c>
      <c r="AB5" s="31">
        <f t="shared" si="1"/>
        <v>0.21875</v>
      </c>
      <c r="AC5" s="31">
        <f t="shared" si="2"/>
        <v>0.70058997050147487</v>
      </c>
      <c r="AD5" s="31">
        <f t="shared" si="3"/>
        <v>0.76557658885381774</v>
      </c>
      <c r="AE5" s="31">
        <f t="shared" si="4"/>
        <v>3.8277511961722511E-3</v>
      </c>
      <c r="AF5" s="31">
        <f t="shared" si="5"/>
        <v>0.10190684588934043</v>
      </c>
      <c r="AG5" s="31">
        <f t="shared" si="6"/>
        <v>0.87131118593933043</v>
      </c>
      <c r="AH5" s="31">
        <f t="shared" si="7"/>
        <v>1.1707212154378555</v>
      </c>
      <c r="AI5" s="31">
        <f t="shared" si="8"/>
        <v>0.425209136708039</v>
      </c>
      <c r="AJ5" s="32">
        <f t="shared" si="9"/>
        <v>23.363636363636363</v>
      </c>
      <c r="AK5" s="31">
        <f t="shared" si="10"/>
        <v>3.3677839013049624</v>
      </c>
      <c r="AL5" s="31">
        <f t="shared" si="11"/>
        <v>0.7834637273736178</v>
      </c>
      <c r="AM5" s="31">
        <f t="shared" si="12"/>
        <v>0</v>
      </c>
      <c r="AN5" s="31">
        <f t="shared" si="13"/>
        <v>0.94877574808205623</v>
      </c>
      <c r="AO5" s="31">
        <f t="shared" si="14"/>
        <v>29.555555555555557</v>
      </c>
      <c r="AP5" s="31">
        <f t="shared" si="15"/>
        <v>0.36348729160972937</v>
      </c>
      <c r="AQ5" s="31">
        <f t="shared" si="16"/>
        <v>0.55555555555555558</v>
      </c>
      <c r="AR5" s="31">
        <f t="shared" si="17"/>
        <v>0.41651008392834771</v>
      </c>
      <c r="AS5" s="31">
        <f t="shared" si="18"/>
        <v>0</v>
      </c>
      <c r="AT5" s="31">
        <f t="shared" si="19"/>
        <v>3.1952716903393217</v>
      </c>
      <c r="AU5" s="31">
        <f t="shared" si="20"/>
        <v>1.3471135605219851</v>
      </c>
      <c r="AV5" s="31">
        <f t="shared" si="21"/>
        <v>0</v>
      </c>
      <c r="AW5" s="31">
        <f t="shared" si="22"/>
        <v>0</v>
      </c>
      <c r="AX5" s="31">
        <f t="shared" si="23"/>
        <v>0</v>
      </c>
      <c r="AY5" s="31">
        <f t="shared" si="24"/>
        <v>0.40555555555555545</v>
      </c>
      <c r="AZ5" s="31">
        <f t="shared" si="25"/>
        <v>0</v>
      </c>
      <c r="BA5" s="31">
        <f t="shared" si="26"/>
        <v>2.6836642316912842</v>
      </c>
      <c r="BB5" s="36">
        <v>0</v>
      </c>
      <c r="BC5" s="31">
        <f t="shared" si="27"/>
        <v>1.6666666666666667</v>
      </c>
      <c r="BD5" s="32"/>
    </row>
    <row r="6" spans="1:56" x14ac:dyDescent="0.55000000000000004">
      <c r="A6" s="14" t="s">
        <v>28</v>
      </c>
      <c r="B6" s="6">
        <v>0</v>
      </c>
      <c r="C6" s="5">
        <v>2</v>
      </c>
      <c r="D6" s="7">
        <v>0</v>
      </c>
      <c r="E6" s="6">
        <v>0</v>
      </c>
      <c r="F6" s="5">
        <v>2</v>
      </c>
      <c r="G6" s="7">
        <v>0</v>
      </c>
      <c r="H6" s="6">
        <v>0</v>
      </c>
      <c r="I6" s="5">
        <v>0</v>
      </c>
      <c r="J6" s="7">
        <v>0</v>
      </c>
      <c r="K6" s="6">
        <v>0</v>
      </c>
      <c r="L6" s="5">
        <v>4</v>
      </c>
      <c r="M6" s="7">
        <v>0</v>
      </c>
      <c r="N6" s="8">
        <v>0</v>
      </c>
      <c r="O6" s="6">
        <v>0</v>
      </c>
      <c r="P6" s="5">
        <v>3</v>
      </c>
      <c r="Q6" s="7">
        <v>3</v>
      </c>
      <c r="R6" s="6">
        <v>5</v>
      </c>
      <c r="S6" s="5">
        <v>3</v>
      </c>
      <c r="T6" s="5">
        <v>0</v>
      </c>
      <c r="U6" s="5">
        <v>0</v>
      </c>
      <c r="V6" s="5">
        <v>0</v>
      </c>
      <c r="W6" s="5">
        <v>0</v>
      </c>
      <c r="X6" s="7">
        <v>2</v>
      </c>
      <c r="Y6" s="8">
        <v>22</v>
      </c>
      <c r="Z6" s="6">
        <v>1</v>
      </c>
      <c r="AA6" s="16">
        <f t="shared" si="0"/>
        <v>0.8982300884955754</v>
      </c>
      <c r="AB6">
        <f t="shared" si="1"/>
        <v>0.21875</v>
      </c>
      <c r="AC6">
        <f t="shared" si="2"/>
        <v>0.70058997050147487</v>
      </c>
      <c r="AD6">
        <f t="shared" si="3"/>
        <v>2.0665871110164402</v>
      </c>
      <c r="AE6">
        <f t="shared" si="4"/>
        <v>3.8277511961722511E-3</v>
      </c>
      <c r="AF6">
        <f t="shared" si="5"/>
        <v>0.27508596436386373</v>
      </c>
      <c r="AG6">
        <f t="shared" si="6"/>
        <v>2.3455008265764761</v>
      </c>
      <c r="AH6">
        <f t="shared" si="7"/>
        <v>3.2437309150720512</v>
      </c>
      <c r="AI6">
        <f t="shared" si="8"/>
        <v>0.43644432135948424</v>
      </c>
      <c r="AJ6" s="17">
        <f t="shared" si="9"/>
        <v>23.363636363636363</v>
      </c>
      <c r="AK6">
        <f t="shared" si="10"/>
        <v>0</v>
      </c>
      <c r="AL6">
        <f t="shared" si="11"/>
        <v>0.39437583751041083</v>
      </c>
      <c r="AM6">
        <f t="shared" si="12"/>
        <v>4.1220735785953178</v>
      </c>
      <c r="AN6">
        <f t="shared" si="13"/>
        <v>0.94877574808205623</v>
      </c>
      <c r="AO6">
        <f t="shared" si="14"/>
        <v>29.555555555555557</v>
      </c>
      <c r="AP6">
        <f t="shared" si="15"/>
        <v>0.36348729160972937</v>
      </c>
      <c r="AQ6">
        <f t="shared" si="16"/>
        <v>0.55555555555555558</v>
      </c>
      <c r="AR6">
        <f t="shared" si="17"/>
        <v>0.41651008392834771</v>
      </c>
      <c r="AS6">
        <f t="shared" si="18"/>
        <v>0</v>
      </c>
      <c r="AT6">
        <f t="shared" si="19"/>
        <v>3.9109234431810513</v>
      </c>
      <c r="AU6">
        <f t="shared" si="20"/>
        <v>0</v>
      </c>
      <c r="AV6">
        <f t="shared" si="21"/>
        <v>1.5760869565217392</v>
      </c>
      <c r="AW6">
        <f t="shared" si="22"/>
        <v>0</v>
      </c>
      <c r="AX6">
        <f t="shared" si="23"/>
        <v>0</v>
      </c>
      <c r="AY6">
        <f t="shared" si="24"/>
        <v>1.6222222222222218</v>
      </c>
      <c r="AZ6">
        <f t="shared" si="25"/>
        <v>0</v>
      </c>
      <c r="BA6">
        <f t="shared" si="26"/>
        <v>6.1175753034385059</v>
      </c>
      <c r="BB6" s="35">
        <v>0</v>
      </c>
      <c r="BC6">
        <f t="shared" si="27"/>
        <v>0</v>
      </c>
      <c r="BD6" s="17"/>
    </row>
    <row r="7" spans="1:56" x14ac:dyDescent="0.55000000000000004">
      <c r="A7" s="15" t="s">
        <v>29</v>
      </c>
      <c r="B7" s="10">
        <v>8</v>
      </c>
      <c r="C7" s="9">
        <v>9</v>
      </c>
      <c r="D7" s="11">
        <v>0.88888888888888884</v>
      </c>
      <c r="E7" s="10">
        <v>0</v>
      </c>
      <c r="F7" s="9">
        <v>1</v>
      </c>
      <c r="G7" s="11">
        <v>0</v>
      </c>
      <c r="H7" s="10">
        <v>0</v>
      </c>
      <c r="I7" s="9">
        <v>0</v>
      </c>
      <c r="J7" s="11">
        <v>0</v>
      </c>
      <c r="K7" s="10">
        <v>8</v>
      </c>
      <c r="L7" s="9">
        <v>10</v>
      </c>
      <c r="M7" s="11">
        <v>0.8</v>
      </c>
      <c r="N7" s="12">
        <v>16</v>
      </c>
      <c r="O7" s="10">
        <v>5</v>
      </c>
      <c r="P7" s="9">
        <v>6</v>
      </c>
      <c r="Q7" s="11">
        <v>11</v>
      </c>
      <c r="R7" s="10">
        <v>2</v>
      </c>
      <c r="S7" s="9">
        <v>6</v>
      </c>
      <c r="T7" s="9">
        <v>0</v>
      </c>
      <c r="U7" s="9">
        <v>3</v>
      </c>
      <c r="V7" s="9">
        <v>0</v>
      </c>
      <c r="W7" s="9">
        <v>0</v>
      </c>
      <c r="X7" s="11">
        <v>3</v>
      </c>
      <c r="Y7" s="12">
        <v>21.33</v>
      </c>
      <c r="Z7" s="10">
        <v>1</v>
      </c>
      <c r="AA7" s="30">
        <f t="shared" si="0"/>
        <v>4.7964601769911503</v>
      </c>
      <c r="AB7" s="31">
        <f t="shared" si="1"/>
        <v>0.21875</v>
      </c>
      <c r="AC7" s="31">
        <f t="shared" si="2"/>
        <v>0.70058997050147487</v>
      </c>
      <c r="AD7" s="31">
        <f t="shared" si="3"/>
        <v>2.0036501399082121</v>
      </c>
      <c r="AE7" s="31">
        <f t="shared" si="4"/>
        <v>5.7416267942583775E-3</v>
      </c>
      <c r="AF7" s="31">
        <f t="shared" si="5"/>
        <v>0.26670834635823693</v>
      </c>
      <c r="AG7" s="31">
        <f t="shared" si="6"/>
        <v>2.2761001130607075</v>
      </c>
      <c r="AH7" s="31">
        <f t="shared" si="7"/>
        <v>7.0725602900518574</v>
      </c>
      <c r="AI7" s="31">
        <f t="shared" si="8"/>
        <v>0.98150498769741146</v>
      </c>
      <c r="AJ7" s="32">
        <f t="shared" si="9"/>
        <v>23.363636363636363</v>
      </c>
      <c r="AK7" s="31">
        <f t="shared" si="10"/>
        <v>11.739793478872716</v>
      </c>
      <c r="AL7" s="31">
        <f t="shared" si="11"/>
        <v>0.66565726892613819</v>
      </c>
      <c r="AM7" s="31">
        <f t="shared" si="12"/>
        <v>1.9833333333333334</v>
      </c>
      <c r="AN7" s="31">
        <f t="shared" si="13"/>
        <v>0.94877574808205623</v>
      </c>
      <c r="AO7" s="31">
        <f t="shared" si="14"/>
        <v>29.555555555555557</v>
      </c>
      <c r="AP7" s="31">
        <f t="shared" si="15"/>
        <v>0.36348729160972937</v>
      </c>
      <c r="AQ7" s="31">
        <f t="shared" si="16"/>
        <v>0.55555555555555558</v>
      </c>
      <c r="AR7" s="31">
        <f t="shared" si="17"/>
        <v>0.41651008392834771</v>
      </c>
      <c r="AS7" s="31">
        <f t="shared" si="18"/>
        <v>1.6904003132921457</v>
      </c>
      <c r="AT7" s="31">
        <f t="shared" si="19"/>
        <v>14.710570220567865</v>
      </c>
      <c r="AU7" s="31">
        <f t="shared" si="20"/>
        <v>5.8698967394363581</v>
      </c>
      <c r="AV7" s="31">
        <f t="shared" si="21"/>
        <v>0.52500000000000002</v>
      </c>
      <c r="AW7" s="31">
        <f t="shared" si="22"/>
        <v>0</v>
      </c>
      <c r="AX7" s="31">
        <f t="shared" si="23"/>
        <v>0.75698061167628083</v>
      </c>
      <c r="AY7" s="31">
        <f t="shared" si="24"/>
        <v>0.81111111111111089</v>
      </c>
      <c r="AZ7" s="31">
        <f t="shared" si="25"/>
        <v>0</v>
      </c>
      <c r="BA7" s="31">
        <f t="shared" si="26"/>
        <v>13.635414660653625</v>
      </c>
      <c r="BB7" s="36">
        <v>0</v>
      </c>
      <c r="BC7" s="31">
        <f t="shared" si="27"/>
        <v>1.6</v>
      </c>
      <c r="BD7" s="32"/>
    </row>
    <row r="8" spans="1:56" x14ac:dyDescent="0.55000000000000004">
      <c r="A8" s="14" t="s">
        <v>30</v>
      </c>
      <c r="B8" s="6">
        <v>0</v>
      </c>
      <c r="C8" s="5">
        <v>0</v>
      </c>
      <c r="D8" s="7">
        <v>0</v>
      </c>
      <c r="E8" s="6">
        <v>1</v>
      </c>
      <c r="F8" s="5">
        <v>1</v>
      </c>
      <c r="G8" s="7">
        <v>1</v>
      </c>
      <c r="H8" s="6">
        <v>0</v>
      </c>
      <c r="I8" s="5">
        <v>0</v>
      </c>
      <c r="J8" s="7">
        <v>0</v>
      </c>
      <c r="K8" s="6">
        <v>1</v>
      </c>
      <c r="L8" s="5">
        <v>1</v>
      </c>
      <c r="M8" s="7">
        <v>1</v>
      </c>
      <c r="N8" s="8">
        <v>3</v>
      </c>
      <c r="O8" s="6">
        <v>0</v>
      </c>
      <c r="P8" s="5">
        <v>1</v>
      </c>
      <c r="Q8" s="7">
        <v>1</v>
      </c>
      <c r="R8" s="6">
        <v>0</v>
      </c>
      <c r="S8" s="5">
        <v>1</v>
      </c>
      <c r="T8" s="5">
        <v>0</v>
      </c>
      <c r="U8" s="5">
        <v>0</v>
      </c>
      <c r="V8" s="5">
        <v>0</v>
      </c>
      <c r="W8" s="5">
        <v>1</v>
      </c>
      <c r="X8" s="7">
        <v>1</v>
      </c>
      <c r="Y8" s="8">
        <v>4.75</v>
      </c>
      <c r="Z8" s="6">
        <v>1</v>
      </c>
      <c r="AA8" s="16">
        <f t="shared" si="0"/>
        <v>0.29941002949852513</v>
      </c>
      <c r="AB8">
        <f t="shared" si="1"/>
        <v>0.21875</v>
      </c>
      <c r="AC8">
        <f t="shared" si="2"/>
        <v>0.70058997050147487</v>
      </c>
      <c r="AD8">
        <f t="shared" si="3"/>
        <v>0.44619494442400415</v>
      </c>
      <c r="AE8">
        <f t="shared" si="4"/>
        <v>1.9138755980861255E-3</v>
      </c>
      <c r="AF8">
        <f t="shared" si="5"/>
        <v>5.9393560487652396E-2</v>
      </c>
      <c r="AG8">
        <f t="shared" si="6"/>
        <v>0.50750238050974261</v>
      </c>
      <c r="AH8">
        <f t="shared" si="7"/>
        <v>0.80691241000826774</v>
      </c>
      <c r="AI8">
        <f t="shared" si="8"/>
        <v>0.50285120273837824</v>
      </c>
      <c r="AJ8" s="17">
        <f t="shared" si="9"/>
        <v>23.363636363636363</v>
      </c>
      <c r="AK8">
        <f t="shared" si="10"/>
        <v>1.2885373290402649</v>
      </c>
      <c r="AL8">
        <f t="shared" si="11"/>
        <v>0.76065007598210443</v>
      </c>
      <c r="AM8">
        <f t="shared" si="12"/>
        <v>0</v>
      </c>
      <c r="AN8">
        <f t="shared" si="13"/>
        <v>0.94877574808205623</v>
      </c>
      <c r="AO8">
        <f t="shared" si="14"/>
        <v>29.555555555555557</v>
      </c>
      <c r="AP8">
        <f t="shared" si="15"/>
        <v>0.36348729160972937</v>
      </c>
      <c r="AQ8">
        <f t="shared" si="16"/>
        <v>0.55555555555555558</v>
      </c>
      <c r="AR8">
        <f t="shared" si="17"/>
        <v>0.41651008392834771</v>
      </c>
      <c r="AS8">
        <f t="shared" si="18"/>
        <v>0</v>
      </c>
      <c r="AT8">
        <f t="shared" si="19"/>
        <v>1.222532968291832</v>
      </c>
      <c r="AU8">
        <f t="shared" si="20"/>
        <v>0.42951244301342162</v>
      </c>
      <c r="AV8">
        <f t="shared" si="21"/>
        <v>0</v>
      </c>
      <c r="AW8">
        <f t="shared" si="22"/>
        <v>0</v>
      </c>
      <c r="AX8">
        <f t="shared" si="23"/>
        <v>0</v>
      </c>
      <c r="AY8">
        <f t="shared" si="24"/>
        <v>0</v>
      </c>
      <c r="AZ8">
        <f t="shared" si="25"/>
        <v>0</v>
      </c>
      <c r="BA8">
        <f t="shared" si="26"/>
        <v>1.4075109894306106</v>
      </c>
      <c r="BB8" s="35">
        <v>0</v>
      </c>
      <c r="BC8">
        <f t="shared" si="27"/>
        <v>3</v>
      </c>
      <c r="BD8" s="17"/>
    </row>
    <row r="9" spans="1:56" x14ac:dyDescent="0.55000000000000004">
      <c r="A9" s="15" t="s">
        <v>31</v>
      </c>
      <c r="B9" s="10">
        <v>1</v>
      </c>
      <c r="C9" s="9">
        <v>1</v>
      </c>
      <c r="D9" s="11">
        <v>1</v>
      </c>
      <c r="E9" s="10">
        <v>0</v>
      </c>
      <c r="F9" s="9">
        <v>0</v>
      </c>
      <c r="G9" s="11">
        <v>0</v>
      </c>
      <c r="H9" s="10">
        <v>0</v>
      </c>
      <c r="I9" s="9">
        <v>0</v>
      </c>
      <c r="J9" s="11">
        <v>0</v>
      </c>
      <c r="K9" s="10">
        <v>1</v>
      </c>
      <c r="L9" s="9">
        <v>1</v>
      </c>
      <c r="M9" s="11">
        <v>1</v>
      </c>
      <c r="N9" s="12">
        <v>2</v>
      </c>
      <c r="O9" s="10">
        <v>0</v>
      </c>
      <c r="P9" s="9">
        <v>0</v>
      </c>
      <c r="Q9" s="11">
        <v>0</v>
      </c>
      <c r="R9" s="10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11">
        <v>0</v>
      </c>
      <c r="Y9" s="12">
        <v>6.33</v>
      </c>
      <c r="Z9" s="10">
        <v>1</v>
      </c>
      <c r="AA9" s="30">
        <f t="shared" si="0"/>
        <v>0</v>
      </c>
      <c r="AB9" s="31">
        <f t="shared" si="1"/>
        <v>0.21875</v>
      </c>
      <c r="AC9" s="31">
        <f t="shared" si="2"/>
        <v>0.70058997050147487</v>
      </c>
      <c r="AD9" s="31">
        <f t="shared" si="3"/>
        <v>0.59461347330609393</v>
      </c>
      <c r="AE9" s="31">
        <f t="shared" si="4"/>
        <v>0</v>
      </c>
      <c r="AF9" s="31">
        <f t="shared" si="5"/>
        <v>7.9149734291966242E-2</v>
      </c>
      <c r="AG9" s="31">
        <f t="shared" si="6"/>
        <v>0.67376320759806019</v>
      </c>
      <c r="AH9" s="31">
        <f t="shared" si="7"/>
        <v>0.67376320759806019</v>
      </c>
      <c r="AI9" s="31">
        <f t="shared" si="8"/>
        <v>0.31507234816591806</v>
      </c>
      <c r="AJ9" s="32">
        <f t="shared" si="9"/>
        <v>23.363636363636363</v>
      </c>
      <c r="AK9" s="31">
        <f t="shared" si="10"/>
        <v>1.2954434630276381</v>
      </c>
      <c r="AL9" s="31">
        <f t="shared" si="11"/>
        <v>0.70455653697236176</v>
      </c>
      <c r="AM9" s="31">
        <f t="shared" si="12"/>
        <v>0</v>
      </c>
      <c r="AN9" s="31">
        <f t="shared" si="13"/>
        <v>0.94877574808205623</v>
      </c>
      <c r="AO9" s="31">
        <f t="shared" si="14"/>
        <v>29.555555555555557</v>
      </c>
      <c r="AP9" s="31">
        <f t="shared" si="15"/>
        <v>0.36348729160972937</v>
      </c>
      <c r="AQ9" s="31">
        <f t="shared" si="16"/>
        <v>0.55555555555555558</v>
      </c>
      <c r="AR9" s="31">
        <f t="shared" si="17"/>
        <v>0.41651008392834771</v>
      </c>
      <c r="AS9" s="31">
        <f t="shared" si="18"/>
        <v>0</v>
      </c>
      <c r="AT9" s="31">
        <f t="shared" si="19"/>
        <v>1.229085340732057</v>
      </c>
      <c r="AU9" s="31">
        <f t="shared" si="20"/>
        <v>0.64772173151381907</v>
      </c>
      <c r="AV9" s="31">
        <f t="shared" si="21"/>
        <v>0</v>
      </c>
      <c r="AW9" s="31">
        <f t="shared" si="22"/>
        <v>0</v>
      </c>
      <c r="AX9" s="31">
        <f t="shared" si="23"/>
        <v>0</v>
      </c>
      <c r="AY9" s="31">
        <f t="shared" si="24"/>
        <v>0</v>
      </c>
      <c r="AZ9" s="31">
        <f t="shared" si="25"/>
        <v>0</v>
      </c>
      <c r="BA9" s="31">
        <f t="shared" si="26"/>
        <v>0.6145426703660285</v>
      </c>
      <c r="BB9" s="36">
        <v>0</v>
      </c>
      <c r="BC9" s="31">
        <f t="shared" si="27"/>
        <v>2</v>
      </c>
      <c r="BD9" s="32"/>
    </row>
    <row r="10" spans="1:56" x14ac:dyDescent="0.55000000000000004">
      <c r="A10" s="14" t="s">
        <v>32</v>
      </c>
      <c r="B10" s="6">
        <v>0</v>
      </c>
      <c r="C10" s="5">
        <v>0</v>
      </c>
      <c r="D10" s="7">
        <v>0</v>
      </c>
      <c r="E10" s="6">
        <v>0</v>
      </c>
      <c r="F10" s="5">
        <v>0</v>
      </c>
      <c r="G10" s="7">
        <v>0</v>
      </c>
      <c r="H10" s="6">
        <v>0</v>
      </c>
      <c r="I10" s="5">
        <v>0</v>
      </c>
      <c r="J10" s="7">
        <v>0</v>
      </c>
      <c r="K10" s="6">
        <v>0</v>
      </c>
      <c r="L10" s="5">
        <v>0</v>
      </c>
      <c r="M10" s="7">
        <v>0</v>
      </c>
      <c r="N10" s="8">
        <v>0</v>
      </c>
      <c r="O10" s="6">
        <v>0</v>
      </c>
      <c r="P10" s="5">
        <v>0</v>
      </c>
      <c r="Q10" s="7">
        <v>0</v>
      </c>
      <c r="R10" s="6">
        <v>1</v>
      </c>
      <c r="S10" s="5">
        <v>1</v>
      </c>
      <c r="T10" s="5">
        <v>0</v>
      </c>
      <c r="U10" s="5">
        <v>1</v>
      </c>
      <c r="V10" s="5">
        <v>0</v>
      </c>
      <c r="W10" s="5">
        <v>0</v>
      </c>
      <c r="X10" s="7">
        <v>2</v>
      </c>
      <c r="Y10" s="8">
        <v>3.15</v>
      </c>
      <c r="Z10" s="6">
        <v>1</v>
      </c>
      <c r="AA10" s="16">
        <f t="shared" si="0"/>
        <v>1</v>
      </c>
      <c r="AB10">
        <f t="shared" si="1"/>
        <v>0.21875</v>
      </c>
      <c r="AC10">
        <f t="shared" si="2"/>
        <v>0.70058997050147487</v>
      </c>
      <c r="AD10">
        <f t="shared" si="3"/>
        <v>0.29589769998644483</v>
      </c>
      <c r="AE10">
        <f t="shared" si="4"/>
        <v>3.8277511961722511E-3</v>
      </c>
      <c r="AF10">
        <f t="shared" si="5"/>
        <v>3.9387308533916851E-2</v>
      </c>
      <c r="AG10">
        <f t="shared" si="6"/>
        <v>0.33911275971653393</v>
      </c>
      <c r="AH10">
        <f t="shared" si="7"/>
        <v>1.339112759716534</v>
      </c>
      <c r="AI10">
        <f t="shared" si="8"/>
        <v>1.2583843325557107</v>
      </c>
      <c r="AJ10" s="17">
        <f t="shared" si="9"/>
        <v>23.363636363636363</v>
      </c>
      <c r="AK10">
        <f t="shared" si="10"/>
        <v>0</v>
      </c>
      <c r="AL10">
        <f t="shared" si="11"/>
        <v>0.22842207634330172</v>
      </c>
      <c r="AM10">
        <f t="shared" si="12"/>
        <v>0.75846153846153841</v>
      </c>
      <c r="AN10">
        <f t="shared" si="13"/>
        <v>0.94877574808205623</v>
      </c>
      <c r="AO10">
        <f t="shared" si="14"/>
        <v>29.555555555555557</v>
      </c>
      <c r="AP10">
        <f t="shared" si="15"/>
        <v>0.36348729160972937</v>
      </c>
      <c r="AQ10">
        <f t="shared" si="16"/>
        <v>0.55555555555555558</v>
      </c>
      <c r="AR10">
        <f t="shared" si="17"/>
        <v>0.41651008392834771</v>
      </c>
      <c r="AS10">
        <f t="shared" si="18"/>
        <v>0</v>
      </c>
      <c r="AT10">
        <f t="shared" si="19"/>
        <v>0.71960991354531334</v>
      </c>
      <c r="AU10">
        <f t="shared" si="20"/>
        <v>0</v>
      </c>
      <c r="AV10">
        <f t="shared" si="21"/>
        <v>0.28999999999999998</v>
      </c>
      <c r="AW10">
        <f t="shared" si="22"/>
        <v>0</v>
      </c>
      <c r="AX10">
        <f t="shared" si="23"/>
        <v>0</v>
      </c>
      <c r="AY10">
        <f t="shared" si="24"/>
        <v>0</v>
      </c>
      <c r="AZ10">
        <f t="shared" si="25"/>
        <v>0</v>
      </c>
      <c r="BA10">
        <f t="shared" si="26"/>
        <v>1.2751449669437962</v>
      </c>
      <c r="BB10" s="35">
        <v>0</v>
      </c>
      <c r="BC10">
        <f t="shared" si="27"/>
        <v>0</v>
      </c>
      <c r="BD10" s="17"/>
    </row>
    <row r="11" spans="1:56" x14ac:dyDescent="0.55000000000000004">
      <c r="A11" s="15" t="s">
        <v>33</v>
      </c>
      <c r="B11" s="10">
        <v>0</v>
      </c>
      <c r="C11" s="9">
        <v>0</v>
      </c>
      <c r="D11" s="11">
        <v>0</v>
      </c>
      <c r="E11" s="10">
        <v>0</v>
      </c>
      <c r="F11" s="9">
        <v>1</v>
      </c>
      <c r="G11" s="11">
        <v>0</v>
      </c>
      <c r="H11" s="10">
        <v>0</v>
      </c>
      <c r="I11" s="9">
        <v>0</v>
      </c>
      <c r="J11" s="11">
        <v>0</v>
      </c>
      <c r="K11" s="10">
        <v>0</v>
      </c>
      <c r="L11" s="9">
        <v>1</v>
      </c>
      <c r="M11" s="11">
        <v>0</v>
      </c>
      <c r="N11" s="12">
        <v>0</v>
      </c>
      <c r="O11" s="10">
        <v>0</v>
      </c>
      <c r="P11" s="9">
        <v>0</v>
      </c>
      <c r="Q11" s="11">
        <v>0</v>
      </c>
      <c r="R11" s="10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11">
        <v>0</v>
      </c>
      <c r="Y11" s="12">
        <v>9</v>
      </c>
      <c r="Z11" s="10">
        <v>1</v>
      </c>
      <c r="AA11" s="30">
        <f t="shared" si="0"/>
        <v>0</v>
      </c>
      <c r="AB11" s="31">
        <f t="shared" si="1"/>
        <v>0.21875</v>
      </c>
      <c r="AC11" s="31">
        <f t="shared" si="2"/>
        <v>0.70058997050147487</v>
      </c>
      <c r="AD11" s="31">
        <f t="shared" si="3"/>
        <v>0.8454219999612711</v>
      </c>
      <c r="AE11" s="31">
        <f t="shared" si="4"/>
        <v>0</v>
      </c>
      <c r="AF11" s="31">
        <f t="shared" si="5"/>
        <v>0.11253516723976242</v>
      </c>
      <c r="AG11" s="31">
        <f t="shared" si="6"/>
        <v>0.95795716720103352</v>
      </c>
      <c r="AH11" s="31">
        <f t="shared" si="7"/>
        <v>0.95795716720103352</v>
      </c>
      <c r="AI11" s="31">
        <f t="shared" si="8"/>
        <v>0.31507234816591806</v>
      </c>
      <c r="AJ11" s="32">
        <f t="shared" si="9"/>
        <v>23.363636363636363</v>
      </c>
      <c r="AK11" s="31">
        <f t="shared" si="10"/>
        <v>0</v>
      </c>
      <c r="AL11" s="31">
        <f t="shared" si="11"/>
        <v>0.59964652415418274</v>
      </c>
      <c r="AM11" s="31">
        <f t="shared" si="12"/>
        <v>0</v>
      </c>
      <c r="AN11" s="31">
        <f t="shared" si="13"/>
        <v>0.94877574808205623</v>
      </c>
      <c r="AO11" s="31">
        <f t="shared" si="14"/>
        <v>29.555555555555557</v>
      </c>
      <c r="AP11" s="31">
        <f t="shared" si="15"/>
        <v>0.36348729160972937</v>
      </c>
      <c r="AQ11" s="31">
        <f t="shared" si="16"/>
        <v>0.55555555555555558</v>
      </c>
      <c r="AR11" s="31">
        <f t="shared" si="17"/>
        <v>0.41651008392834771</v>
      </c>
      <c r="AS11" s="31">
        <f t="shared" si="18"/>
        <v>0</v>
      </c>
      <c r="AT11" s="31">
        <f t="shared" si="19"/>
        <v>0</v>
      </c>
      <c r="AU11" s="31">
        <f t="shared" si="20"/>
        <v>0</v>
      </c>
      <c r="AV11" s="31">
        <f t="shared" si="21"/>
        <v>0</v>
      </c>
      <c r="AW11" s="31">
        <f t="shared" si="22"/>
        <v>0</v>
      </c>
      <c r="AX11" s="31">
        <f t="shared" si="23"/>
        <v>0</v>
      </c>
      <c r="AY11" s="31">
        <f t="shared" si="24"/>
        <v>0.40555555555555545</v>
      </c>
      <c r="AZ11" s="31">
        <f t="shared" si="25"/>
        <v>0</v>
      </c>
      <c r="BA11" s="31">
        <f t="shared" si="26"/>
        <v>0.40555555555555545</v>
      </c>
      <c r="BB11" s="36">
        <v>0</v>
      </c>
      <c r="BC11" s="31">
        <f t="shared" si="27"/>
        <v>0</v>
      </c>
      <c r="BD11" s="32"/>
    </row>
    <row r="12" spans="1:56" x14ac:dyDescent="0.55000000000000004">
      <c r="A12" s="14" t="s">
        <v>34</v>
      </c>
      <c r="B12" s="6">
        <v>4</v>
      </c>
      <c r="C12" s="5">
        <v>7</v>
      </c>
      <c r="D12" s="7">
        <v>0.5714285714285714</v>
      </c>
      <c r="E12" s="6">
        <v>1</v>
      </c>
      <c r="F12" s="5">
        <v>2</v>
      </c>
      <c r="G12" s="7">
        <v>0.5</v>
      </c>
      <c r="H12" s="6">
        <v>2</v>
      </c>
      <c r="I12" s="5">
        <v>3</v>
      </c>
      <c r="J12" s="7">
        <v>0.66666666666666663</v>
      </c>
      <c r="K12" s="6">
        <v>5</v>
      </c>
      <c r="L12" s="5">
        <v>9</v>
      </c>
      <c r="M12" s="7">
        <v>0.55555555555555558</v>
      </c>
      <c r="N12" s="8">
        <v>13</v>
      </c>
      <c r="O12" s="6">
        <v>3</v>
      </c>
      <c r="P12" s="5">
        <v>5</v>
      </c>
      <c r="Q12" s="7">
        <v>8</v>
      </c>
      <c r="R12" s="6">
        <v>0</v>
      </c>
      <c r="S12" s="5">
        <v>1</v>
      </c>
      <c r="T12" s="5">
        <v>1</v>
      </c>
      <c r="U12" s="5">
        <v>0</v>
      </c>
      <c r="V12" s="5">
        <v>1</v>
      </c>
      <c r="W12" s="5">
        <v>1</v>
      </c>
      <c r="X12" s="7">
        <v>3</v>
      </c>
      <c r="Y12" s="8">
        <v>20.75</v>
      </c>
      <c r="Z12" s="6">
        <v>1</v>
      </c>
      <c r="AA12" s="16">
        <f t="shared" si="0"/>
        <v>2.0336582780235988</v>
      </c>
      <c r="AB12">
        <f t="shared" si="1"/>
        <v>0.21875</v>
      </c>
      <c r="AC12">
        <f t="shared" si="2"/>
        <v>0.70058997050147487</v>
      </c>
      <c r="AD12">
        <f t="shared" si="3"/>
        <v>1.9491673887995971</v>
      </c>
      <c r="AE12">
        <f t="shared" si="4"/>
        <v>5.7416267942583775E-3</v>
      </c>
      <c r="AF12">
        <f t="shared" si="5"/>
        <v>0.25945608002500781</v>
      </c>
      <c r="AG12">
        <f t="shared" si="6"/>
        <v>2.214365095618863</v>
      </c>
      <c r="AH12">
        <f t="shared" si="7"/>
        <v>4.2480233736424617</v>
      </c>
      <c r="AI12">
        <f t="shared" si="8"/>
        <v>0.6060040193766163</v>
      </c>
      <c r="AJ12" s="17">
        <f t="shared" si="9"/>
        <v>23.363636363636363</v>
      </c>
      <c r="AK12">
        <f t="shared" si="10"/>
        <v>8.5976851757818231</v>
      </c>
      <c r="AL12">
        <f t="shared" si="11"/>
        <v>0.71473829480871398</v>
      </c>
      <c r="AM12">
        <f t="shared" si="12"/>
        <v>0</v>
      </c>
      <c r="AN12">
        <f t="shared" si="13"/>
        <v>0.94877574808205623</v>
      </c>
      <c r="AO12">
        <f t="shared" si="14"/>
        <v>29.555555555555557</v>
      </c>
      <c r="AP12">
        <f t="shared" si="15"/>
        <v>0.36348729160972937</v>
      </c>
      <c r="AQ12">
        <f t="shared" si="16"/>
        <v>0.55555555555555558</v>
      </c>
      <c r="AR12">
        <f t="shared" si="17"/>
        <v>0.41651008392834771</v>
      </c>
      <c r="AS12">
        <f t="shared" si="18"/>
        <v>1.0142401879752876</v>
      </c>
      <c r="AT12">
        <f t="shared" si="19"/>
        <v>11.069066868565805</v>
      </c>
      <c r="AU12">
        <f t="shared" si="20"/>
        <v>3.908038716264465</v>
      </c>
      <c r="AV12">
        <f t="shared" si="21"/>
        <v>0</v>
      </c>
      <c r="AW12">
        <f t="shared" si="22"/>
        <v>1.0666666666666667</v>
      </c>
      <c r="AX12">
        <f t="shared" si="23"/>
        <v>0.45418836700576853</v>
      </c>
      <c r="AY12">
        <f t="shared" si="24"/>
        <v>1.6222222222222218</v>
      </c>
      <c r="AZ12">
        <f t="shared" si="25"/>
        <v>0.13333333333333336</v>
      </c>
      <c r="BA12">
        <f t="shared" si="26"/>
        <v>7.92962374373964</v>
      </c>
      <c r="BB12" s="35">
        <v>0</v>
      </c>
      <c r="BC12">
        <f t="shared" si="27"/>
        <v>1.4444444444444444</v>
      </c>
      <c r="BD12" s="17"/>
    </row>
    <row r="13" spans="1:56" x14ac:dyDescent="0.55000000000000004">
      <c r="A13" s="15" t="s">
        <v>35</v>
      </c>
      <c r="B13" s="10">
        <v>0</v>
      </c>
      <c r="C13" s="9">
        <v>0</v>
      </c>
      <c r="D13" s="11">
        <v>0</v>
      </c>
      <c r="E13" s="10">
        <v>0</v>
      </c>
      <c r="F13" s="9">
        <v>0</v>
      </c>
      <c r="G13" s="11">
        <v>0</v>
      </c>
      <c r="H13" s="10">
        <v>0</v>
      </c>
      <c r="I13" s="9">
        <v>0</v>
      </c>
      <c r="J13" s="11">
        <v>0</v>
      </c>
      <c r="K13" s="10">
        <v>0</v>
      </c>
      <c r="L13" s="9">
        <v>0</v>
      </c>
      <c r="M13" s="11">
        <v>0</v>
      </c>
      <c r="N13" s="12">
        <v>0</v>
      </c>
      <c r="O13" s="10">
        <v>0</v>
      </c>
      <c r="P13" s="9">
        <v>0</v>
      </c>
      <c r="Q13" s="11">
        <v>0</v>
      </c>
      <c r="R13" s="10">
        <v>1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11">
        <v>0</v>
      </c>
      <c r="Y13" s="12">
        <v>0.5</v>
      </c>
      <c r="Z13" s="10">
        <v>1</v>
      </c>
      <c r="AA13" s="30">
        <f t="shared" si="0"/>
        <v>0</v>
      </c>
      <c r="AB13" s="31">
        <f t="shared" si="1"/>
        <v>0.21875</v>
      </c>
      <c r="AC13" s="31">
        <f t="shared" si="2"/>
        <v>0.70058997050147487</v>
      </c>
      <c r="AD13" s="31">
        <f t="shared" si="3"/>
        <v>4.696788888673728E-2</v>
      </c>
      <c r="AE13" s="31">
        <f t="shared" si="4"/>
        <v>0</v>
      </c>
      <c r="AF13" s="31">
        <f t="shared" si="5"/>
        <v>6.2519537355423573E-3</v>
      </c>
      <c r="AG13" s="31">
        <f t="shared" si="6"/>
        <v>5.3219842622279634E-2</v>
      </c>
      <c r="AH13" s="31">
        <f t="shared" si="7"/>
        <v>5.3219842622279634E-2</v>
      </c>
      <c r="AI13" s="31">
        <f t="shared" si="8"/>
        <v>0.315072348165918</v>
      </c>
      <c r="AJ13" s="32">
        <f t="shared" si="9"/>
        <v>23.363636363636363</v>
      </c>
      <c r="AK13" s="31">
        <f t="shared" si="10"/>
        <v>0</v>
      </c>
      <c r="AL13" s="31">
        <f t="shared" si="11"/>
        <v>-1.8448075119628731</v>
      </c>
      <c r="AM13" s="31">
        <f t="shared" si="12"/>
        <v>0.75846153846153841</v>
      </c>
      <c r="AN13" s="31">
        <f t="shared" si="13"/>
        <v>0.94877574808205623</v>
      </c>
      <c r="AO13" s="31">
        <f t="shared" si="14"/>
        <v>29.555555555555557</v>
      </c>
      <c r="AP13" s="31">
        <f t="shared" si="15"/>
        <v>0.36348729160972937</v>
      </c>
      <c r="AQ13" s="31">
        <f t="shared" si="16"/>
        <v>0.55555555555555558</v>
      </c>
      <c r="AR13" s="31">
        <f t="shared" si="17"/>
        <v>0.41651008392834771</v>
      </c>
      <c r="AS13" s="31">
        <f t="shared" si="18"/>
        <v>0</v>
      </c>
      <c r="AT13" s="31">
        <f t="shared" si="19"/>
        <v>0.71960991354531334</v>
      </c>
      <c r="AU13" s="31">
        <f t="shared" si="20"/>
        <v>0</v>
      </c>
      <c r="AV13" s="31">
        <f t="shared" si="21"/>
        <v>0.28999999999999998</v>
      </c>
      <c r="AW13" s="31">
        <f t="shared" si="22"/>
        <v>0</v>
      </c>
      <c r="AX13" s="31">
        <f t="shared" si="23"/>
        <v>0</v>
      </c>
      <c r="AY13" s="31">
        <f t="shared" si="24"/>
        <v>0</v>
      </c>
      <c r="AZ13" s="31">
        <f t="shared" si="25"/>
        <v>0</v>
      </c>
      <c r="BA13" s="31">
        <f t="shared" si="26"/>
        <v>0.27514496694379631</v>
      </c>
      <c r="BB13" s="36">
        <v>0</v>
      </c>
      <c r="BC13" s="31">
        <f t="shared" si="27"/>
        <v>0</v>
      </c>
      <c r="BD13" s="32"/>
    </row>
    <row r="14" spans="1:56" x14ac:dyDescent="0.55000000000000004">
      <c r="A14" s="14" t="s">
        <v>36</v>
      </c>
      <c r="B14" s="6">
        <v>0</v>
      </c>
      <c r="C14" s="5">
        <v>0</v>
      </c>
      <c r="D14" s="7">
        <v>0</v>
      </c>
      <c r="E14" s="6">
        <v>0</v>
      </c>
      <c r="F14" s="5">
        <v>1</v>
      </c>
      <c r="G14" s="7">
        <v>0</v>
      </c>
      <c r="H14" s="6">
        <v>0</v>
      </c>
      <c r="I14" s="5">
        <v>0</v>
      </c>
      <c r="J14" s="7">
        <v>0</v>
      </c>
      <c r="K14" s="6">
        <v>0</v>
      </c>
      <c r="L14" s="5">
        <v>1</v>
      </c>
      <c r="M14" s="7">
        <v>0</v>
      </c>
      <c r="N14" s="8">
        <v>0</v>
      </c>
      <c r="O14" s="6">
        <v>0</v>
      </c>
      <c r="P14" s="5">
        <v>0</v>
      </c>
      <c r="Q14" s="7">
        <v>0</v>
      </c>
      <c r="R14" s="6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7">
        <v>1</v>
      </c>
      <c r="Y14" s="8">
        <v>3</v>
      </c>
      <c r="Z14" s="6">
        <v>1</v>
      </c>
      <c r="AA14" s="16">
        <f t="shared" si="0"/>
        <v>0</v>
      </c>
      <c r="AB14">
        <f t="shared" si="1"/>
        <v>0.21875</v>
      </c>
      <c r="AC14">
        <f t="shared" si="2"/>
        <v>0.70058997050147487</v>
      </c>
      <c r="AD14">
        <f t="shared" si="3"/>
        <v>0.28180733332042368</v>
      </c>
      <c r="AE14">
        <f t="shared" si="4"/>
        <v>1.9138755980861255E-3</v>
      </c>
      <c r="AF14">
        <f t="shared" si="5"/>
        <v>3.7511722413254144E-2</v>
      </c>
      <c r="AG14">
        <f t="shared" si="6"/>
        <v>0.32123293133176395</v>
      </c>
      <c r="AH14">
        <f t="shared" si="7"/>
        <v>0.32123293133176395</v>
      </c>
      <c r="AI14">
        <f t="shared" si="8"/>
        <v>0.31696077063228467</v>
      </c>
      <c r="AJ14" s="17">
        <f t="shared" si="9"/>
        <v>23.363636363636363</v>
      </c>
      <c r="AK14">
        <f t="shared" si="10"/>
        <v>0</v>
      </c>
      <c r="AL14">
        <f t="shared" si="11"/>
        <v>0.5844975593334456</v>
      </c>
      <c r="AM14">
        <f t="shared" si="12"/>
        <v>0</v>
      </c>
      <c r="AN14">
        <f t="shared" si="13"/>
        <v>0.94877574808205623</v>
      </c>
      <c r="AO14">
        <f t="shared" si="14"/>
        <v>29.555555555555557</v>
      </c>
      <c r="AP14">
        <f t="shared" si="15"/>
        <v>0.36348729160972937</v>
      </c>
      <c r="AQ14">
        <f t="shared" si="16"/>
        <v>0.55555555555555558</v>
      </c>
      <c r="AR14">
        <f t="shared" si="17"/>
        <v>0.41651008392834771</v>
      </c>
      <c r="AS14">
        <f t="shared" si="18"/>
        <v>0</v>
      </c>
      <c r="AT14">
        <f t="shared" si="19"/>
        <v>0</v>
      </c>
      <c r="AU14">
        <f t="shared" si="20"/>
        <v>0</v>
      </c>
      <c r="AV14">
        <f t="shared" si="21"/>
        <v>0</v>
      </c>
      <c r="AW14">
        <f t="shared" si="22"/>
        <v>0</v>
      </c>
      <c r="AX14">
        <f t="shared" si="23"/>
        <v>0</v>
      </c>
      <c r="AY14">
        <f t="shared" si="24"/>
        <v>0.40555555555555545</v>
      </c>
      <c r="AZ14">
        <f t="shared" si="25"/>
        <v>0</v>
      </c>
      <c r="BA14">
        <f t="shared" si="26"/>
        <v>0.40555555555555545</v>
      </c>
      <c r="BB14" s="35">
        <v>0</v>
      </c>
      <c r="BC14">
        <f t="shared" si="27"/>
        <v>0</v>
      </c>
      <c r="BD14" s="17"/>
    </row>
    <row r="15" spans="1:56" x14ac:dyDescent="0.55000000000000004">
      <c r="A15" s="15" t="s">
        <v>37</v>
      </c>
      <c r="B15" s="10">
        <v>0</v>
      </c>
      <c r="C15" s="9">
        <v>0</v>
      </c>
      <c r="D15" s="11">
        <v>0</v>
      </c>
      <c r="E15" s="10">
        <v>1</v>
      </c>
      <c r="F15" s="9">
        <v>1</v>
      </c>
      <c r="G15" s="11">
        <v>1</v>
      </c>
      <c r="H15" s="10">
        <v>2</v>
      </c>
      <c r="I15" s="9">
        <v>2</v>
      </c>
      <c r="J15" s="11">
        <v>1</v>
      </c>
      <c r="K15" s="10">
        <v>1</v>
      </c>
      <c r="L15" s="9">
        <v>1</v>
      </c>
      <c r="M15" s="11">
        <v>1</v>
      </c>
      <c r="N15" s="12">
        <v>5</v>
      </c>
      <c r="O15" s="10">
        <v>1</v>
      </c>
      <c r="P15" s="9">
        <v>2</v>
      </c>
      <c r="Q15" s="11">
        <v>3</v>
      </c>
      <c r="R15" s="10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11">
        <v>0</v>
      </c>
      <c r="Y15" s="12">
        <v>5.5</v>
      </c>
      <c r="Z15" s="10">
        <v>1</v>
      </c>
      <c r="AA15" s="30">
        <f t="shared" si="0"/>
        <v>0.59882005899705026</v>
      </c>
      <c r="AB15" s="31">
        <f t="shared" si="1"/>
        <v>0.21875</v>
      </c>
      <c r="AC15" s="31">
        <f t="shared" si="2"/>
        <v>0.70058997050147487</v>
      </c>
      <c r="AD15" s="31">
        <f t="shared" si="3"/>
        <v>0.51664677775411005</v>
      </c>
      <c r="AE15" s="31">
        <f t="shared" si="4"/>
        <v>0</v>
      </c>
      <c r="AF15" s="31">
        <f t="shared" si="5"/>
        <v>6.8771491090965933E-2</v>
      </c>
      <c r="AG15" s="31">
        <f t="shared" si="6"/>
        <v>0.58541826884507597</v>
      </c>
      <c r="AH15" s="31">
        <f t="shared" si="7"/>
        <v>1.1842383278421262</v>
      </c>
      <c r="AI15" s="31">
        <f t="shared" si="8"/>
        <v>0.63735754519140386</v>
      </c>
      <c r="AJ15" s="32">
        <f t="shared" si="9"/>
        <v>23.363636363636363</v>
      </c>
      <c r="AK15" s="31">
        <f t="shared" si="10"/>
        <v>1.3609219394277645</v>
      </c>
      <c r="AL15" s="31">
        <f t="shared" si="11"/>
        <v>0.72847913803210462</v>
      </c>
      <c r="AM15" s="31">
        <f t="shared" si="12"/>
        <v>0</v>
      </c>
      <c r="AN15" s="31">
        <f t="shared" si="13"/>
        <v>0.94877574808205623</v>
      </c>
      <c r="AO15" s="31">
        <f t="shared" si="14"/>
        <v>29.555555555555557</v>
      </c>
      <c r="AP15" s="31">
        <f t="shared" si="15"/>
        <v>0.36348729160972937</v>
      </c>
      <c r="AQ15" s="31">
        <f t="shared" si="16"/>
        <v>0.55555555555555558</v>
      </c>
      <c r="AR15" s="31">
        <f t="shared" si="17"/>
        <v>0.41651008392834771</v>
      </c>
      <c r="AS15" s="31">
        <f t="shared" si="18"/>
        <v>0.33808006265842916</v>
      </c>
      <c r="AT15" s="31">
        <f t="shared" si="19"/>
        <v>3.5268412899844015</v>
      </c>
      <c r="AU15" s="31">
        <f t="shared" si="20"/>
        <v>0.45364064647592151</v>
      </c>
      <c r="AV15" s="31">
        <f t="shared" si="21"/>
        <v>0</v>
      </c>
      <c r="AW15" s="31">
        <f t="shared" si="22"/>
        <v>0.8</v>
      </c>
      <c r="AX15" s="31">
        <f t="shared" si="23"/>
        <v>0.15139612233525618</v>
      </c>
      <c r="AY15" s="31">
        <f t="shared" si="24"/>
        <v>0</v>
      </c>
      <c r="AZ15" s="31">
        <f t="shared" si="25"/>
        <v>0</v>
      </c>
      <c r="BA15" s="31">
        <f t="shared" si="26"/>
        <v>1.3408199645215213</v>
      </c>
      <c r="BB15" s="36">
        <v>0</v>
      </c>
      <c r="BC15" s="31">
        <f t="shared" si="27"/>
        <v>5</v>
      </c>
      <c r="BD15" s="32"/>
    </row>
    <row r="16" spans="1:56" ht="14.7" thickBot="1" x14ac:dyDescent="0.6">
      <c r="A16" s="14" t="s">
        <v>38</v>
      </c>
      <c r="B16" s="6">
        <v>1</v>
      </c>
      <c r="C16" s="5">
        <v>3</v>
      </c>
      <c r="D16" s="7">
        <v>0.33333333333333331</v>
      </c>
      <c r="E16" s="6">
        <v>0</v>
      </c>
      <c r="F16" s="5">
        <v>0</v>
      </c>
      <c r="G16" s="7">
        <v>0</v>
      </c>
      <c r="H16" s="6">
        <v>2</v>
      </c>
      <c r="I16" s="5">
        <v>2</v>
      </c>
      <c r="J16" s="7">
        <v>1</v>
      </c>
      <c r="K16" s="6">
        <v>1</v>
      </c>
      <c r="L16" s="5">
        <v>3</v>
      </c>
      <c r="M16" s="7">
        <v>0.33333333333333331</v>
      </c>
      <c r="N16" s="8">
        <v>4</v>
      </c>
      <c r="O16" s="6">
        <v>0</v>
      </c>
      <c r="P16" s="5">
        <v>0</v>
      </c>
      <c r="Q16" s="7">
        <v>0</v>
      </c>
      <c r="R16" s="6">
        <v>0</v>
      </c>
      <c r="S16" s="5">
        <v>1</v>
      </c>
      <c r="T16" s="5">
        <v>0</v>
      </c>
      <c r="U16" s="5">
        <v>0</v>
      </c>
      <c r="V16" s="5">
        <v>0</v>
      </c>
      <c r="W16" s="5">
        <v>0</v>
      </c>
      <c r="X16" s="7">
        <v>2</v>
      </c>
      <c r="Y16" s="8">
        <v>10.66</v>
      </c>
      <c r="Z16" s="6">
        <v>1</v>
      </c>
      <c r="AA16" s="16">
        <f t="shared" si="0"/>
        <v>0</v>
      </c>
      <c r="AB16">
        <f t="shared" si="1"/>
        <v>0.21875</v>
      </c>
      <c r="AC16">
        <f t="shared" si="2"/>
        <v>0.70058997050147487</v>
      </c>
      <c r="AD16">
        <f t="shared" si="3"/>
        <v>1.0013553910652389</v>
      </c>
      <c r="AE16">
        <f t="shared" si="4"/>
        <v>3.8277511961722511E-3</v>
      </c>
      <c r="AF16">
        <f t="shared" si="5"/>
        <v>0.13329165364176307</v>
      </c>
      <c r="AG16">
        <f t="shared" si="6"/>
        <v>1.138474795903174</v>
      </c>
      <c r="AH16">
        <f t="shared" si="7"/>
        <v>1.138474795903174</v>
      </c>
      <c r="AI16">
        <f t="shared" si="8"/>
        <v>0.31613525011696864</v>
      </c>
      <c r="AJ16" s="17">
        <f t="shared" si="9"/>
        <v>23.363636363636363</v>
      </c>
      <c r="AK16">
        <f t="shared" si="10"/>
        <v>1.7819898201301665</v>
      </c>
      <c r="AL16">
        <f t="shared" si="11"/>
        <v>0.65403053960950053</v>
      </c>
      <c r="AM16">
        <f t="shared" si="12"/>
        <v>0</v>
      </c>
      <c r="AN16">
        <f t="shared" si="13"/>
        <v>0.94877574808205623</v>
      </c>
      <c r="AO16">
        <f t="shared" si="14"/>
        <v>29.555555555555557</v>
      </c>
      <c r="AP16">
        <f t="shared" si="15"/>
        <v>0.36348729160972937</v>
      </c>
      <c r="AQ16">
        <f t="shared" si="16"/>
        <v>0.55555555555555558</v>
      </c>
      <c r="AR16">
        <f t="shared" si="17"/>
        <v>0.41651008392834771</v>
      </c>
      <c r="AS16">
        <f t="shared" si="18"/>
        <v>0</v>
      </c>
      <c r="AT16">
        <f t="shared" si="19"/>
        <v>3.5882602208327201</v>
      </c>
      <c r="AU16">
        <f t="shared" si="20"/>
        <v>0.89099491006508325</v>
      </c>
      <c r="AV16">
        <f t="shared" si="21"/>
        <v>0</v>
      </c>
      <c r="AW16">
        <f t="shared" si="22"/>
        <v>0.8</v>
      </c>
      <c r="AX16">
        <f t="shared" si="23"/>
        <v>0</v>
      </c>
      <c r="AY16">
        <f t="shared" si="24"/>
        <v>0.81111111111111089</v>
      </c>
      <c r="AZ16">
        <f t="shared" si="25"/>
        <v>0</v>
      </c>
      <c r="BA16">
        <f t="shared" si="26"/>
        <v>3.4154860719110598</v>
      </c>
      <c r="BB16" s="35">
        <v>0</v>
      </c>
      <c r="BC16">
        <f t="shared" si="27"/>
        <v>1.3333333333333333</v>
      </c>
      <c r="BD16" s="17"/>
    </row>
    <row r="17" spans="1:56" ht="14.7" thickBot="1" x14ac:dyDescent="0.6">
      <c r="A17" s="13" t="s">
        <v>40</v>
      </c>
      <c r="B17" s="1">
        <v>20</v>
      </c>
      <c r="C17" s="3">
        <v>34</v>
      </c>
      <c r="D17" s="2">
        <v>0.58823529411764708</v>
      </c>
      <c r="E17" s="1">
        <v>6</v>
      </c>
      <c r="F17" s="3">
        <v>16</v>
      </c>
      <c r="G17" s="2">
        <v>0.375</v>
      </c>
      <c r="H17" s="1">
        <v>8</v>
      </c>
      <c r="I17" s="3">
        <v>9</v>
      </c>
      <c r="J17" s="2">
        <v>0.88888888888888884</v>
      </c>
      <c r="K17" s="1">
        <v>26</v>
      </c>
      <c r="L17" s="3">
        <v>50</v>
      </c>
      <c r="M17" s="2">
        <v>0.52</v>
      </c>
      <c r="N17" s="4">
        <v>66</v>
      </c>
      <c r="O17" s="1">
        <v>10</v>
      </c>
      <c r="P17" s="3">
        <v>25</v>
      </c>
      <c r="Q17" s="2">
        <v>35</v>
      </c>
      <c r="R17" s="1">
        <v>15</v>
      </c>
      <c r="S17" s="3">
        <v>17</v>
      </c>
      <c r="T17" s="3">
        <v>1</v>
      </c>
      <c r="U17" s="3">
        <v>6</v>
      </c>
      <c r="V17" s="3">
        <v>1</v>
      </c>
      <c r="W17" s="3">
        <v>5</v>
      </c>
      <c r="X17" s="2">
        <v>19</v>
      </c>
      <c r="Y17" s="4">
        <v>159.94999999999999</v>
      </c>
      <c r="Z17" s="39">
        <v>1</v>
      </c>
      <c r="AA17" s="24">
        <f>IFERROR(U17+((T17*AC17)*(1-(1.07*AB17)))+(P17*(1-AC17)), 0)</f>
        <v>14.021858867994101</v>
      </c>
      <c r="AB17" s="25">
        <f t="shared" si="1"/>
        <v>0.21875</v>
      </c>
      <c r="AC17" s="25">
        <f t="shared" si="2"/>
        <v>0.70058997050147487</v>
      </c>
      <c r="AD17" s="25">
        <f t="shared" si="3"/>
        <v>15.025027654867255</v>
      </c>
      <c r="AE17" s="25">
        <f t="shared" si="4"/>
        <v>3.636363636363639E-2</v>
      </c>
      <c r="AF17" s="25">
        <f t="shared" si="5"/>
        <v>2</v>
      </c>
      <c r="AG17" s="25">
        <f t="shared" si="6"/>
        <v>17.06139129123089</v>
      </c>
      <c r="AH17" s="25">
        <f t="shared" si="7"/>
        <v>31.083250159224992</v>
      </c>
      <c r="AI17" s="25">
        <f t="shared" si="8"/>
        <v>0.57523974790700716</v>
      </c>
      <c r="AJ17" s="26">
        <f t="shared" si="9"/>
        <v>23.363636363636363</v>
      </c>
      <c r="AK17" s="25">
        <f t="shared" si="10"/>
        <v>96.81538461538463</v>
      </c>
      <c r="AL17" s="25">
        <f t="shared" si="11"/>
        <v>-2.3076923076923084</v>
      </c>
      <c r="AM17" s="25">
        <f t="shared" si="12"/>
        <v>0</v>
      </c>
      <c r="AN17" s="25">
        <f t="shared" si="13"/>
        <v>0.94877574808205623</v>
      </c>
      <c r="AO17" s="25">
        <f t="shared" si="14"/>
        <v>29.555555555555557</v>
      </c>
      <c r="AP17" s="25">
        <f t="shared" si="15"/>
        <v>0.36348729160972937</v>
      </c>
      <c r="AQ17" s="25">
        <f t="shared" si="16"/>
        <v>0.55555555555555558</v>
      </c>
      <c r="AR17" s="25">
        <f t="shared" si="17"/>
        <v>0.41651008392834771</v>
      </c>
      <c r="AS17" s="25">
        <f t="shared" si="18"/>
        <v>3.3808006265842914</v>
      </c>
      <c r="AT17" s="25">
        <f t="shared" si="19"/>
        <v>102.8270955755543</v>
      </c>
      <c r="AU17" s="25">
        <f t="shared" si="20"/>
        <v>43.400000000000006</v>
      </c>
      <c r="AV17" s="25">
        <f t="shared" si="21"/>
        <v>0</v>
      </c>
      <c r="AW17" s="25">
        <f t="shared" si="22"/>
        <v>3.5555555555555554</v>
      </c>
      <c r="AX17" s="25">
        <f t="shared" si="23"/>
        <v>1.5139612233525617</v>
      </c>
      <c r="AY17" s="25">
        <f t="shared" si="24"/>
        <v>9.7333333333333307</v>
      </c>
      <c r="AZ17" s="25">
        <f t="shared" si="25"/>
        <v>4.4444444444444488E-2</v>
      </c>
      <c r="BA17" s="25">
        <f t="shared" si="26"/>
        <v>72.842031349961104</v>
      </c>
      <c r="BB17" s="37">
        <f>IFERROR($L$17+0.44*$I$17-(1.07*($AB$18)*($L$17-$K$17))+S17, 0)</f>
        <v>56.693333333333328</v>
      </c>
      <c r="BC17" s="25">
        <f t="shared" si="27"/>
        <v>1.32</v>
      </c>
      <c r="BD17" s="26">
        <f>IFERROR(N17/BB17,0)</f>
        <v>1.1641580432737537</v>
      </c>
    </row>
    <row r="18" spans="1:56" ht="14.7" thickBot="1" x14ac:dyDescent="0.6">
      <c r="A18" s="13" t="s">
        <v>75</v>
      </c>
      <c r="B18" s="1">
        <v>10</v>
      </c>
      <c r="C18" s="3">
        <v>28</v>
      </c>
      <c r="D18" s="2">
        <v>0.35714285714285715</v>
      </c>
      <c r="E18" s="1">
        <v>9</v>
      </c>
      <c r="F18" s="3">
        <v>20</v>
      </c>
      <c r="G18" s="2">
        <v>0.45</v>
      </c>
      <c r="H18" s="1">
        <v>10</v>
      </c>
      <c r="I18" s="3">
        <v>11</v>
      </c>
      <c r="J18" s="2">
        <v>0.90909090909090906</v>
      </c>
      <c r="K18" s="1">
        <v>19</v>
      </c>
      <c r="L18" s="3">
        <v>48</v>
      </c>
      <c r="M18" s="2">
        <v>0.39583333333333331</v>
      </c>
      <c r="N18" s="4">
        <v>57</v>
      </c>
      <c r="O18" s="1">
        <v>7</v>
      </c>
      <c r="P18" s="3">
        <v>8</v>
      </c>
      <c r="Q18" s="2">
        <v>15</v>
      </c>
      <c r="R18" s="1">
        <v>0</v>
      </c>
      <c r="S18" s="3">
        <v>8</v>
      </c>
      <c r="T18" s="3">
        <v>0</v>
      </c>
      <c r="U18" s="3">
        <v>0</v>
      </c>
      <c r="V18" s="3">
        <v>0</v>
      </c>
      <c r="W18" s="3">
        <v>0</v>
      </c>
      <c r="X18" s="2">
        <v>18</v>
      </c>
      <c r="Y18" s="4">
        <v>160</v>
      </c>
      <c r="Z18" s="40">
        <v>1</v>
      </c>
      <c r="AA18" s="27">
        <f>IFERROR(U18+((T18*AC18)*(1-(1.07*AB18)))+(P18*(1-AC18)), 0)</f>
        <v>4.2857142857142856</v>
      </c>
      <c r="AB18" s="28">
        <f>IFERROR(($O$17/($O$17+$P$18)), 0)</f>
        <v>0.55555555555555558</v>
      </c>
      <c r="AC18" s="28">
        <f>IFERROR(($M$17*(1-AB18))/($M$17*(1-AB18)+(AB18*(1-$M$17))), 0)</f>
        <v>0.4642857142857143</v>
      </c>
      <c r="AD18" s="28">
        <f>IFERROR(((($L$17-$K$17-$T$18)*AC18*(1-1.07*AB18))/$Y$18)*Y18, 0)</f>
        <v>4.5190476190476172</v>
      </c>
      <c r="AE18" s="28">
        <f>IFERROR((X18/$X$18)*0.4*$I$17*((1-$J$17)^2), 0)</f>
        <v>4.4444444444444488E-2</v>
      </c>
      <c r="AF18" s="28">
        <f>IFERROR((($S$17-$U$18)/$Y$18)*Y18, 0)</f>
        <v>17</v>
      </c>
      <c r="AG18" s="28">
        <f t="shared" si="6"/>
        <v>21.563492063492063</v>
      </c>
      <c r="AH18" s="28">
        <f t="shared" si="7"/>
        <v>25.849206349206348</v>
      </c>
      <c r="AI18" s="28">
        <f>IFERROR(AH17/($BB$17*(Y17/$Y$17)),0)</f>
        <v>0.54826993460533269</v>
      </c>
      <c r="AJ18" s="29">
        <f>IFERROR($K$17+(1-((1-$J$17)^2))*0.4*$I$17, 0)</f>
        <v>29.555555555555557</v>
      </c>
      <c r="AK18" s="28">
        <f t="shared" si="10"/>
        <v>47</v>
      </c>
      <c r="AL18" s="28">
        <f>IFERROR(((5*Y18/$Y$18)*1.14*(($R$18-R18)/$K$18))+((1-(5*Y18/$Y$18))*(((($R$18/$Y$18)*Y18*5)-R18)/((($K$18/$Y$18)*Y18*5)-K18))), 0)</f>
        <v>0</v>
      </c>
      <c r="AM18" s="28">
        <f>IFERROR(2*((($K$18)+0.5*($F$18-E18))/($K$18-K18))*0.5*((($N$18-$H$18)-(N18-H18))/(2*($L$18-L18)))*R18, 0)</f>
        <v>0</v>
      </c>
      <c r="AN18" s="28">
        <f>IFERROR(1-($O$18/AO18)*AP18*AR18, 0)</f>
        <v>0.92060364478837753</v>
      </c>
      <c r="AO18" s="28">
        <f>IFERROR($K$18+(1-(1-($H$18/$I$18))^2)*$I$18*0.4, 0)</f>
        <v>23.363636363636363</v>
      </c>
      <c r="AP18" s="28">
        <f t="shared" si="15"/>
        <v>0.69006775015358701</v>
      </c>
      <c r="AQ18" s="28">
        <f>IFERROR($O$18/($O$18+$P$17), 0)</f>
        <v>0.21875</v>
      </c>
      <c r="AR18" s="28">
        <f>IFERROR(AO18/($L$18+0.44*$I$18+$S$18), 0)</f>
        <v>0.38401769170999939</v>
      </c>
      <c r="AS18" s="28">
        <f>IFERROR(O18*AP18*AR18*($N$18/($K$18+(1-(1-($H$18/$I$18))^2)*0.4*$I$18)), 0)</f>
        <v>4.5255922470624785</v>
      </c>
      <c r="AT18" s="28">
        <f t="shared" si="19"/>
        <v>56.999999999999993</v>
      </c>
      <c r="AU18" s="28">
        <f t="shared" si="20"/>
        <v>19</v>
      </c>
      <c r="AV18" s="28">
        <f>IFERROR(0.5*((($N$18-$H$18)-(N18-H18))/(2*($L$18-L18)))*R18, 0)</f>
        <v>0</v>
      </c>
      <c r="AW18" s="28">
        <f t="shared" si="22"/>
        <v>4.3636363636363633</v>
      </c>
      <c r="AX18" s="28">
        <f t="shared" si="23"/>
        <v>1.8549875717624513</v>
      </c>
      <c r="AY18" s="28">
        <f t="shared" si="24"/>
        <v>22.212187499999999</v>
      </c>
      <c r="AZ18" s="28">
        <f t="shared" si="25"/>
        <v>3.636363636363639E-2</v>
      </c>
      <c r="BA18" s="28">
        <f t="shared" si="26"/>
        <v>53.612187499999997</v>
      </c>
      <c r="BB18" s="38">
        <f>IFERROR($L$18+0.44*$I$18-(1.07*($AB$17)*($L$18-$K$18))+S18, 0)</f>
        <v>54.052187500000002</v>
      </c>
      <c r="BC18" s="28">
        <f t="shared" si="27"/>
        <v>1.1875</v>
      </c>
      <c r="BD18" s="29">
        <f>IFERROR(N18/BB18,0)</f>
        <v>1.0545364144605618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F3C61-6138-42F0-AD4F-FA9FC111055A}">
  <dimension ref="A1"/>
  <sheetViews>
    <sheetView workbookViewId="0">
      <selection activeCell="B2" sqref="B2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Totals</vt:lpstr>
      <vt:lpstr>Averages</vt:lpstr>
      <vt:lpstr>Template</vt:lpstr>
      <vt:lpstr>Brentwood Academy</vt:lpstr>
      <vt:lpstr>Ensworth</vt:lpstr>
      <vt:lpstr>Christian Brothers</vt:lpstr>
      <vt:lpstr>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Davis</dc:creator>
  <cp:lastModifiedBy>Cole Davis</cp:lastModifiedBy>
  <dcterms:created xsi:type="dcterms:W3CDTF">2024-08-17T19:26:30Z</dcterms:created>
  <dcterms:modified xsi:type="dcterms:W3CDTF">2024-08-21T01:49:17Z</dcterms:modified>
</cp:coreProperties>
</file>