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jsa2\Documents\GitHub\fm_analise_de_dados\"/>
    </mc:Choice>
  </mc:AlternateContent>
  <xr:revisionPtr revIDLastSave="0" documentId="8_{F1094888-6885-4537-A006-645B9A1006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ig_data" sheetId="2" r:id="rId1"/>
  </sheets>
  <definedNames>
    <definedName name="_xlnm._FilterDatabase" localSheetId="0" hidden="1">orig_data!$A$1:$E$149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I3" i="2" s="1"/>
  <c r="G2" i="2"/>
  <c r="H135" i="2" s="1"/>
  <c r="J3" i="2"/>
  <c r="K3" i="2" s="1"/>
  <c r="F3" i="2" s="1"/>
  <c r="J4" i="2"/>
  <c r="K4" i="2" s="1"/>
  <c r="F4" i="2" s="1"/>
  <c r="J5" i="2"/>
  <c r="K5" i="2" s="1"/>
  <c r="F5" i="2" s="1"/>
  <c r="J6" i="2"/>
  <c r="K6" i="2" s="1"/>
  <c r="F6" i="2" s="1"/>
  <c r="J7" i="2"/>
  <c r="K7" i="2" s="1"/>
  <c r="F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F15" i="2" s="1"/>
  <c r="J16" i="2"/>
  <c r="K16" i="2" s="1"/>
  <c r="F16" i="2" s="1"/>
  <c r="J17" i="2"/>
  <c r="K17" i="2" s="1"/>
  <c r="F17" i="2" s="1"/>
  <c r="J18" i="2"/>
  <c r="K18" i="2" s="1"/>
  <c r="F18" i="2" s="1"/>
  <c r="J19" i="2"/>
  <c r="K19" i="2" s="1"/>
  <c r="F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F27" i="2" s="1"/>
  <c r="J28" i="2"/>
  <c r="K28" i="2" s="1"/>
  <c r="F28" i="2" s="1"/>
  <c r="J29" i="2"/>
  <c r="K29" i="2" s="1"/>
  <c r="F29" i="2" s="1"/>
  <c r="J30" i="2"/>
  <c r="K30" i="2" s="1"/>
  <c r="F30" i="2" s="1"/>
  <c r="J31" i="2"/>
  <c r="K31" i="2" s="1"/>
  <c r="F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F39" i="2" s="1"/>
  <c r="J40" i="2"/>
  <c r="K40" i="2" s="1"/>
  <c r="F40" i="2" s="1"/>
  <c r="J41" i="2"/>
  <c r="K41" i="2" s="1"/>
  <c r="F41" i="2" s="1"/>
  <c r="J42" i="2"/>
  <c r="K42" i="2" s="1"/>
  <c r="F42" i="2" s="1"/>
  <c r="J43" i="2"/>
  <c r="K43" i="2" s="1"/>
  <c r="F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F51" i="2" s="1"/>
  <c r="J52" i="2"/>
  <c r="K52" i="2" s="1"/>
  <c r="F52" i="2" s="1"/>
  <c r="J53" i="2"/>
  <c r="K53" i="2" s="1"/>
  <c r="F53" i="2" s="1"/>
  <c r="J54" i="2"/>
  <c r="K54" i="2" s="1"/>
  <c r="F54" i="2" s="1"/>
  <c r="J55" i="2"/>
  <c r="K55" i="2" s="1"/>
  <c r="F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F63" i="2" s="1"/>
  <c r="J64" i="2"/>
  <c r="K64" i="2" s="1"/>
  <c r="F64" i="2" s="1"/>
  <c r="J65" i="2"/>
  <c r="K65" i="2" s="1"/>
  <c r="F65" i="2" s="1"/>
  <c r="J66" i="2"/>
  <c r="K66" i="2" s="1"/>
  <c r="F66" i="2" s="1"/>
  <c r="J67" i="2"/>
  <c r="K67" i="2" s="1"/>
  <c r="F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F75" i="2" s="1"/>
  <c r="J76" i="2"/>
  <c r="K76" i="2" s="1"/>
  <c r="F76" i="2" s="1"/>
  <c r="J77" i="2"/>
  <c r="K77" i="2" s="1"/>
  <c r="F77" i="2" s="1"/>
  <c r="J78" i="2"/>
  <c r="K78" i="2" s="1"/>
  <c r="F78" i="2" s="1"/>
  <c r="J79" i="2"/>
  <c r="K79" i="2" s="1"/>
  <c r="F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F87" i="2" s="1"/>
  <c r="J88" i="2"/>
  <c r="K88" i="2" s="1"/>
  <c r="F88" i="2" s="1"/>
  <c r="J89" i="2"/>
  <c r="K89" i="2" s="1"/>
  <c r="F89" i="2" s="1"/>
  <c r="J90" i="2"/>
  <c r="K90" i="2" s="1"/>
  <c r="F90" i="2" s="1"/>
  <c r="J91" i="2"/>
  <c r="K91" i="2" s="1"/>
  <c r="F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F99" i="2" s="1"/>
  <c r="J100" i="2"/>
  <c r="K100" i="2" s="1"/>
  <c r="F100" i="2" s="1"/>
  <c r="J101" i="2"/>
  <c r="K101" i="2" s="1"/>
  <c r="F101" i="2" s="1"/>
  <c r="J102" i="2"/>
  <c r="K102" i="2" s="1"/>
  <c r="F102" i="2" s="1"/>
  <c r="J103" i="2"/>
  <c r="K103" i="2" s="1"/>
  <c r="F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F111" i="2" s="1"/>
  <c r="J112" i="2"/>
  <c r="K112" i="2" s="1"/>
  <c r="F112" i="2" s="1"/>
  <c r="J113" i="2"/>
  <c r="K113" i="2" s="1"/>
  <c r="F113" i="2" s="1"/>
  <c r="J114" i="2"/>
  <c r="K114" i="2" s="1"/>
  <c r="F114" i="2" s="1"/>
  <c r="J115" i="2"/>
  <c r="K115" i="2" s="1"/>
  <c r="F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F123" i="2" s="1"/>
  <c r="J124" i="2"/>
  <c r="K124" i="2" s="1"/>
  <c r="F124" i="2" s="1"/>
  <c r="J125" i="2"/>
  <c r="K125" i="2" s="1"/>
  <c r="F125" i="2" s="1"/>
  <c r="J126" i="2"/>
  <c r="K126" i="2" s="1"/>
  <c r="F126" i="2" s="1"/>
  <c r="J127" i="2"/>
  <c r="K127" i="2" s="1"/>
  <c r="F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F135" i="2" s="1"/>
  <c r="J136" i="2"/>
  <c r="K136" i="2" s="1"/>
  <c r="F136" i="2" s="1"/>
  <c r="J137" i="2"/>
  <c r="K137" i="2" s="1"/>
  <c r="F137" i="2" s="1"/>
  <c r="J138" i="2"/>
  <c r="K138" i="2" s="1"/>
  <c r="F138" i="2" s="1"/>
  <c r="J139" i="2"/>
  <c r="K139" i="2" s="1"/>
  <c r="F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F147" i="2" s="1"/>
  <c r="J148" i="2"/>
  <c r="K148" i="2" s="1"/>
  <c r="F148" i="2" s="1"/>
  <c r="J149" i="2"/>
  <c r="K149" i="2" s="1"/>
  <c r="F149" i="2" s="1"/>
  <c r="J2" i="2"/>
  <c r="K2" i="2" s="1"/>
  <c r="F2" i="2" s="1"/>
  <c r="I102" i="2" l="1"/>
  <c r="H46" i="2"/>
  <c r="H76" i="2"/>
  <c r="I101" i="2"/>
  <c r="I82" i="2"/>
  <c r="I81" i="2"/>
  <c r="I142" i="2"/>
  <c r="I64" i="2"/>
  <c r="I141" i="2"/>
  <c r="I60" i="2"/>
  <c r="I105" i="2"/>
  <c r="H93" i="2"/>
  <c r="I138" i="2"/>
  <c r="I42" i="2"/>
  <c r="I125" i="2"/>
  <c r="I41" i="2"/>
  <c r="I124" i="2"/>
  <c r="I22" i="2"/>
  <c r="I83" i="2"/>
  <c r="I143" i="2"/>
  <c r="I120" i="2"/>
  <c r="I21" i="2"/>
  <c r="I59" i="2"/>
  <c r="I40" i="2"/>
  <c r="I18" i="2"/>
  <c r="H82" i="2"/>
  <c r="I119" i="2"/>
  <c r="I100" i="2"/>
  <c r="I78" i="2"/>
  <c r="I58" i="2"/>
  <c r="I36" i="2"/>
  <c r="I17" i="2"/>
  <c r="H112" i="2"/>
  <c r="I137" i="2"/>
  <c r="I118" i="2"/>
  <c r="I96" i="2"/>
  <c r="I77" i="2"/>
  <c r="I57" i="2"/>
  <c r="I35" i="2"/>
  <c r="I16" i="2"/>
  <c r="H146" i="2"/>
  <c r="I136" i="2"/>
  <c r="I117" i="2"/>
  <c r="I95" i="2"/>
  <c r="I76" i="2"/>
  <c r="I54" i="2"/>
  <c r="I34" i="2"/>
  <c r="I12" i="2"/>
  <c r="H17" i="2"/>
  <c r="I133" i="2"/>
  <c r="I114" i="2"/>
  <c r="I94" i="2"/>
  <c r="I72" i="2"/>
  <c r="I53" i="2"/>
  <c r="I33" i="2"/>
  <c r="I11" i="2"/>
  <c r="H13" i="2"/>
  <c r="I2" i="2"/>
  <c r="I132" i="2"/>
  <c r="I113" i="2"/>
  <c r="I93" i="2"/>
  <c r="I71" i="2"/>
  <c r="I52" i="2"/>
  <c r="I30" i="2"/>
  <c r="I10" i="2"/>
  <c r="H37" i="2"/>
  <c r="I149" i="2"/>
  <c r="I131" i="2"/>
  <c r="I112" i="2"/>
  <c r="I90" i="2"/>
  <c r="I70" i="2"/>
  <c r="I48" i="2"/>
  <c r="I29" i="2"/>
  <c r="I9" i="2"/>
  <c r="H27" i="2"/>
  <c r="I148" i="2"/>
  <c r="I130" i="2"/>
  <c r="I108" i="2"/>
  <c r="I89" i="2"/>
  <c r="I69" i="2"/>
  <c r="I47" i="2"/>
  <c r="I28" i="2"/>
  <c r="I6" i="2"/>
  <c r="H26" i="2"/>
  <c r="I145" i="2"/>
  <c r="I129" i="2"/>
  <c r="I107" i="2"/>
  <c r="I88" i="2"/>
  <c r="I66" i="2"/>
  <c r="I46" i="2"/>
  <c r="I24" i="2"/>
  <c r="I5" i="2"/>
  <c r="H59" i="2"/>
  <c r="I144" i="2"/>
  <c r="I126" i="2"/>
  <c r="I106" i="2"/>
  <c r="I84" i="2"/>
  <c r="I65" i="2"/>
  <c r="I45" i="2"/>
  <c r="I23" i="2"/>
  <c r="I4" i="2"/>
  <c r="H75" i="2"/>
  <c r="H39" i="2"/>
  <c r="H63" i="2"/>
  <c r="I146" i="2"/>
  <c r="I134" i="2"/>
  <c r="I122" i="2"/>
  <c r="I110" i="2"/>
  <c r="I98" i="2"/>
  <c r="I86" i="2"/>
  <c r="I74" i="2"/>
  <c r="I62" i="2"/>
  <c r="I50" i="2"/>
  <c r="I38" i="2"/>
  <c r="I26" i="2"/>
  <c r="I14" i="2"/>
  <c r="H38" i="2"/>
  <c r="H94" i="2"/>
  <c r="I121" i="2"/>
  <c r="I109" i="2"/>
  <c r="I97" i="2"/>
  <c r="I85" i="2"/>
  <c r="I73" i="2"/>
  <c r="I61" i="2"/>
  <c r="I49" i="2"/>
  <c r="I37" i="2"/>
  <c r="I25" i="2"/>
  <c r="I13" i="2"/>
  <c r="H58" i="2"/>
  <c r="H134" i="2"/>
  <c r="I140" i="2"/>
  <c r="I128" i="2"/>
  <c r="I116" i="2"/>
  <c r="I104" i="2"/>
  <c r="I92" i="2"/>
  <c r="I80" i="2"/>
  <c r="I68" i="2"/>
  <c r="I56" i="2"/>
  <c r="I44" i="2"/>
  <c r="I32" i="2"/>
  <c r="I20" i="2"/>
  <c r="I8" i="2"/>
  <c r="H47" i="2"/>
  <c r="I139" i="2"/>
  <c r="I127" i="2"/>
  <c r="I115" i="2"/>
  <c r="I103" i="2"/>
  <c r="I91" i="2"/>
  <c r="I79" i="2"/>
  <c r="I67" i="2"/>
  <c r="I55" i="2"/>
  <c r="I43" i="2"/>
  <c r="I31" i="2"/>
  <c r="I19" i="2"/>
  <c r="I7" i="2"/>
  <c r="H12" i="2"/>
  <c r="H11" i="2"/>
  <c r="H64" i="2"/>
  <c r="I147" i="2"/>
  <c r="I135" i="2"/>
  <c r="I123" i="2"/>
  <c r="I111" i="2"/>
  <c r="I99" i="2"/>
  <c r="I87" i="2"/>
  <c r="I75" i="2"/>
  <c r="I63" i="2"/>
  <c r="I51" i="2"/>
  <c r="I39" i="2"/>
  <c r="I27" i="2"/>
  <c r="I15" i="2"/>
  <c r="H123" i="2"/>
  <c r="H111" i="2"/>
  <c r="H145" i="2"/>
  <c r="H133" i="2"/>
  <c r="H25" i="2"/>
  <c r="H57" i="2"/>
  <c r="H45" i="2"/>
  <c r="H74" i="2"/>
  <c r="H62" i="2"/>
  <c r="H92" i="2"/>
  <c r="H122" i="2"/>
  <c r="H110" i="2"/>
  <c r="H144" i="2"/>
  <c r="H132" i="2"/>
  <c r="H10" i="2"/>
  <c r="H36" i="2"/>
  <c r="H24" i="2"/>
  <c r="H56" i="2"/>
  <c r="H44" i="2"/>
  <c r="H73" i="2"/>
  <c r="H103" i="2"/>
  <c r="H91" i="2"/>
  <c r="H121" i="2"/>
  <c r="H109" i="2"/>
  <c r="H143" i="2"/>
  <c r="H131" i="2"/>
  <c r="H9" i="2"/>
  <c r="H35" i="2"/>
  <c r="H23" i="2"/>
  <c r="H55" i="2"/>
  <c r="H43" i="2"/>
  <c r="H72" i="2"/>
  <c r="H102" i="2"/>
  <c r="H90" i="2"/>
  <c r="H120" i="2"/>
  <c r="H108" i="2"/>
  <c r="H142" i="2"/>
  <c r="H130" i="2"/>
  <c r="H8" i="2"/>
  <c r="H34" i="2"/>
  <c r="H22" i="2"/>
  <c r="H54" i="2"/>
  <c r="H42" i="2"/>
  <c r="H71" i="2"/>
  <c r="H101" i="2"/>
  <c r="H89" i="2"/>
  <c r="H119" i="2"/>
  <c r="H107" i="2"/>
  <c r="H141" i="2"/>
  <c r="H129" i="2"/>
  <c r="H7" i="2"/>
  <c r="H33" i="2"/>
  <c r="H21" i="2"/>
  <c r="H53" i="2"/>
  <c r="H41" i="2"/>
  <c r="H70" i="2"/>
  <c r="H100" i="2"/>
  <c r="H88" i="2"/>
  <c r="H118" i="2"/>
  <c r="H106" i="2"/>
  <c r="H140" i="2"/>
  <c r="H128" i="2"/>
  <c r="H2" i="2"/>
  <c r="H6" i="2"/>
  <c r="H32" i="2"/>
  <c r="H20" i="2"/>
  <c r="H52" i="2"/>
  <c r="H81" i="2"/>
  <c r="H69" i="2"/>
  <c r="H99" i="2"/>
  <c r="H87" i="2"/>
  <c r="H117" i="2"/>
  <c r="H105" i="2"/>
  <c r="H139" i="2"/>
  <c r="H127" i="2"/>
  <c r="H5" i="2"/>
  <c r="H31" i="2"/>
  <c r="H19" i="2"/>
  <c r="H51" i="2"/>
  <c r="H80" i="2"/>
  <c r="H68" i="2"/>
  <c r="H98" i="2"/>
  <c r="H86" i="2"/>
  <c r="H116" i="2"/>
  <c r="H104" i="2"/>
  <c r="H138" i="2"/>
  <c r="H126" i="2"/>
  <c r="H16" i="2"/>
  <c r="H4" i="2"/>
  <c r="H30" i="2"/>
  <c r="H18" i="2"/>
  <c r="H50" i="2"/>
  <c r="H79" i="2"/>
  <c r="H67" i="2"/>
  <c r="H97" i="2"/>
  <c r="H85" i="2"/>
  <c r="H115" i="2"/>
  <c r="H149" i="2"/>
  <c r="H137" i="2"/>
  <c r="H125" i="2"/>
  <c r="H15" i="2"/>
  <c r="H3" i="2"/>
  <c r="H29" i="2"/>
  <c r="H61" i="2"/>
  <c r="H49" i="2"/>
  <c r="H78" i="2"/>
  <c r="H66" i="2"/>
  <c r="H96" i="2"/>
  <c r="H84" i="2"/>
  <c r="H114" i="2"/>
  <c r="H148" i="2"/>
  <c r="H136" i="2"/>
  <c r="H124" i="2"/>
  <c r="H14" i="2"/>
  <c r="H40" i="2"/>
  <c r="H28" i="2"/>
  <c r="H60" i="2"/>
  <c r="H48" i="2"/>
  <c r="H77" i="2"/>
  <c r="H65" i="2"/>
  <c r="H95" i="2"/>
  <c r="H83" i="2"/>
  <c r="H113" i="2"/>
  <c r="H147" i="2"/>
  <c r="F34" i="2"/>
  <c r="L34" i="2"/>
  <c r="F94" i="2"/>
  <c r="L94" i="2"/>
  <c r="L57" i="2"/>
  <c r="F57" i="2"/>
  <c r="F80" i="2"/>
  <c r="L80" i="2"/>
  <c r="F142" i="2"/>
  <c r="L142" i="2"/>
  <c r="F32" i="2"/>
  <c r="L32" i="2"/>
  <c r="L118" i="2"/>
  <c r="F118" i="2"/>
  <c r="L10" i="2"/>
  <c r="F10" i="2"/>
  <c r="L117" i="2"/>
  <c r="F117" i="2"/>
  <c r="L21" i="2"/>
  <c r="F21" i="2"/>
  <c r="F140" i="2"/>
  <c r="L140" i="2"/>
  <c r="F68" i="2"/>
  <c r="L68" i="2"/>
  <c r="L70" i="2"/>
  <c r="F70" i="2"/>
  <c r="F69" i="2"/>
  <c r="L69" i="2"/>
  <c r="F92" i="2"/>
  <c r="L92" i="2"/>
  <c r="L106" i="2"/>
  <c r="F106" i="2"/>
  <c r="L22" i="2"/>
  <c r="F22" i="2"/>
  <c r="L129" i="2"/>
  <c r="F129" i="2"/>
  <c r="L93" i="2"/>
  <c r="F93" i="2"/>
  <c r="L33" i="2"/>
  <c r="F33" i="2"/>
  <c r="F56" i="2"/>
  <c r="L56" i="2"/>
  <c r="L110" i="2"/>
  <c r="F110" i="2"/>
  <c r="F98" i="2"/>
  <c r="L98" i="2"/>
  <c r="L62" i="2"/>
  <c r="F62" i="2"/>
  <c r="L50" i="2"/>
  <c r="F50" i="2"/>
  <c r="L38" i="2"/>
  <c r="F38" i="2"/>
  <c r="L26" i="2"/>
  <c r="F26" i="2"/>
  <c r="F14" i="2"/>
  <c r="L14" i="2"/>
  <c r="L82" i="2"/>
  <c r="F82" i="2"/>
  <c r="F105" i="2"/>
  <c r="L105" i="2"/>
  <c r="F9" i="2"/>
  <c r="L9" i="2"/>
  <c r="F128" i="2"/>
  <c r="L128" i="2"/>
  <c r="F44" i="2"/>
  <c r="L44" i="2"/>
  <c r="L122" i="2"/>
  <c r="F122" i="2"/>
  <c r="L86" i="2"/>
  <c r="F86" i="2"/>
  <c r="L133" i="2"/>
  <c r="F133" i="2"/>
  <c r="L109" i="2"/>
  <c r="F109" i="2"/>
  <c r="L97" i="2"/>
  <c r="F97" i="2"/>
  <c r="F73" i="2"/>
  <c r="L73" i="2"/>
  <c r="L37" i="2"/>
  <c r="F37" i="2"/>
  <c r="L13" i="2"/>
  <c r="F13" i="2"/>
  <c r="F58" i="2"/>
  <c r="L58" i="2"/>
  <c r="L81" i="2"/>
  <c r="F81" i="2"/>
  <c r="F116" i="2"/>
  <c r="L116" i="2"/>
  <c r="F20" i="2"/>
  <c r="L20" i="2"/>
  <c r="F134" i="2"/>
  <c r="L134" i="2"/>
  <c r="F74" i="2"/>
  <c r="L74" i="2"/>
  <c r="L145" i="2"/>
  <c r="F145" i="2"/>
  <c r="L121" i="2"/>
  <c r="M142" i="2" s="1"/>
  <c r="F121" i="2"/>
  <c r="L85" i="2"/>
  <c r="F85" i="2"/>
  <c r="L61" i="2"/>
  <c r="F61" i="2"/>
  <c r="L49" i="2"/>
  <c r="F49" i="2"/>
  <c r="F25" i="2"/>
  <c r="L25" i="2"/>
  <c r="L144" i="2"/>
  <c r="F144" i="2"/>
  <c r="L132" i="2"/>
  <c r="F132" i="2"/>
  <c r="L120" i="2"/>
  <c r="F120" i="2"/>
  <c r="L108" i="2"/>
  <c r="F108" i="2"/>
  <c r="L96" i="2"/>
  <c r="F96" i="2"/>
  <c r="L84" i="2"/>
  <c r="F84" i="2"/>
  <c r="L72" i="2"/>
  <c r="F72" i="2"/>
  <c r="L60" i="2"/>
  <c r="F60" i="2"/>
  <c r="L48" i="2"/>
  <c r="F48" i="2"/>
  <c r="L36" i="2"/>
  <c r="F36" i="2"/>
  <c r="L24" i="2"/>
  <c r="F24" i="2"/>
  <c r="L12" i="2"/>
  <c r="F12" i="2"/>
  <c r="L130" i="2"/>
  <c r="F130" i="2"/>
  <c r="L46" i="2"/>
  <c r="F46" i="2"/>
  <c r="L141" i="2"/>
  <c r="F141" i="2"/>
  <c r="F45" i="2"/>
  <c r="L45" i="2"/>
  <c r="F104" i="2"/>
  <c r="L104" i="2"/>
  <c r="F8" i="2"/>
  <c r="L8" i="2"/>
  <c r="L146" i="2"/>
  <c r="F146" i="2"/>
  <c r="L143" i="2"/>
  <c r="F143" i="2"/>
  <c r="L131" i="2"/>
  <c r="F131" i="2"/>
  <c r="L119" i="2"/>
  <c r="F119" i="2"/>
  <c r="L107" i="2"/>
  <c r="F107" i="2"/>
  <c r="L95" i="2"/>
  <c r="F95" i="2"/>
  <c r="L83" i="2"/>
  <c r="F83" i="2"/>
  <c r="L71" i="2"/>
  <c r="F71" i="2"/>
  <c r="L59" i="2"/>
  <c r="F59" i="2"/>
  <c r="L47" i="2"/>
  <c r="F47" i="2"/>
  <c r="L35" i="2"/>
  <c r="F35" i="2"/>
  <c r="L23" i="2"/>
  <c r="F23" i="2"/>
  <c r="L11" i="2"/>
  <c r="F11" i="2"/>
  <c r="L139" i="2"/>
  <c r="L127" i="2"/>
  <c r="L115" i="2"/>
  <c r="L103" i="2"/>
  <c r="L91" i="2"/>
  <c r="L79" i="2"/>
  <c r="L67" i="2"/>
  <c r="L55" i="2"/>
  <c r="L43" i="2"/>
  <c r="L31" i="2"/>
  <c r="L19" i="2"/>
  <c r="L7" i="2"/>
  <c r="L138" i="2"/>
  <c r="L126" i="2"/>
  <c r="L114" i="2"/>
  <c r="L102" i="2"/>
  <c r="L90" i="2"/>
  <c r="L78" i="2"/>
  <c r="L66" i="2"/>
  <c r="L54" i="2"/>
  <c r="L42" i="2"/>
  <c r="L30" i="2"/>
  <c r="L18" i="2"/>
  <c r="L6" i="2"/>
  <c r="L149" i="2"/>
  <c r="L137" i="2"/>
  <c r="L125" i="2"/>
  <c r="L113" i="2"/>
  <c r="L101" i="2"/>
  <c r="L89" i="2"/>
  <c r="L77" i="2"/>
  <c r="L65" i="2"/>
  <c r="L53" i="2"/>
  <c r="L41" i="2"/>
  <c r="L29" i="2"/>
  <c r="L17" i="2"/>
  <c r="L5" i="2"/>
  <c r="L148" i="2"/>
  <c r="L136" i="2"/>
  <c r="L124" i="2"/>
  <c r="L112" i="2"/>
  <c r="L100" i="2"/>
  <c r="L88" i="2"/>
  <c r="L76" i="2"/>
  <c r="L64" i="2"/>
  <c r="L52" i="2"/>
  <c r="L40" i="2"/>
  <c r="L28" i="2"/>
  <c r="L16" i="2"/>
  <c r="L4" i="2"/>
  <c r="L147" i="2"/>
  <c r="L135" i="2"/>
  <c r="L123" i="2"/>
  <c r="L111" i="2"/>
  <c r="L99" i="2"/>
  <c r="L87" i="2"/>
  <c r="L75" i="2"/>
  <c r="L63" i="2"/>
  <c r="L51" i="2"/>
  <c r="L39" i="2"/>
  <c r="L27" i="2"/>
  <c r="L15" i="2"/>
  <c r="L3" i="2"/>
  <c r="L2" i="2"/>
  <c r="M23" i="2" s="1"/>
  <c r="M93" i="2" l="1"/>
  <c r="M59" i="2"/>
  <c r="M143" i="2"/>
  <c r="M121" i="2"/>
</calcChain>
</file>

<file path=xl/sharedStrings.xml><?xml version="1.0" encoding="utf-8"?>
<sst xmlns="http://schemas.openxmlformats.org/spreadsheetml/2006/main" count="449" uniqueCount="241">
  <si>
    <t>England</t>
  </si>
  <si>
    <t>Premier League</t>
  </si>
  <si>
    <t>Spain</t>
  </si>
  <si>
    <t>Italy</t>
  </si>
  <si>
    <t>Serie A TIM</t>
  </si>
  <si>
    <t>Germany</t>
  </si>
  <si>
    <t>Bundesliga</t>
  </si>
  <si>
    <t>France</t>
  </si>
  <si>
    <t>Ligue 1 Uber Eats</t>
  </si>
  <si>
    <t>Brazil</t>
  </si>
  <si>
    <t>Portugal</t>
  </si>
  <si>
    <t>Liga Portugal Bwin</t>
  </si>
  <si>
    <t>Netherlands</t>
  </si>
  <si>
    <t>Eredivisie</t>
  </si>
  <si>
    <t>Argentina</t>
  </si>
  <si>
    <t>Liga Profesional de Futbol</t>
  </si>
  <si>
    <t>Austria</t>
  </si>
  <si>
    <t>Admiral Budesliga</t>
  </si>
  <si>
    <t>Mexico</t>
  </si>
  <si>
    <t>Liga BBVA MX</t>
  </si>
  <si>
    <t>Scotland</t>
  </si>
  <si>
    <t>cinch Premiership</t>
  </si>
  <si>
    <t>Russia</t>
  </si>
  <si>
    <t>Mir Russian Premier Liga</t>
  </si>
  <si>
    <t>Serbia</t>
  </si>
  <si>
    <t>Mozzart Bet SuperLiga</t>
  </si>
  <si>
    <t>Ukraine</t>
  </si>
  <si>
    <t>Vbet Liha</t>
  </si>
  <si>
    <t>Belgium</t>
  </si>
  <si>
    <t>Jupiler Pro League</t>
  </si>
  <si>
    <t>Switzerland</t>
  </si>
  <si>
    <t>Credit Suisse Super League</t>
  </si>
  <si>
    <t>Sky Bet Championship</t>
  </si>
  <si>
    <t>Greece</t>
  </si>
  <si>
    <t>Super League 1 Interwetten</t>
  </si>
  <si>
    <t>Croatia</t>
  </si>
  <si>
    <t>SuperSport HNL</t>
  </si>
  <si>
    <t>Czechia</t>
  </si>
  <si>
    <t>Fortuna Liga</t>
  </si>
  <si>
    <t>Denmark</t>
  </si>
  <si>
    <t>3F Superliga</t>
  </si>
  <si>
    <t>Norway</t>
  </si>
  <si>
    <t>Eliteserien</t>
  </si>
  <si>
    <t>Turkey</t>
  </si>
  <si>
    <t>Spor Toto Super Lig</t>
  </si>
  <si>
    <t>USA</t>
  </si>
  <si>
    <t>Major League Soccer</t>
  </si>
  <si>
    <t>Israel</t>
  </si>
  <si>
    <t>Lega One Zero</t>
  </si>
  <si>
    <t>Colombia</t>
  </si>
  <si>
    <t>Liga BetPlay DiMayor</t>
  </si>
  <si>
    <t>Sweden</t>
  </si>
  <si>
    <t>Allsvenskan</t>
  </si>
  <si>
    <t>Bulgaria</t>
  </si>
  <si>
    <t>Efbet League</t>
  </si>
  <si>
    <t>2. Bundesliga</t>
  </si>
  <si>
    <t>China</t>
  </si>
  <si>
    <t>Ping An CFA Super League</t>
  </si>
  <si>
    <t>Uruguay</t>
  </si>
  <si>
    <t>Campeonato Uruguayo</t>
  </si>
  <si>
    <t>Chile</t>
  </si>
  <si>
    <t>Campeonato AFP PlanVital</t>
  </si>
  <si>
    <t>Romania</t>
  </si>
  <si>
    <t>Casa Liga I</t>
  </si>
  <si>
    <t>Hungary</t>
  </si>
  <si>
    <t>OTP Bank Liga</t>
  </si>
  <si>
    <t>Serie BKT</t>
  </si>
  <si>
    <t>Korea</t>
  </si>
  <si>
    <t>Hana 1Q K League 1</t>
  </si>
  <si>
    <t>Ligue 2 BKT</t>
  </si>
  <si>
    <t>Poland</t>
  </si>
  <si>
    <t>PKO Bank Polski Ekstraklasa</t>
  </si>
  <si>
    <t>LaLiga SmartBank</t>
  </si>
  <si>
    <t>Slovakia</t>
  </si>
  <si>
    <t>Slovenia</t>
  </si>
  <si>
    <t>Priva Liga Telemach</t>
  </si>
  <si>
    <t>Admiral 2. Liga</t>
  </si>
  <si>
    <t>Peru</t>
  </si>
  <si>
    <t>Liga 1 Movistar</t>
  </si>
  <si>
    <t>Primera Nacional</t>
  </si>
  <si>
    <t>Belarus</t>
  </si>
  <si>
    <t>Belarusbank Vysejsaja Liha</t>
  </si>
  <si>
    <t>Sky Bet League One</t>
  </si>
  <si>
    <t>OBOS-ligaen</t>
  </si>
  <si>
    <t>South Africa</t>
  </si>
  <si>
    <t>DStv Premiership</t>
  </si>
  <si>
    <t>Keuken Kampioen Divisie</t>
  </si>
  <si>
    <t>Liga Portugal 2 SABSEG</t>
  </si>
  <si>
    <t>Finland</t>
  </si>
  <si>
    <t>Veikkausliiga</t>
  </si>
  <si>
    <t>Dieci Challenge League</t>
  </si>
  <si>
    <t>Superettan</t>
  </si>
  <si>
    <t>Prva NL</t>
  </si>
  <si>
    <t>Australia</t>
  </si>
  <si>
    <t>Isuzu UTE A-League</t>
  </si>
  <si>
    <t>Campeonato Brasileiro Serie C</t>
  </si>
  <si>
    <t>Mozzart Bet PrvaLiga</t>
  </si>
  <si>
    <t>Fortuna Narodni Liga</t>
  </si>
  <si>
    <t>cinch Championship</t>
  </si>
  <si>
    <t>Betsson Super League 2</t>
  </si>
  <si>
    <t>Liga 3</t>
  </si>
  <si>
    <t>Spor Toto 1. Lig</t>
  </si>
  <si>
    <t>Torneo BetPlay DiMayor</t>
  </si>
  <si>
    <t>3. Liga</t>
  </si>
  <si>
    <t>Liga BBVA Expansion MX</t>
  </si>
  <si>
    <t>OLIMP Football National League</t>
  </si>
  <si>
    <t>Liga Leumit</t>
  </si>
  <si>
    <t>Canada</t>
  </si>
  <si>
    <t>Canadian Premier League</t>
  </si>
  <si>
    <t>Campeonato Ascenso Betsson</t>
  </si>
  <si>
    <t>NordicBet Liga</t>
  </si>
  <si>
    <t>Iceland</t>
  </si>
  <si>
    <t>Besta Deildin</t>
  </si>
  <si>
    <t>Primera RFEF Footters</t>
  </si>
  <si>
    <t>Campeonato de Portugal</t>
  </si>
  <si>
    <t>CFA China League One</t>
  </si>
  <si>
    <t>Sky Bet League Two</t>
  </si>
  <si>
    <t>Championnat National</t>
  </si>
  <si>
    <t>Hana 1Q K League 2</t>
  </si>
  <si>
    <t>Fortuna 1. Liga</t>
  </si>
  <si>
    <t>Merkantil Bank Liga</t>
  </si>
  <si>
    <t>PostNord-ligaen</t>
  </si>
  <si>
    <t>2. Slovenska Nogometna Liga</t>
  </si>
  <si>
    <t>GladAfrica Championship</t>
  </si>
  <si>
    <t>Vtora Profesionalna Liga</t>
  </si>
  <si>
    <t>Ykkonen</t>
  </si>
  <si>
    <t>Liga II Casa Pariurilor</t>
  </si>
  <si>
    <t>Serie C</t>
  </si>
  <si>
    <t>Latvia</t>
  </si>
  <si>
    <t>Optibet Virsliga</t>
  </si>
  <si>
    <t>Northern Ireland</t>
  </si>
  <si>
    <t>Danske Bank Premiership</t>
  </si>
  <si>
    <t>Norsk Tipping-ligaen</t>
  </si>
  <si>
    <t>Republic of Ireland</t>
  </si>
  <si>
    <t>SSE Airtricity League Premier Division</t>
  </si>
  <si>
    <t>Druha Futbalova Liga</t>
  </si>
  <si>
    <t>2. Division</t>
  </si>
  <si>
    <t>Segunda Division RFEF</t>
  </si>
  <si>
    <t>Persha Liha</t>
  </si>
  <si>
    <t>MaxLine Piersaja Liha</t>
  </si>
  <si>
    <t>Vanarama National League</t>
  </si>
  <si>
    <t>Segunda Division Profesional</t>
  </si>
  <si>
    <t>cinch League 1</t>
  </si>
  <si>
    <t>Ettan Fotboll Division 1</t>
  </si>
  <si>
    <t>Championnat National 2</t>
  </si>
  <si>
    <t>Lengju Deildin</t>
  </si>
  <si>
    <t>TFF 2. Lig</t>
  </si>
  <si>
    <t>Wales</t>
  </si>
  <si>
    <t>JD Cymru Premier</t>
  </si>
  <si>
    <t>India</t>
  </si>
  <si>
    <t>Hero I-League</t>
  </si>
  <si>
    <t>Indonesia</t>
  </si>
  <si>
    <t>BRI Liga 1</t>
  </si>
  <si>
    <t>Liga 2</t>
  </si>
  <si>
    <t>3. Division</t>
  </si>
  <si>
    <t>Liga III</t>
  </si>
  <si>
    <t>Malaysia</t>
  </si>
  <si>
    <t>Liga Super Malaysia</t>
  </si>
  <si>
    <t>cinch League 2</t>
  </si>
  <si>
    <t>Division 2</t>
  </si>
  <si>
    <t>Singapore</t>
  </si>
  <si>
    <t>AIA Singaport Premier League</t>
  </si>
  <si>
    <t>Liga Premier Malaysia</t>
  </si>
  <si>
    <t>Lough 41 Championship</t>
  </si>
  <si>
    <t>SSE Airtricity League First Division</t>
  </si>
  <si>
    <t>Lough 41 Premier Intermidiate League</t>
  </si>
  <si>
    <t>JD Cymru North/South</t>
  </si>
  <si>
    <t>Hong Kong</t>
  </si>
  <si>
    <t>BOC Life Hong Kong Premier League</t>
  </si>
  <si>
    <t>pais</t>
  </si>
  <si>
    <t>tier</t>
  </si>
  <si>
    <t>reputacao</t>
  </si>
  <si>
    <t>Vanarama National League South</t>
  </si>
  <si>
    <t>Vanarama National League North</t>
  </si>
  <si>
    <t>Serie C NOW</t>
  </si>
  <si>
    <t>Serie D Girone</t>
  </si>
  <si>
    <t>Liga Eccellenza</t>
  </si>
  <si>
    <t>LALIGA EA SPORTS</t>
  </si>
  <si>
    <t>LALIGA HYPERMOTION</t>
  </si>
  <si>
    <t>Regionalliga</t>
  </si>
  <si>
    <t>Challenger Pro Legue</t>
  </si>
  <si>
    <t>Nationale 1</t>
  </si>
  <si>
    <t>Brasileirão Betano Serie A</t>
  </si>
  <si>
    <t>Brasileirão Serie B Betnacional</t>
  </si>
  <si>
    <t>Ping An Chinese Footbnall Association Super League</t>
  </si>
  <si>
    <t>SuperSport Hrvatska nogometna liga</t>
  </si>
  <si>
    <t>Championnat de France amateur</t>
  </si>
  <si>
    <t>Staiximan Super League</t>
  </si>
  <si>
    <t>Super League 2 Betsson</t>
  </si>
  <si>
    <t>Sports Direct Premiership</t>
  </si>
  <si>
    <t>PKO Polski Ekstraklasa</t>
  </si>
  <si>
    <t>Liga Portugal Betclic</t>
  </si>
  <si>
    <t>Tinkoff Russian Premier League</t>
  </si>
  <si>
    <t>Prva liga Srbija</t>
  </si>
  <si>
    <t>Primera Federacíon</t>
  </si>
  <si>
    <t>Segunda Federacíon</t>
  </si>
  <si>
    <t>Raiffeisen Super League</t>
  </si>
  <si>
    <t>Brack.ch Challenge League</t>
  </si>
  <si>
    <t>Favbet Liha</t>
  </si>
  <si>
    <t>Torneo Uruguayo Copa Coca-Cola</t>
  </si>
  <si>
    <t>country</t>
  </si>
  <si>
    <t>Bielorrusia</t>
  </si>
  <si>
    <t>Belgica</t>
  </si>
  <si>
    <t>Brasil</t>
  </si>
  <si>
    <t>Croácia</t>
  </si>
  <si>
    <t>Chéquia</t>
  </si>
  <si>
    <t>Dinamarca</t>
  </si>
  <si>
    <t>Inglaterra</t>
  </si>
  <si>
    <t>Finlandia</t>
  </si>
  <si>
    <t>Franca</t>
  </si>
  <si>
    <t>Alemanha</t>
  </si>
  <si>
    <t>Grecia</t>
  </si>
  <si>
    <t>Hungria</t>
  </si>
  <si>
    <t>Islandia</t>
  </si>
  <si>
    <t>Italia</t>
  </si>
  <si>
    <t>Koreia</t>
  </si>
  <si>
    <t>Letonia</t>
  </si>
  <si>
    <t>Malasia</t>
  </si>
  <si>
    <t>Paises Baixos</t>
  </si>
  <si>
    <t>Irlanda do Norte</t>
  </si>
  <si>
    <t>Noruega</t>
  </si>
  <si>
    <t>Polonia</t>
  </si>
  <si>
    <t>Republica da Irlanda</t>
  </si>
  <si>
    <t>Romenia</t>
  </si>
  <si>
    <t>Escócia</t>
  </si>
  <si>
    <t>Servia</t>
  </si>
  <si>
    <t>Singapura</t>
  </si>
  <si>
    <t>Eslováquia</t>
  </si>
  <si>
    <t>Africa do Sul</t>
  </si>
  <si>
    <t>Espanha</t>
  </si>
  <si>
    <t>Suecia</t>
  </si>
  <si>
    <t>Suica</t>
  </si>
  <si>
    <t xml:space="preserve">Turquia </t>
  </si>
  <si>
    <t>Ucrania</t>
  </si>
  <si>
    <t>Uruguai</t>
  </si>
  <si>
    <t>Usa</t>
  </si>
  <si>
    <t>Pais de Gales</t>
  </si>
  <si>
    <t>nome</t>
  </si>
  <si>
    <t>Serie C NOW Girone A</t>
  </si>
  <si>
    <t>Serie C NOW Girone B</t>
  </si>
  <si>
    <t>Serie C NOW Girone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</si>
</sst>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3" fillId="0" borderId="7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4" fillId="2" borderId="1" xfId="0" applyFont="1" applyFill="1" applyBorder="1"/>
    <xf numFmtId="0" fontId="4" fillId="2" borderId="7" xfId="0" applyFont="1" applyFill="1" applyBorder="1"/>
    <xf numFmtId="0" fontId="5" fillId="0" borderId="0" xfId="0" applyFont="1"/>
    <xf numFmtId="0" fontId="6" fillId="0" borderId="2" xfId="0" applyFont="1" applyBorder="1"/>
    <xf numFmtId="0" fontId="4" fillId="2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right"/>
    </xf>
    <xf numFmtId="0" fontId="1" fillId="2" borderId="0" xfId="0" applyFont="1" applyFill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leagues_map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606867891513562"/>
                  <c:y val="-0.43357575094779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orig_data!$E$2:$E$149</c:f>
              <c:numCache>
                <c:formatCode>General</c:formatCode>
                <c:ptCount val="9"/>
                <c:pt idx="0">
                  <c:v>170</c:v>
                </c:pt>
                <c:pt idx="1">
                  <c:v>118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66</c:v>
                </c:pt>
                <c:pt idx="8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3-4840-9578-23B13591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092656"/>
        <c:axId val="1882091696"/>
      </c:scatterChart>
      <c:valAx>
        <c:axId val="18820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91696"/>
        <c:crosses val="autoZero"/>
        <c:crossBetween val="midCat"/>
      </c:valAx>
      <c:valAx>
        <c:axId val="18820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108</xdr:row>
      <xdr:rowOff>123825</xdr:rowOff>
    </xdr:from>
    <xdr:to>
      <xdr:col>19</xdr:col>
      <xdr:colOff>0</xdr:colOff>
      <xdr:row>125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13D299-4562-6357-1A60-CFCE59C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N150"/>
  <sheetViews>
    <sheetView tabSelected="1" workbookViewId="0">
      <selection activeCell="L156" sqref="L156"/>
    </sheetView>
  </sheetViews>
  <sheetFormatPr defaultColWidth="12.5703125" defaultRowHeight="15.75" customHeight="1" x14ac:dyDescent="0.2"/>
  <cols>
    <col min="1" max="1" width="15.85546875" customWidth="1"/>
    <col min="2" max="2" width="18" bestFit="1" customWidth="1"/>
    <col min="3" max="3" width="55.7109375" customWidth="1"/>
    <col min="7" max="13" width="8.7109375" customWidth="1"/>
  </cols>
  <sheetData>
    <row r="1" spans="1:14" ht="12.75" x14ac:dyDescent="0.2">
      <c r="A1" s="12" t="s">
        <v>200</v>
      </c>
      <c r="B1" s="13" t="s">
        <v>169</v>
      </c>
      <c r="C1" s="16" t="s">
        <v>237</v>
      </c>
      <c r="D1" s="1" t="s">
        <v>170</v>
      </c>
      <c r="E1" s="2" t="s">
        <v>171</v>
      </c>
      <c r="F1" s="23"/>
      <c r="G1" s="19"/>
      <c r="H1" s="19"/>
      <c r="I1" s="19"/>
      <c r="L1">
        <v>1.5</v>
      </c>
      <c r="M1">
        <v>0.25</v>
      </c>
      <c r="N1">
        <v>0.25</v>
      </c>
    </row>
    <row r="2" spans="1:14" ht="12.75" hidden="1" x14ac:dyDescent="0.2">
      <c r="A2" s="3" t="s">
        <v>0</v>
      </c>
      <c r="B2" s="9" t="s">
        <v>207</v>
      </c>
      <c r="C2" s="4" t="s">
        <v>1</v>
      </c>
      <c r="D2" s="5">
        <v>1</v>
      </c>
      <c r="E2" s="6">
        <v>184</v>
      </c>
      <c r="F2" s="21">
        <f>1+$N$1*K2</f>
        <v>1.25</v>
      </c>
      <c r="G2" s="22">
        <f>_xlfn.STDEV.S(E2:E149)</f>
        <v>32.629857812840562</v>
      </c>
      <c r="H2" s="20">
        <f>E2/$G$2</f>
        <v>5.6390071037205676</v>
      </c>
      <c r="I2" s="20">
        <f>E2/$G$3</f>
        <v>1.8559258502010496</v>
      </c>
      <c r="J2" s="21">
        <f>(E2-32)/(184-32)</f>
        <v>1</v>
      </c>
      <c r="K2" s="21">
        <f>J2*2-1</f>
        <v>1</v>
      </c>
      <c r="L2" s="21">
        <f>1+$L$1*TANH($M$1*K2)</f>
        <v>1.3673779936055637</v>
      </c>
    </row>
    <row r="3" spans="1:14" ht="12.75" hidden="1" x14ac:dyDescent="0.2">
      <c r="A3" s="3" t="s">
        <v>2</v>
      </c>
      <c r="B3" s="9" t="s">
        <v>229</v>
      </c>
      <c r="C3" s="7" t="s">
        <v>177</v>
      </c>
      <c r="D3" s="5">
        <v>1</v>
      </c>
      <c r="E3" s="6">
        <v>179</v>
      </c>
      <c r="F3" s="21">
        <f>1+$N$1*K3</f>
        <v>1.2335526315789473</v>
      </c>
      <c r="G3" s="22">
        <f>(AVERAGE(E2:E149))</f>
        <v>99.141891891891888</v>
      </c>
      <c r="H3" s="20">
        <f t="shared" ref="H3:H66" si="0">E3/$G$2</f>
        <v>5.4857732150325091</v>
      </c>
      <c r="I3" s="20">
        <f t="shared" ref="I3:I66" si="1">E3/$G$3</f>
        <v>1.8054930825325428</v>
      </c>
      <c r="J3" s="21">
        <f t="shared" ref="J3:J66" si="2">(E3-32)/(184-32)</f>
        <v>0.96710526315789469</v>
      </c>
      <c r="K3" s="21">
        <f t="shared" ref="K3:K66" si="3">J3*2-1</f>
        <v>0.93421052631578938</v>
      </c>
      <c r="L3" s="21">
        <f t="shared" ref="L3:L66" si="4">1+$L$1*TANH($M$1*K3)</f>
        <v>1.3440951476876499</v>
      </c>
    </row>
    <row r="4" spans="1:14" ht="12.75" x14ac:dyDescent="0.2">
      <c r="A4" s="3" t="s">
        <v>3</v>
      </c>
      <c r="B4" s="9" t="s">
        <v>214</v>
      </c>
      <c r="C4" s="7" t="s">
        <v>4</v>
      </c>
      <c r="D4" s="5">
        <v>1</v>
      </c>
      <c r="E4" s="6">
        <v>170</v>
      </c>
      <c r="F4" s="21">
        <f>1+$N$1*K4</f>
        <v>1.2039473684210527</v>
      </c>
      <c r="G4" s="22"/>
      <c r="H4" s="20">
        <f t="shared" si="0"/>
        <v>5.2099522153940026</v>
      </c>
      <c r="I4" s="20">
        <f t="shared" si="1"/>
        <v>1.7147141007292306</v>
      </c>
      <c r="J4" s="21">
        <f t="shared" si="2"/>
        <v>0.90789473684210531</v>
      </c>
      <c r="K4" s="21">
        <f t="shared" si="3"/>
        <v>0.81578947368421062</v>
      </c>
      <c r="L4" s="21">
        <f t="shared" si="4"/>
        <v>1.3017489069086594</v>
      </c>
    </row>
    <row r="5" spans="1:14" ht="12.75" hidden="1" x14ac:dyDescent="0.2">
      <c r="A5" s="3" t="s">
        <v>5</v>
      </c>
      <c r="B5" s="9" t="s">
        <v>210</v>
      </c>
      <c r="C5" s="4" t="s">
        <v>6</v>
      </c>
      <c r="D5" s="5">
        <v>1</v>
      </c>
      <c r="E5" s="6">
        <v>169</v>
      </c>
      <c r="F5" s="21">
        <f>1+$N$1*K5</f>
        <v>1.200657894736842</v>
      </c>
      <c r="G5" s="22"/>
      <c r="H5" s="20">
        <f t="shared" si="0"/>
        <v>5.1793054376563914</v>
      </c>
      <c r="I5" s="20">
        <f t="shared" si="1"/>
        <v>1.7046275471955292</v>
      </c>
      <c r="J5" s="21">
        <f t="shared" si="2"/>
        <v>0.90131578947368418</v>
      </c>
      <c r="K5" s="21">
        <f t="shared" si="3"/>
        <v>0.80263157894736836</v>
      </c>
      <c r="L5" s="21">
        <f t="shared" si="4"/>
        <v>1.297011254745599</v>
      </c>
    </row>
    <row r="6" spans="1:14" ht="12.75" hidden="1" x14ac:dyDescent="0.2">
      <c r="A6" s="3" t="s">
        <v>7</v>
      </c>
      <c r="B6" s="9" t="s">
        <v>209</v>
      </c>
      <c r="C6" s="4" t="s">
        <v>8</v>
      </c>
      <c r="D6" s="5">
        <v>1</v>
      </c>
      <c r="E6" s="6">
        <v>160</v>
      </c>
      <c r="F6" s="21">
        <f>1+$N$1*K6</f>
        <v>1.1710526315789473</v>
      </c>
      <c r="G6" s="22"/>
      <c r="H6" s="20">
        <f t="shared" si="0"/>
        <v>4.9034844380178848</v>
      </c>
      <c r="I6" s="20">
        <f t="shared" si="1"/>
        <v>1.613848565392217</v>
      </c>
      <c r="J6" s="21">
        <f t="shared" si="2"/>
        <v>0.84210526315789469</v>
      </c>
      <c r="K6" s="21">
        <f t="shared" si="3"/>
        <v>0.68421052631578938</v>
      </c>
      <c r="L6" s="21">
        <f t="shared" si="4"/>
        <v>1.2541054771386269</v>
      </c>
    </row>
    <row r="7" spans="1:14" ht="12.75" hidden="1" x14ac:dyDescent="0.2">
      <c r="A7" s="3" t="s">
        <v>9</v>
      </c>
      <c r="B7" s="9" t="s">
        <v>203</v>
      </c>
      <c r="C7" s="7" t="s">
        <v>182</v>
      </c>
      <c r="D7" s="5">
        <v>1</v>
      </c>
      <c r="E7" s="6">
        <v>158</v>
      </c>
      <c r="F7" s="21">
        <f>1+$N$1*K7</f>
        <v>1.1644736842105263</v>
      </c>
      <c r="G7" s="22"/>
      <c r="H7" s="20">
        <f t="shared" si="0"/>
        <v>4.8421908825426616</v>
      </c>
      <c r="I7" s="20">
        <f t="shared" si="1"/>
        <v>1.5936754583248143</v>
      </c>
      <c r="J7" s="21">
        <f t="shared" si="2"/>
        <v>0.82894736842105265</v>
      </c>
      <c r="K7" s="21">
        <f t="shared" si="3"/>
        <v>0.65789473684210531</v>
      </c>
      <c r="L7" s="21">
        <f t="shared" si="4"/>
        <v>1.2445097000287848</v>
      </c>
    </row>
    <row r="8" spans="1:14" ht="12.75" hidden="1" x14ac:dyDescent="0.2">
      <c r="A8" s="3" t="s">
        <v>10</v>
      </c>
      <c r="B8" s="9" t="s">
        <v>10</v>
      </c>
      <c r="C8" s="4" t="s">
        <v>11</v>
      </c>
      <c r="D8" s="5">
        <v>1</v>
      </c>
      <c r="E8" s="6">
        <v>156</v>
      </c>
      <c r="F8" s="21">
        <f>1+$N$1*K8</f>
        <v>1.1578947368421053</v>
      </c>
      <c r="G8" s="22"/>
      <c r="H8" s="20">
        <f t="shared" si="0"/>
        <v>4.7808973270674375</v>
      </c>
      <c r="I8" s="20">
        <f t="shared" si="1"/>
        <v>1.5735023512574116</v>
      </c>
      <c r="J8" s="21">
        <f t="shared" si="2"/>
        <v>0.81578947368421051</v>
      </c>
      <c r="K8" s="21">
        <f t="shared" si="3"/>
        <v>0.63157894736842102</v>
      </c>
      <c r="L8" s="21">
        <f t="shared" si="4"/>
        <v>1.2348933198880951</v>
      </c>
    </row>
    <row r="9" spans="1:14" ht="12.75" hidden="1" x14ac:dyDescent="0.2">
      <c r="A9" s="3" t="s">
        <v>10</v>
      </c>
      <c r="B9" s="9" t="s">
        <v>10</v>
      </c>
      <c r="C9" s="7" t="s">
        <v>191</v>
      </c>
      <c r="D9" s="5">
        <v>1</v>
      </c>
      <c r="E9" s="6">
        <v>156</v>
      </c>
      <c r="F9" s="21">
        <f>1+$N$1*K9</f>
        <v>1.1578947368421053</v>
      </c>
      <c r="G9" s="22"/>
      <c r="H9" s="20">
        <f t="shared" si="0"/>
        <v>4.7808973270674375</v>
      </c>
      <c r="I9" s="20">
        <f t="shared" si="1"/>
        <v>1.5735023512574116</v>
      </c>
      <c r="J9" s="21">
        <f t="shared" si="2"/>
        <v>0.81578947368421051</v>
      </c>
      <c r="K9" s="21">
        <f t="shared" si="3"/>
        <v>0.63157894736842102</v>
      </c>
      <c r="L9" s="21">
        <f t="shared" si="4"/>
        <v>1.2348933198880951</v>
      </c>
    </row>
    <row r="10" spans="1:14" ht="12.75" hidden="1" x14ac:dyDescent="0.2">
      <c r="A10" s="3" t="s">
        <v>12</v>
      </c>
      <c r="B10" s="9" t="s">
        <v>218</v>
      </c>
      <c r="C10" s="4" t="s">
        <v>13</v>
      </c>
      <c r="D10" s="5">
        <v>1</v>
      </c>
      <c r="E10" s="6">
        <v>153</v>
      </c>
      <c r="F10" s="21">
        <f>1+$N$1*K10</f>
        <v>1.1480263157894737</v>
      </c>
      <c r="G10" s="22"/>
      <c r="H10" s="20">
        <f t="shared" si="0"/>
        <v>4.6889569938546023</v>
      </c>
      <c r="I10" s="20">
        <f t="shared" si="1"/>
        <v>1.5432426906563075</v>
      </c>
      <c r="J10" s="21">
        <f t="shared" si="2"/>
        <v>0.79605263157894735</v>
      </c>
      <c r="K10" s="21">
        <f t="shared" si="3"/>
        <v>0.59210526315789469</v>
      </c>
      <c r="L10" s="21">
        <f t="shared" si="4"/>
        <v>1.220431802214019</v>
      </c>
    </row>
    <row r="11" spans="1:14" ht="12.75" hidden="1" x14ac:dyDescent="0.2">
      <c r="A11" s="3" t="s">
        <v>14</v>
      </c>
      <c r="B11" s="9" t="s">
        <v>14</v>
      </c>
      <c r="C11" s="15" t="s">
        <v>15</v>
      </c>
      <c r="D11" s="5">
        <v>1</v>
      </c>
      <c r="E11" s="6">
        <v>146</v>
      </c>
      <c r="F11" s="21">
        <f>1+$N$1*K11</f>
        <v>1.125</v>
      </c>
      <c r="G11" s="22"/>
      <c r="H11" s="20">
        <f t="shared" si="0"/>
        <v>4.4744295496913198</v>
      </c>
      <c r="I11" s="20">
        <f t="shared" si="1"/>
        <v>1.472636815920398</v>
      </c>
      <c r="J11" s="21">
        <f t="shared" si="2"/>
        <v>0.75</v>
      </c>
      <c r="K11" s="21">
        <f t="shared" si="3"/>
        <v>0.5</v>
      </c>
      <c r="L11" s="21">
        <f t="shared" si="4"/>
        <v>1.1865295026573943</v>
      </c>
    </row>
    <row r="12" spans="1:14" ht="12.75" hidden="1" x14ac:dyDescent="0.2">
      <c r="A12" s="3" t="s">
        <v>16</v>
      </c>
      <c r="B12" s="9" t="s">
        <v>16</v>
      </c>
      <c r="C12" s="4" t="s">
        <v>17</v>
      </c>
      <c r="D12" s="5">
        <v>1</v>
      </c>
      <c r="E12" s="6">
        <v>145</v>
      </c>
      <c r="F12" s="21">
        <f>1+$N$1*K12</f>
        <v>1.1217105263157894</v>
      </c>
      <c r="G12" s="22"/>
      <c r="H12" s="20">
        <f t="shared" si="0"/>
        <v>4.4437827719537086</v>
      </c>
      <c r="I12" s="20">
        <f t="shared" si="1"/>
        <v>1.4625502623866966</v>
      </c>
      <c r="J12" s="21">
        <f t="shared" si="2"/>
        <v>0.74342105263157898</v>
      </c>
      <c r="K12" s="21">
        <f t="shared" si="3"/>
        <v>0.48684210526315796</v>
      </c>
      <c r="L12" s="21">
        <f t="shared" si="4"/>
        <v>1.1816696226959629</v>
      </c>
    </row>
    <row r="13" spans="1:14" ht="12.75" hidden="1" x14ac:dyDescent="0.2">
      <c r="A13" s="3" t="s">
        <v>18</v>
      </c>
      <c r="B13" s="9" t="s">
        <v>18</v>
      </c>
      <c r="C13" s="4" t="s">
        <v>19</v>
      </c>
      <c r="D13" s="5">
        <v>1</v>
      </c>
      <c r="E13" s="6">
        <v>145</v>
      </c>
      <c r="F13" s="21">
        <f>1+$N$1*K13</f>
        <v>1.1217105263157894</v>
      </c>
      <c r="G13" s="22"/>
      <c r="H13" s="20">
        <f t="shared" si="0"/>
        <v>4.4437827719537086</v>
      </c>
      <c r="I13" s="20">
        <f t="shared" si="1"/>
        <v>1.4625502623866966</v>
      </c>
      <c r="J13" s="21">
        <f t="shared" si="2"/>
        <v>0.74342105263157898</v>
      </c>
      <c r="K13" s="21">
        <f t="shared" si="3"/>
        <v>0.48684210526315796</v>
      </c>
      <c r="L13" s="21">
        <f t="shared" si="4"/>
        <v>1.1816696226959629</v>
      </c>
    </row>
    <row r="14" spans="1:14" ht="12.75" hidden="1" x14ac:dyDescent="0.2">
      <c r="A14" s="3" t="s">
        <v>20</v>
      </c>
      <c r="B14" s="9" t="s">
        <v>224</v>
      </c>
      <c r="C14" s="4" t="s">
        <v>21</v>
      </c>
      <c r="D14" s="5">
        <v>1</v>
      </c>
      <c r="E14" s="6">
        <v>143</v>
      </c>
      <c r="F14" s="21">
        <f>1+$N$1*K14</f>
        <v>1.1151315789473684</v>
      </c>
      <c r="G14" s="22"/>
      <c r="H14" s="20">
        <f t="shared" si="0"/>
        <v>4.3824892164784846</v>
      </c>
      <c r="I14" s="20">
        <f t="shared" si="1"/>
        <v>1.4423771553192941</v>
      </c>
      <c r="J14" s="21">
        <f t="shared" si="2"/>
        <v>0.73026315789473684</v>
      </c>
      <c r="K14" s="21">
        <f t="shared" si="3"/>
        <v>0.46052631578947367</v>
      </c>
      <c r="L14" s="21">
        <f t="shared" si="4"/>
        <v>1.1719383419258063</v>
      </c>
    </row>
    <row r="15" spans="1:14" ht="12.75" hidden="1" x14ac:dyDescent="0.2">
      <c r="A15" s="3" t="s">
        <v>22</v>
      </c>
      <c r="B15" s="9" t="s">
        <v>22</v>
      </c>
      <c r="C15" s="4" t="s">
        <v>23</v>
      </c>
      <c r="D15" s="5">
        <v>1</v>
      </c>
      <c r="E15" s="6">
        <v>141</v>
      </c>
      <c r="F15" s="21">
        <f>1+$N$1*K15</f>
        <v>1.1085526315789473</v>
      </c>
      <c r="G15" s="22"/>
      <c r="H15" s="20">
        <f t="shared" si="0"/>
        <v>4.3211956610032614</v>
      </c>
      <c r="I15" s="20">
        <f t="shared" si="1"/>
        <v>1.4222040482518914</v>
      </c>
      <c r="J15" s="21">
        <f t="shared" si="2"/>
        <v>0.71710526315789469</v>
      </c>
      <c r="K15" s="21">
        <f t="shared" si="3"/>
        <v>0.43421052631578938</v>
      </c>
      <c r="L15" s="21">
        <f t="shared" si="4"/>
        <v>1.162192373271193</v>
      </c>
    </row>
    <row r="16" spans="1:14" ht="12.75" hidden="1" x14ac:dyDescent="0.2">
      <c r="A16" s="3" t="s">
        <v>22</v>
      </c>
      <c r="B16" s="9" t="s">
        <v>22</v>
      </c>
      <c r="C16" s="7" t="s">
        <v>192</v>
      </c>
      <c r="D16" s="5">
        <v>1</v>
      </c>
      <c r="E16" s="6">
        <v>141</v>
      </c>
      <c r="F16" s="21">
        <f>1+$N$1*K16</f>
        <v>1.1085526315789473</v>
      </c>
      <c r="G16" s="22"/>
      <c r="H16" s="20">
        <f t="shared" si="0"/>
        <v>4.3211956610032614</v>
      </c>
      <c r="I16" s="20">
        <f t="shared" si="1"/>
        <v>1.4222040482518914</v>
      </c>
      <c r="J16" s="21">
        <f t="shared" si="2"/>
        <v>0.71710526315789469</v>
      </c>
      <c r="K16" s="21">
        <f t="shared" si="3"/>
        <v>0.43421052631578938</v>
      </c>
      <c r="L16" s="21">
        <f t="shared" si="4"/>
        <v>1.162192373271193</v>
      </c>
    </row>
    <row r="17" spans="1:13" ht="12.75" hidden="1" x14ac:dyDescent="0.2">
      <c r="A17" s="3" t="s">
        <v>24</v>
      </c>
      <c r="B17" s="9" t="s">
        <v>225</v>
      </c>
      <c r="C17" s="4" t="s">
        <v>25</v>
      </c>
      <c r="D17" s="5">
        <v>1</v>
      </c>
      <c r="E17" s="6">
        <v>139</v>
      </c>
      <c r="F17" s="21">
        <f>1+$N$1*K17</f>
        <v>1.1019736842105263</v>
      </c>
      <c r="G17" s="22"/>
      <c r="H17" s="20">
        <f t="shared" si="0"/>
        <v>4.2599021055280373</v>
      </c>
      <c r="I17" s="20">
        <f t="shared" si="1"/>
        <v>1.4020309411844887</v>
      </c>
      <c r="J17" s="21">
        <f t="shared" si="2"/>
        <v>0.70394736842105265</v>
      </c>
      <c r="K17" s="21">
        <f t="shared" si="3"/>
        <v>0.40789473684210531</v>
      </c>
      <c r="L17" s="21">
        <f t="shared" si="4"/>
        <v>1.1524325289654693</v>
      </c>
    </row>
    <row r="18" spans="1:13" ht="12.75" hidden="1" x14ac:dyDescent="0.2">
      <c r="A18" s="3" t="s">
        <v>26</v>
      </c>
      <c r="B18" s="9" t="s">
        <v>233</v>
      </c>
      <c r="C18" s="4" t="s">
        <v>27</v>
      </c>
      <c r="D18" s="5">
        <v>1</v>
      </c>
      <c r="E18" s="6">
        <v>138</v>
      </c>
      <c r="F18" s="21">
        <f>1+$N$1*K18</f>
        <v>1.0986842105263157</v>
      </c>
      <c r="G18" s="22"/>
      <c r="H18" s="20">
        <f t="shared" si="0"/>
        <v>4.2292553277904261</v>
      </c>
      <c r="I18" s="20">
        <f t="shared" si="1"/>
        <v>1.3919443876507873</v>
      </c>
      <c r="J18" s="21">
        <f t="shared" si="2"/>
        <v>0.69736842105263153</v>
      </c>
      <c r="K18" s="21">
        <f t="shared" si="3"/>
        <v>0.39473684210526305</v>
      </c>
      <c r="L18" s="21">
        <f t="shared" si="4"/>
        <v>1.1475476585642814</v>
      </c>
    </row>
    <row r="19" spans="1:13" ht="12.75" hidden="1" x14ac:dyDescent="0.2">
      <c r="A19" s="3" t="s">
        <v>26</v>
      </c>
      <c r="B19" s="9" t="s">
        <v>233</v>
      </c>
      <c r="C19" s="7" t="s">
        <v>198</v>
      </c>
      <c r="D19" s="5">
        <v>1</v>
      </c>
      <c r="E19" s="6">
        <v>138</v>
      </c>
      <c r="F19" s="21">
        <f>1+$N$1*K19</f>
        <v>1.0986842105263157</v>
      </c>
      <c r="G19" s="22"/>
      <c r="H19" s="20">
        <f t="shared" si="0"/>
        <v>4.2292553277904261</v>
      </c>
      <c r="I19" s="20">
        <f t="shared" si="1"/>
        <v>1.3919443876507873</v>
      </c>
      <c r="J19" s="21">
        <f t="shared" si="2"/>
        <v>0.69736842105263153</v>
      </c>
      <c r="K19" s="21">
        <f t="shared" si="3"/>
        <v>0.39473684210526305</v>
      </c>
      <c r="L19" s="21">
        <f t="shared" si="4"/>
        <v>1.1475476585642814</v>
      </c>
    </row>
    <row r="20" spans="1:13" ht="12.75" hidden="1" x14ac:dyDescent="0.2">
      <c r="A20" s="3" t="s">
        <v>28</v>
      </c>
      <c r="B20" s="9" t="s">
        <v>202</v>
      </c>
      <c r="C20" s="4" t="s">
        <v>29</v>
      </c>
      <c r="D20" s="5">
        <v>1</v>
      </c>
      <c r="E20" s="6">
        <v>137</v>
      </c>
      <c r="F20" s="21">
        <f>1+$N$1*K20</f>
        <v>1.0953947368421053</v>
      </c>
      <c r="G20" s="22"/>
      <c r="H20" s="20">
        <f t="shared" si="0"/>
        <v>4.1986085500528141</v>
      </c>
      <c r="I20" s="20">
        <f t="shared" si="1"/>
        <v>1.381857834117086</v>
      </c>
      <c r="J20" s="21">
        <f t="shared" si="2"/>
        <v>0.69078947368421051</v>
      </c>
      <c r="K20" s="21">
        <f t="shared" si="3"/>
        <v>0.38157894736842102</v>
      </c>
      <c r="L20" s="21">
        <f t="shared" si="4"/>
        <v>1.1426596259618778</v>
      </c>
    </row>
    <row r="21" spans="1:13" ht="12.75" hidden="1" x14ac:dyDescent="0.2">
      <c r="A21" s="3" t="s">
        <v>30</v>
      </c>
      <c r="B21" s="9" t="s">
        <v>231</v>
      </c>
      <c r="C21" s="4" t="s">
        <v>31</v>
      </c>
      <c r="D21" s="5">
        <v>1</v>
      </c>
      <c r="E21" s="6">
        <v>136</v>
      </c>
      <c r="F21" s="21">
        <f>1+$N$1*K21</f>
        <v>1.0921052631578947</v>
      </c>
      <c r="G21" s="22"/>
      <c r="H21" s="20">
        <f t="shared" si="0"/>
        <v>4.167961772315202</v>
      </c>
      <c r="I21" s="20">
        <f t="shared" si="1"/>
        <v>1.3717712805833846</v>
      </c>
      <c r="J21" s="21">
        <f t="shared" si="2"/>
        <v>0.68421052631578949</v>
      </c>
      <c r="K21" s="21">
        <f t="shared" si="3"/>
        <v>0.36842105263157898</v>
      </c>
      <c r="L21" s="21">
        <f t="shared" si="4"/>
        <v>1.137768533970823</v>
      </c>
    </row>
    <row r="22" spans="1:13" ht="12.75" hidden="1" x14ac:dyDescent="0.2">
      <c r="A22" s="3" t="s">
        <v>30</v>
      </c>
      <c r="B22" s="9" t="s">
        <v>231</v>
      </c>
      <c r="C22" s="7" t="s">
        <v>196</v>
      </c>
      <c r="D22" s="5">
        <v>1</v>
      </c>
      <c r="E22" s="6">
        <v>136</v>
      </c>
      <c r="F22" s="21">
        <f>1+$N$1*K22</f>
        <v>1.0921052631578947</v>
      </c>
      <c r="G22" s="22"/>
      <c r="H22" s="20">
        <f t="shared" si="0"/>
        <v>4.167961772315202</v>
      </c>
      <c r="I22" s="20">
        <f t="shared" si="1"/>
        <v>1.3717712805833846</v>
      </c>
      <c r="J22" s="21">
        <f t="shared" si="2"/>
        <v>0.68421052631578949</v>
      </c>
      <c r="K22" s="21">
        <f t="shared" si="3"/>
        <v>0.36842105263157898</v>
      </c>
      <c r="L22" s="21">
        <f t="shared" si="4"/>
        <v>1.137768533970823</v>
      </c>
    </row>
    <row r="23" spans="1:13" ht="12.75" hidden="1" x14ac:dyDescent="0.2">
      <c r="A23" s="3" t="s">
        <v>0</v>
      </c>
      <c r="B23" s="9" t="s">
        <v>207</v>
      </c>
      <c r="C23" s="4" t="s">
        <v>32</v>
      </c>
      <c r="D23" s="5">
        <v>2</v>
      </c>
      <c r="E23" s="6">
        <v>134</v>
      </c>
      <c r="F23" s="21">
        <f>1+$N$1*K23</f>
        <v>1.0855263157894737</v>
      </c>
      <c r="G23" s="22"/>
      <c r="H23" s="20">
        <f t="shared" si="0"/>
        <v>4.1066682168399788</v>
      </c>
      <c r="I23" s="20">
        <f t="shared" si="1"/>
        <v>1.3515981735159819</v>
      </c>
      <c r="J23" s="21">
        <f t="shared" si="2"/>
        <v>0.67105263157894735</v>
      </c>
      <c r="K23" s="21">
        <f t="shared" si="3"/>
        <v>0.34210526315789469</v>
      </c>
      <c r="L23" s="21">
        <f t="shared" si="4"/>
        <v>1.1279775843706386</v>
      </c>
      <c r="M23" s="20">
        <f>L2-L23</f>
        <v>0.23940040923492512</v>
      </c>
    </row>
    <row r="24" spans="1:13" ht="12.75" hidden="1" x14ac:dyDescent="0.2">
      <c r="A24" s="3" t="s">
        <v>33</v>
      </c>
      <c r="B24" s="9" t="s">
        <v>211</v>
      </c>
      <c r="C24" s="4" t="s">
        <v>34</v>
      </c>
      <c r="D24" s="5">
        <v>1</v>
      </c>
      <c r="E24" s="6">
        <v>134</v>
      </c>
      <c r="F24" s="21">
        <f>1+$N$1*K24</f>
        <v>1.0855263157894737</v>
      </c>
      <c r="G24" s="22"/>
      <c r="H24" s="20">
        <f t="shared" si="0"/>
        <v>4.1066682168399788</v>
      </c>
      <c r="I24" s="20">
        <f t="shared" si="1"/>
        <v>1.3515981735159819</v>
      </c>
      <c r="J24" s="21">
        <f t="shared" si="2"/>
        <v>0.67105263157894735</v>
      </c>
      <c r="K24" s="21">
        <f t="shared" si="3"/>
        <v>0.34210526315789469</v>
      </c>
      <c r="L24" s="21">
        <f t="shared" si="4"/>
        <v>1.1279775843706386</v>
      </c>
    </row>
    <row r="25" spans="1:13" ht="12.75" hidden="1" x14ac:dyDescent="0.2">
      <c r="A25" s="3" t="s">
        <v>33</v>
      </c>
      <c r="B25" s="9" t="s">
        <v>211</v>
      </c>
      <c r="C25" s="7" t="s">
        <v>187</v>
      </c>
      <c r="D25" s="5">
        <v>1</v>
      </c>
      <c r="E25" s="6">
        <v>134</v>
      </c>
      <c r="F25" s="21">
        <f>1+$N$1*K25</f>
        <v>1.0855263157894737</v>
      </c>
      <c r="G25" s="22"/>
      <c r="H25" s="20">
        <f t="shared" si="0"/>
        <v>4.1066682168399788</v>
      </c>
      <c r="I25" s="20">
        <f t="shared" si="1"/>
        <v>1.3515981735159819</v>
      </c>
      <c r="J25" s="21">
        <f t="shared" si="2"/>
        <v>0.67105263157894735</v>
      </c>
      <c r="K25" s="21">
        <f t="shared" si="3"/>
        <v>0.34210526315789469</v>
      </c>
      <c r="L25" s="21">
        <f t="shared" si="4"/>
        <v>1.1279775843706386</v>
      </c>
    </row>
    <row r="26" spans="1:13" ht="12.75" hidden="1" x14ac:dyDescent="0.2">
      <c r="A26" s="3" t="s">
        <v>35</v>
      </c>
      <c r="B26" s="9" t="s">
        <v>204</v>
      </c>
      <c r="C26" s="4" t="s">
        <v>36</v>
      </c>
      <c r="D26" s="5">
        <v>1</v>
      </c>
      <c r="E26" s="6">
        <v>133</v>
      </c>
      <c r="F26" s="21">
        <f>1+$N$1*K26</f>
        <v>1.0822368421052633</v>
      </c>
      <c r="G26" s="22"/>
      <c r="H26" s="20">
        <f t="shared" si="0"/>
        <v>4.0760214391023668</v>
      </c>
      <c r="I26" s="20">
        <f t="shared" si="1"/>
        <v>1.3415116199822805</v>
      </c>
      <c r="J26" s="21">
        <f t="shared" si="2"/>
        <v>0.66447368421052633</v>
      </c>
      <c r="K26" s="21">
        <f t="shared" si="3"/>
        <v>0.32894736842105265</v>
      </c>
      <c r="L26" s="21">
        <f t="shared" si="4"/>
        <v>1.1230779336585095</v>
      </c>
    </row>
    <row r="27" spans="1:13" ht="12.75" hidden="1" x14ac:dyDescent="0.2">
      <c r="A27" s="3" t="s">
        <v>35</v>
      </c>
      <c r="B27" s="9" t="s">
        <v>204</v>
      </c>
      <c r="C27" s="7" t="s">
        <v>185</v>
      </c>
      <c r="D27" s="5">
        <v>1</v>
      </c>
      <c r="E27" s="6">
        <v>133</v>
      </c>
      <c r="F27" s="21">
        <f>1+$N$1*K27</f>
        <v>1.0822368421052633</v>
      </c>
      <c r="G27" s="22"/>
      <c r="H27" s="20">
        <f t="shared" si="0"/>
        <v>4.0760214391023668</v>
      </c>
      <c r="I27" s="20">
        <f t="shared" si="1"/>
        <v>1.3415116199822805</v>
      </c>
      <c r="J27" s="21">
        <f t="shared" si="2"/>
        <v>0.66447368421052633</v>
      </c>
      <c r="K27" s="21">
        <f t="shared" si="3"/>
        <v>0.32894736842105265</v>
      </c>
      <c r="L27" s="21">
        <f t="shared" si="4"/>
        <v>1.1230779336585095</v>
      </c>
    </row>
    <row r="28" spans="1:13" ht="12.75" hidden="1" x14ac:dyDescent="0.2">
      <c r="A28" s="3" t="s">
        <v>37</v>
      </c>
      <c r="B28" s="9" t="s">
        <v>205</v>
      </c>
      <c r="C28" s="4" t="s">
        <v>38</v>
      </c>
      <c r="D28" s="5">
        <v>1</v>
      </c>
      <c r="E28" s="6">
        <v>133</v>
      </c>
      <c r="F28" s="21">
        <f>1+$N$1*K28</f>
        <v>1.0822368421052633</v>
      </c>
      <c r="G28" s="22"/>
      <c r="H28" s="20">
        <f t="shared" si="0"/>
        <v>4.0760214391023668</v>
      </c>
      <c r="I28" s="20">
        <f t="shared" si="1"/>
        <v>1.3415116199822805</v>
      </c>
      <c r="J28" s="21">
        <f t="shared" si="2"/>
        <v>0.66447368421052633</v>
      </c>
      <c r="K28" s="21">
        <f t="shared" si="3"/>
        <v>0.32894736842105265</v>
      </c>
      <c r="L28" s="21">
        <f t="shared" si="4"/>
        <v>1.1230779336585095</v>
      </c>
    </row>
    <row r="29" spans="1:13" ht="12.75" hidden="1" x14ac:dyDescent="0.2">
      <c r="A29" s="3" t="s">
        <v>39</v>
      </c>
      <c r="B29" s="9" t="s">
        <v>206</v>
      </c>
      <c r="C29" s="4" t="s">
        <v>40</v>
      </c>
      <c r="D29" s="5">
        <v>1</v>
      </c>
      <c r="E29" s="6">
        <v>133</v>
      </c>
      <c r="F29" s="21">
        <f>1+$N$1*K29</f>
        <v>1.0822368421052633</v>
      </c>
      <c r="G29" s="22"/>
      <c r="H29" s="20">
        <f t="shared" si="0"/>
        <v>4.0760214391023668</v>
      </c>
      <c r="I29" s="20">
        <f t="shared" si="1"/>
        <v>1.3415116199822805</v>
      </c>
      <c r="J29" s="21">
        <f t="shared" si="2"/>
        <v>0.66447368421052633</v>
      </c>
      <c r="K29" s="21">
        <f t="shared" si="3"/>
        <v>0.32894736842105265</v>
      </c>
      <c r="L29" s="21">
        <f t="shared" si="4"/>
        <v>1.1230779336585095</v>
      </c>
    </row>
    <row r="30" spans="1:13" ht="12.75" hidden="1" x14ac:dyDescent="0.2">
      <c r="A30" s="3" t="s">
        <v>41</v>
      </c>
      <c r="B30" s="9" t="s">
        <v>220</v>
      </c>
      <c r="C30" s="4" t="s">
        <v>42</v>
      </c>
      <c r="D30" s="5">
        <v>1</v>
      </c>
      <c r="E30" s="6">
        <v>133</v>
      </c>
      <c r="F30" s="21">
        <f>1+$N$1*K30</f>
        <v>1.0822368421052633</v>
      </c>
      <c r="G30" s="22"/>
      <c r="H30" s="20">
        <f t="shared" si="0"/>
        <v>4.0760214391023668</v>
      </c>
      <c r="I30" s="20">
        <f t="shared" si="1"/>
        <v>1.3415116199822805</v>
      </c>
      <c r="J30" s="21">
        <f t="shared" si="2"/>
        <v>0.66447368421052633</v>
      </c>
      <c r="K30" s="21">
        <f t="shared" si="3"/>
        <v>0.32894736842105265</v>
      </c>
      <c r="L30" s="21">
        <f t="shared" si="4"/>
        <v>1.1230779336585095</v>
      </c>
    </row>
    <row r="31" spans="1:13" ht="12.75" hidden="1" x14ac:dyDescent="0.2">
      <c r="A31" s="3" t="s">
        <v>43</v>
      </c>
      <c r="B31" s="9" t="s">
        <v>232</v>
      </c>
      <c r="C31" s="4" t="s">
        <v>44</v>
      </c>
      <c r="D31" s="5">
        <v>1</v>
      </c>
      <c r="E31" s="6">
        <v>133</v>
      </c>
      <c r="F31" s="21">
        <f>1+$N$1*K31</f>
        <v>1.0822368421052633</v>
      </c>
      <c r="G31" s="22"/>
      <c r="H31" s="20">
        <f t="shared" si="0"/>
        <v>4.0760214391023668</v>
      </c>
      <c r="I31" s="20">
        <f t="shared" si="1"/>
        <v>1.3415116199822805</v>
      </c>
      <c r="J31" s="21">
        <f t="shared" si="2"/>
        <v>0.66447368421052633</v>
      </c>
      <c r="K31" s="21">
        <f t="shared" si="3"/>
        <v>0.32894736842105265</v>
      </c>
      <c r="L31" s="21">
        <f t="shared" si="4"/>
        <v>1.1230779336585095</v>
      </c>
    </row>
    <row r="32" spans="1:13" ht="12.75" hidden="1" x14ac:dyDescent="0.2">
      <c r="A32" s="8" t="s">
        <v>45</v>
      </c>
      <c r="B32" s="9" t="s">
        <v>235</v>
      </c>
      <c r="C32" s="4" t="s">
        <v>46</v>
      </c>
      <c r="D32" s="5">
        <v>1</v>
      </c>
      <c r="E32" s="6">
        <v>133</v>
      </c>
      <c r="F32" s="21">
        <f>1+$N$1*K32</f>
        <v>1.0822368421052633</v>
      </c>
      <c r="G32" s="22"/>
      <c r="H32" s="20">
        <f t="shared" si="0"/>
        <v>4.0760214391023668</v>
      </c>
      <c r="I32" s="20">
        <f t="shared" si="1"/>
        <v>1.3415116199822805</v>
      </c>
      <c r="J32" s="21">
        <f t="shared" si="2"/>
        <v>0.66447368421052633</v>
      </c>
      <c r="K32" s="21">
        <f t="shared" si="3"/>
        <v>0.32894736842105265</v>
      </c>
      <c r="L32" s="21">
        <f t="shared" si="4"/>
        <v>1.1230779336585095</v>
      </c>
    </row>
    <row r="33" spans="1:12" ht="12.75" hidden="1" x14ac:dyDescent="0.2">
      <c r="A33" s="3" t="s">
        <v>47</v>
      </c>
      <c r="B33" s="9" t="s">
        <v>47</v>
      </c>
      <c r="C33" s="4" t="s">
        <v>48</v>
      </c>
      <c r="D33" s="5">
        <v>1</v>
      </c>
      <c r="E33" s="6">
        <v>130</v>
      </c>
      <c r="F33" s="21">
        <f>1+$N$1*K33</f>
        <v>1.0723684210526316</v>
      </c>
      <c r="G33" s="22"/>
      <c r="H33" s="20">
        <f t="shared" si="0"/>
        <v>3.9840811058895316</v>
      </c>
      <c r="I33" s="20">
        <f t="shared" si="1"/>
        <v>1.3112519593811764</v>
      </c>
      <c r="J33" s="21">
        <f t="shared" si="2"/>
        <v>0.64473684210526316</v>
      </c>
      <c r="K33" s="21">
        <f t="shared" si="3"/>
        <v>0.28947368421052633</v>
      </c>
      <c r="L33" s="21">
        <f t="shared" si="4"/>
        <v>1.1083635241990692</v>
      </c>
    </row>
    <row r="34" spans="1:12" ht="12.75" hidden="1" x14ac:dyDescent="0.2">
      <c r="A34" s="3" t="s">
        <v>49</v>
      </c>
      <c r="B34" s="9" t="s">
        <v>49</v>
      </c>
      <c r="C34" s="4" t="s">
        <v>50</v>
      </c>
      <c r="D34" s="5">
        <v>1</v>
      </c>
      <c r="E34" s="6">
        <v>127</v>
      </c>
      <c r="F34" s="21">
        <f>1+$N$1*K34</f>
        <v>1.0625</v>
      </c>
      <c r="G34" s="22"/>
      <c r="H34" s="20">
        <f t="shared" si="0"/>
        <v>3.8921407726766963</v>
      </c>
      <c r="I34" s="20">
        <f t="shared" si="1"/>
        <v>1.2809922987800724</v>
      </c>
      <c r="J34" s="21">
        <f t="shared" si="2"/>
        <v>0.625</v>
      </c>
      <c r="K34" s="21">
        <f t="shared" si="3"/>
        <v>0.25</v>
      </c>
      <c r="L34" s="21">
        <f t="shared" si="4"/>
        <v>1.0936281201212688</v>
      </c>
    </row>
    <row r="35" spans="1:12" ht="12.75" hidden="1" x14ac:dyDescent="0.2">
      <c r="A35" s="3" t="s">
        <v>51</v>
      </c>
      <c r="B35" s="9" t="s">
        <v>230</v>
      </c>
      <c r="C35" s="4" t="s">
        <v>52</v>
      </c>
      <c r="D35" s="5">
        <v>1</v>
      </c>
      <c r="E35" s="6">
        <v>127</v>
      </c>
      <c r="F35" s="21">
        <f>1+$N$1*K35</f>
        <v>1.0625</v>
      </c>
      <c r="G35" s="22"/>
      <c r="H35" s="20">
        <f t="shared" si="0"/>
        <v>3.8921407726766963</v>
      </c>
      <c r="I35" s="20">
        <f t="shared" si="1"/>
        <v>1.2809922987800724</v>
      </c>
      <c r="J35" s="21">
        <f t="shared" si="2"/>
        <v>0.625</v>
      </c>
      <c r="K35" s="21">
        <f t="shared" si="3"/>
        <v>0.25</v>
      </c>
      <c r="L35" s="21">
        <f t="shared" si="4"/>
        <v>1.0936281201212688</v>
      </c>
    </row>
    <row r="36" spans="1:12" ht="12.75" hidden="1" x14ac:dyDescent="0.2">
      <c r="A36" s="3" t="s">
        <v>53</v>
      </c>
      <c r="B36" s="9" t="s">
        <v>53</v>
      </c>
      <c r="C36" s="4" t="s">
        <v>54</v>
      </c>
      <c r="D36" s="5">
        <v>1</v>
      </c>
      <c r="E36" s="6">
        <v>123</v>
      </c>
      <c r="F36" s="21">
        <f>1+$N$1*K36</f>
        <v>1.049342105263158</v>
      </c>
      <c r="G36" s="22"/>
      <c r="H36" s="20">
        <f t="shared" si="0"/>
        <v>3.7695536617262491</v>
      </c>
      <c r="I36" s="20">
        <f t="shared" si="1"/>
        <v>1.2406460846452669</v>
      </c>
      <c r="J36" s="21">
        <f t="shared" si="2"/>
        <v>0.59868421052631582</v>
      </c>
      <c r="K36" s="21">
        <f t="shared" si="3"/>
        <v>0.19736842105263164</v>
      </c>
      <c r="L36" s="21">
        <f t="shared" si="4"/>
        <v>1.0739531511178282</v>
      </c>
    </row>
    <row r="37" spans="1:12" ht="12.75" hidden="1" x14ac:dyDescent="0.2">
      <c r="A37" s="3" t="s">
        <v>5</v>
      </c>
      <c r="B37" s="9" t="s">
        <v>210</v>
      </c>
      <c r="C37" s="4" t="s">
        <v>55</v>
      </c>
      <c r="D37" s="5">
        <v>2</v>
      </c>
      <c r="E37" s="6">
        <v>123</v>
      </c>
      <c r="F37" s="21">
        <f>1+$N$1*K37</f>
        <v>1.049342105263158</v>
      </c>
      <c r="G37" s="22"/>
      <c r="H37" s="20">
        <f t="shared" si="0"/>
        <v>3.7695536617262491</v>
      </c>
      <c r="I37" s="20">
        <f t="shared" si="1"/>
        <v>1.2406460846452669</v>
      </c>
      <c r="J37" s="21">
        <f t="shared" si="2"/>
        <v>0.59868421052631582</v>
      </c>
      <c r="K37" s="21">
        <f t="shared" si="3"/>
        <v>0.19736842105263164</v>
      </c>
      <c r="L37" s="21">
        <f t="shared" si="4"/>
        <v>1.0739531511178282</v>
      </c>
    </row>
    <row r="38" spans="1:12" ht="12.75" hidden="1" x14ac:dyDescent="0.2">
      <c r="A38" s="3" t="s">
        <v>56</v>
      </c>
      <c r="B38" s="9" t="s">
        <v>56</v>
      </c>
      <c r="C38" s="7" t="s">
        <v>57</v>
      </c>
      <c r="D38" s="5">
        <v>1</v>
      </c>
      <c r="E38" s="6">
        <v>122</v>
      </c>
      <c r="F38" s="21">
        <f>1+$N$1*K38</f>
        <v>1.0460526315789473</v>
      </c>
      <c r="G38" s="22"/>
      <c r="H38" s="20">
        <f t="shared" si="0"/>
        <v>3.7389068839886375</v>
      </c>
      <c r="I38" s="20">
        <f t="shared" si="1"/>
        <v>1.2305595311115656</v>
      </c>
      <c r="J38" s="21">
        <f t="shared" si="2"/>
        <v>0.59210526315789469</v>
      </c>
      <c r="K38" s="21">
        <f t="shared" si="3"/>
        <v>0.18421052631578938</v>
      </c>
      <c r="L38" s="21">
        <f t="shared" si="4"/>
        <v>1.0690301535178379</v>
      </c>
    </row>
    <row r="39" spans="1:12" ht="12.75" hidden="1" x14ac:dyDescent="0.2">
      <c r="A39" s="3" t="s">
        <v>56</v>
      </c>
      <c r="B39" s="9" t="s">
        <v>56</v>
      </c>
      <c r="C39" s="7" t="s">
        <v>184</v>
      </c>
      <c r="D39" s="5">
        <v>1</v>
      </c>
      <c r="E39" s="6">
        <v>122</v>
      </c>
      <c r="F39" s="21">
        <f>1+$N$1*K39</f>
        <v>1.0460526315789473</v>
      </c>
      <c r="G39" s="22"/>
      <c r="H39" s="20">
        <f t="shared" si="0"/>
        <v>3.7389068839886375</v>
      </c>
      <c r="I39" s="20">
        <f t="shared" si="1"/>
        <v>1.2305595311115656</v>
      </c>
      <c r="J39" s="21">
        <f t="shared" si="2"/>
        <v>0.59210526315789469</v>
      </c>
      <c r="K39" s="21">
        <f t="shared" si="3"/>
        <v>0.18421052631578938</v>
      </c>
      <c r="L39" s="21">
        <f t="shared" si="4"/>
        <v>1.0690301535178379</v>
      </c>
    </row>
    <row r="40" spans="1:12" ht="12.75" hidden="1" x14ac:dyDescent="0.2">
      <c r="A40" s="8" t="s">
        <v>58</v>
      </c>
      <c r="B40" s="9" t="s">
        <v>234</v>
      </c>
      <c r="C40" s="4" t="s">
        <v>59</v>
      </c>
      <c r="D40" s="5">
        <v>1</v>
      </c>
      <c r="E40" s="6">
        <v>122</v>
      </c>
      <c r="F40" s="21">
        <f>1+$N$1*K40</f>
        <v>1.0460526315789473</v>
      </c>
      <c r="G40" s="22"/>
      <c r="H40" s="20">
        <f t="shared" si="0"/>
        <v>3.7389068839886375</v>
      </c>
      <c r="I40" s="20">
        <f t="shared" si="1"/>
        <v>1.2305595311115656</v>
      </c>
      <c r="J40" s="21">
        <f t="shared" si="2"/>
        <v>0.59210526315789469</v>
      </c>
      <c r="K40" s="21">
        <f t="shared" si="3"/>
        <v>0.18421052631578938</v>
      </c>
      <c r="L40" s="21">
        <f t="shared" si="4"/>
        <v>1.0690301535178379</v>
      </c>
    </row>
    <row r="41" spans="1:12" ht="12.75" hidden="1" x14ac:dyDescent="0.2">
      <c r="A41" s="8" t="s">
        <v>58</v>
      </c>
      <c r="B41" s="9" t="s">
        <v>234</v>
      </c>
      <c r="C41" s="7" t="s">
        <v>199</v>
      </c>
      <c r="D41" s="5">
        <v>1</v>
      </c>
      <c r="E41" s="6">
        <v>122</v>
      </c>
      <c r="F41" s="21">
        <f>1+$N$1*K41</f>
        <v>1.0460526315789473</v>
      </c>
      <c r="G41" s="22"/>
      <c r="H41" s="20">
        <f>E41/$G$2</f>
        <v>3.7389068839886375</v>
      </c>
      <c r="I41" s="20">
        <f t="shared" si="1"/>
        <v>1.2305595311115656</v>
      </c>
      <c r="J41" s="21">
        <f t="shared" si="2"/>
        <v>0.59210526315789469</v>
      </c>
      <c r="K41" s="21">
        <f t="shared" si="3"/>
        <v>0.18421052631578938</v>
      </c>
      <c r="L41" s="21">
        <f t="shared" si="4"/>
        <v>1.0690301535178379</v>
      </c>
    </row>
    <row r="42" spans="1:12" ht="12.75" hidden="1" x14ac:dyDescent="0.2">
      <c r="A42" s="3" t="s">
        <v>60</v>
      </c>
      <c r="B42" s="9" t="s">
        <v>60</v>
      </c>
      <c r="C42" s="4" t="s">
        <v>61</v>
      </c>
      <c r="D42" s="5">
        <v>1</v>
      </c>
      <c r="E42" s="6">
        <v>120</v>
      </c>
      <c r="F42" s="21">
        <f>1+$N$1*K42</f>
        <v>1.0394736842105263</v>
      </c>
      <c r="G42" s="22"/>
      <c r="H42" s="20">
        <f t="shared" si="0"/>
        <v>3.6776133285134138</v>
      </c>
      <c r="I42" s="20">
        <f t="shared" si="1"/>
        <v>1.2103864240441629</v>
      </c>
      <c r="J42" s="21">
        <f t="shared" si="2"/>
        <v>0.57894736842105265</v>
      </c>
      <c r="K42" s="21">
        <f t="shared" si="3"/>
        <v>0.15789473684210531</v>
      </c>
      <c r="L42" s="21">
        <f t="shared" si="4"/>
        <v>1.0591797920816266</v>
      </c>
    </row>
    <row r="43" spans="1:12" ht="12.75" hidden="1" x14ac:dyDescent="0.2">
      <c r="A43" s="3" t="s">
        <v>62</v>
      </c>
      <c r="B43" s="9" t="s">
        <v>223</v>
      </c>
      <c r="C43" s="4" t="s">
        <v>63</v>
      </c>
      <c r="D43" s="5">
        <v>1</v>
      </c>
      <c r="E43" s="6">
        <v>119</v>
      </c>
      <c r="F43" s="21">
        <f>1+$N$1*K43</f>
        <v>1.0361842105263157</v>
      </c>
      <c r="G43" s="22"/>
      <c r="H43" s="20">
        <f t="shared" si="0"/>
        <v>3.6469665507758018</v>
      </c>
      <c r="I43" s="20">
        <f t="shared" si="1"/>
        <v>1.2002998705104615</v>
      </c>
      <c r="J43" s="21">
        <f t="shared" si="2"/>
        <v>0.57236842105263153</v>
      </c>
      <c r="K43" s="21">
        <f t="shared" si="3"/>
        <v>0.14473684210526305</v>
      </c>
      <c r="L43" s="21">
        <f t="shared" si="4"/>
        <v>1.0542526402479249</v>
      </c>
    </row>
    <row r="44" spans="1:12" ht="12.75" hidden="1" x14ac:dyDescent="0.2">
      <c r="A44" s="3" t="s">
        <v>9</v>
      </c>
      <c r="B44" s="9" t="s">
        <v>203</v>
      </c>
      <c r="C44" s="7" t="s">
        <v>183</v>
      </c>
      <c r="D44" s="5">
        <v>2</v>
      </c>
      <c r="E44" s="6">
        <v>118</v>
      </c>
      <c r="F44" s="21">
        <f>1+$N$1*K44</f>
        <v>1.0328947368421053</v>
      </c>
      <c r="G44" s="22"/>
      <c r="H44" s="20">
        <f t="shared" si="0"/>
        <v>3.6163197730381902</v>
      </c>
      <c r="I44" s="20">
        <f t="shared" si="1"/>
        <v>1.1902133169767601</v>
      </c>
      <c r="J44" s="21">
        <f t="shared" si="2"/>
        <v>0.56578947368421051</v>
      </c>
      <c r="K44" s="21">
        <f t="shared" si="3"/>
        <v>0.13157894736842102</v>
      </c>
      <c r="L44" s="21">
        <f t="shared" si="4"/>
        <v>1.0493243158622994</v>
      </c>
    </row>
    <row r="45" spans="1:12" ht="12.75" hidden="1" x14ac:dyDescent="0.2">
      <c r="A45" s="3" t="s">
        <v>64</v>
      </c>
      <c r="B45" s="9" t="s">
        <v>212</v>
      </c>
      <c r="C45" s="4" t="s">
        <v>65</v>
      </c>
      <c r="D45" s="5">
        <v>1</v>
      </c>
      <c r="E45" s="6">
        <v>118</v>
      </c>
      <c r="F45" s="21">
        <f>1+$N$1*K45</f>
        <v>1.0328947368421053</v>
      </c>
      <c r="G45" s="22"/>
      <c r="H45" s="20">
        <f t="shared" si="0"/>
        <v>3.6163197730381902</v>
      </c>
      <c r="I45" s="20">
        <f t="shared" si="1"/>
        <v>1.1902133169767601</v>
      </c>
      <c r="J45" s="21">
        <f t="shared" si="2"/>
        <v>0.56578947368421051</v>
      </c>
      <c r="K45" s="21">
        <f t="shared" si="3"/>
        <v>0.13157894736842102</v>
      </c>
      <c r="L45" s="21">
        <f t="shared" si="4"/>
        <v>1.0493243158622994</v>
      </c>
    </row>
    <row r="46" spans="1:12" ht="12.75" x14ac:dyDescent="0.2">
      <c r="A46" s="3" t="s">
        <v>3</v>
      </c>
      <c r="B46" s="9" t="s">
        <v>214</v>
      </c>
      <c r="C46" s="4" t="s">
        <v>66</v>
      </c>
      <c r="D46" s="5">
        <v>2</v>
      </c>
      <c r="E46" s="6">
        <v>118</v>
      </c>
      <c r="F46" s="21">
        <f>1+$N$1*K46</f>
        <v>1.0328947368421053</v>
      </c>
      <c r="G46" s="22"/>
      <c r="H46" s="20">
        <f t="shared" si="0"/>
        <v>3.6163197730381902</v>
      </c>
      <c r="I46" s="20">
        <f t="shared" si="1"/>
        <v>1.1902133169767601</v>
      </c>
      <c r="J46" s="21">
        <f t="shared" si="2"/>
        <v>0.56578947368421051</v>
      </c>
      <c r="K46" s="21">
        <f t="shared" si="3"/>
        <v>0.13157894736842102</v>
      </c>
      <c r="L46" s="21">
        <f t="shared" si="4"/>
        <v>1.0493243158622994</v>
      </c>
    </row>
    <row r="47" spans="1:12" ht="12.75" hidden="1" x14ac:dyDescent="0.2">
      <c r="A47" s="3" t="s">
        <v>67</v>
      </c>
      <c r="B47" s="9" t="s">
        <v>215</v>
      </c>
      <c r="C47" s="4" t="s">
        <v>68</v>
      </c>
      <c r="D47" s="5">
        <v>1</v>
      </c>
      <c r="E47" s="6">
        <v>118</v>
      </c>
      <c r="F47" s="21">
        <f>1+$N$1*K47</f>
        <v>1.0328947368421053</v>
      </c>
      <c r="G47" s="22"/>
      <c r="H47" s="20">
        <f t="shared" si="0"/>
        <v>3.6163197730381902</v>
      </c>
      <c r="I47" s="20">
        <f t="shared" si="1"/>
        <v>1.1902133169767601</v>
      </c>
      <c r="J47" s="21">
        <f t="shared" si="2"/>
        <v>0.56578947368421051</v>
      </c>
      <c r="K47" s="21">
        <f t="shared" si="3"/>
        <v>0.13157894736842102</v>
      </c>
      <c r="L47" s="21">
        <f t="shared" si="4"/>
        <v>1.0493243158622994</v>
      </c>
    </row>
    <row r="48" spans="1:12" ht="12.75" hidden="1" x14ac:dyDescent="0.2">
      <c r="A48" s="3" t="s">
        <v>7</v>
      </c>
      <c r="B48" s="9" t="s">
        <v>209</v>
      </c>
      <c r="C48" s="4" t="s">
        <v>69</v>
      </c>
      <c r="D48" s="5">
        <v>2</v>
      </c>
      <c r="E48" s="6">
        <v>117</v>
      </c>
      <c r="F48" s="21">
        <f>1+$N$1*K48</f>
        <v>1.0296052631578947</v>
      </c>
      <c r="G48" s="22"/>
      <c r="H48" s="20">
        <f t="shared" si="0"/>
        <v>3.5856729953005786</v>
      </c>
      <c r="I48" s="20">
        <f t="shared" si="1"/>
        <v>1.1801267634430588</v>
      </c>
      <c r="J48" s="21">
        <f t="shared" si="2"/>
        <v>0.55921052631578949</v>
      </c>
      <c r="K48" s="21">
        <f t="shared" si="3"/>
        <v>0.11842105263157898</v>
      </c>
      <c r="L48" s="21">
        <f t="shared" si="4"/>
        <v>1.0443949251975138</v>
      </c>
    </row>
    <row r="49" spans="1:13" ht="12.75" hidden="1" x14ac:dyDescent="0.2">
      <c r="A49" s="3" t="s">
        <v>70</v>
      </c>
      <c r="B49" s="9" t="s">
        <v>221</v>
      </c>
      <c r="C49" s="4" t="s">
        <v>71</v>
      </c>
      <c r="D49" s="5">
        <v>1</v>
      </c>
      <c r="E49" s="6">
        <v>117</v>
      </c>
      <c r="F49" s="21">
        <f>1+$N$1*K49</f>
        <v>1.0296052631578947</v>
      </c>
      <c r="G49" s="22"/>
      <c r="H49" s="20">
        <f t="shared" si="0"/>
        <v>3.5856729953005786</v>
      </c>
      <c r="I49" s="20">
        <f t="shared" si="1"/>
        <v>1.1801267634430588</v>
      </c>
      <c r="J49" s="21">
        <f t="shared" si="2"/>
        <v>0.55921052631578949</v>
      </c>
      <c r="K49" s="21">
        <f t="shared" si="3"/>
        <v>0.11842105263157898</v>
      </c>
      <c r="L49" s="21">
        <f t="shared" si="4"/>
        <v>1.0443949251975138</v>
      </c>
    </row>
    <row r="50" spans="1:13" ht="12.75" hidden="1" x14ac:dyDescent="0.2">
      <c r="A50" s="3" t="s">
        <v>70</v>
      </c>
      <c r="B50" s="9" t="s">
        <v>221</v>
      </c>
      <c r="C50" s="7" t="s">
        <v>190</v>
      </c>
      <c r="D50" s="5">
        <v>1</v>
      </c>
      <c r="E50" s="6">
        <v>117</v>
      </c>
      <c r="F50" s="21">
        <f>1+$N$1*K50</f>
        <v>1.0296052631578947</v>
      </c>
      <c r="G50" s="22"/>
      <c r="H50" s="20">
        <f t="shared" si="0"/>
        <v>3.5856729953005786</v>
      </c>
      <c r="I50" s="20">
        <f t="shared" si="1"/>
        <v>1.1801267634430588</v>
      </c>
      <c r="J50" s="21">
        <f t="shared" si="2"/>
        <v>0.55921052631578949</v>
      </c>
      <c r="K50" s="21">
        <f t="shared" si="3"/>
        <v>0.11842105263157898</v>
      </c>
      <c r="L50" s="21">
        <f t="shared" si="4"/>
        <v>1.0443949251975138</v>
      </c>
    </row>
    <row r="51" spans="1:13" ht="12.75" hidden="1" x14ac:dyDescent="0.2">
      <c r="A51" s="3" t="s">
        <v>2</v>
      </c>
      <c r="B51" s="9" t="s">
        <v>229</v>
      </c>
      <c r="C51" s="7" t="s">
        <v>178</v>
      </c>
      <c r="D51" s="5">
        <v>2</v>
      </c>
      <c r="E51" s="6">
        <v>117</v>
      </c>
      <c r="F51" s="21">
        <f>1+$N$1*K51</f>
        <v>1.0296052631578947</v>
      </c>
      <c r="G51" s="22"/>
      <c r="H51" s="20">
        <f t="shared" si="0"/>
        <v>3.5856729953005786</v>
      </c>
      <c r="I51" s="20">
        <f t="shared" si="1"/>
        <v>1.1801267634430588</v>
      </c>
      <c r="J51" s="21">
        <f t="shared" si="2"/>
        <v>0.55921052631578949</v>
      </c>
      <c r="K51" s="21">
        <f t="shared" si="3"/>
        <v>0.11842105263157898</v>
      </c>
      <c r="L51" s="21">
        <f t="shared" si="4"/>
        <v>1.0443949251975138</v>
      </c>
    </row>
    <row r="52" spans="1:13" ht="12.75" hidden="1" x14ac:dyDescent="0.2">
      <c r="A52" s="3" t="s">
        <v>2</v>
      </c>
      <c r="B52" s="9" t="s">
        <v>229</v>
      </c>
      <c r="C52" s="4" t="s">
        <v>72</v>
      </c>
      <c r="D52" s="5">
        <v>2</v>
      </c>
      <c r="E52" s="6">
        <v>117</v>
      </c>
      <c r="F52" s="21">
        <f>1+$N$1*K52</f>
        <v>1.0296052631578947</v>
      </c>
      <c r="G52" s="22"/>
      <c r="H52" s="20">
        <f t="shared" si="0"/>
        <v>3.5856729953005786</v>
      </c>
      <c r="I52" s="20">
        <f t="shared" si="1"/>
        <v>1.1801267634430588</v>
      </c>
      <c r="J52" s="21">
        <f t="shared" si="2"/>
        <v>0.55921052631578949</v>
      </c>
      <c r="K52" s="21">
        <f t="shared" si="3"/>
        <v>0.11842105263157898</v>
      </c>
      <c r="L52" s="21">
        <f t="shared" si="4"/>
        <v>1.0443949251975138</v>
      </c>
    </row>
    <row r="53" spans="1:13" ht="12.75" hidden="1" x14ac:dyDescent="0.2">
      <c r="A53" s="3" t="s">
        <v>73</v>
      </c>
      <c r="B53" s="9" t="s">
        <v>227</v>
      </c>
      <c r="C53" s="4" t="s">
        <v>38</v>
      </c>
      <c r="D53" s="5">
        <v>1</v>
      </c>
      <c r="E53" s="6">
        <v>116</v>
      </c>
      <c r="F53" s="21">
        <f>1+$N$1*K53</f>
        <v>1.0263157894736843</v>
      </c>
      <c r="G53" s="22"/>
      <c r="H53" s="20">
        <f t="shared" si="0"/>
        <v>3.5550262175629666</v>
      </c>
      <c r="I53" s="20">
        <f t="shared" si="1"/>
        <v>1.1700402099093574</v>
      </c>
      <c r="J53" s="21">
        <f t="shared" si="2"/>
        <v>0.55263157894736847</v>
      </c>
      <c r="K53" s="21">
        <f t="shared" si="3"/>
        <v>0.10526315789473695</v>
      </c>
      <c r="L53" s="21">
        <f t="shared" si="4"/>
        <v>1.0394645746184821</v>
      </c>
    </row>
    <row r="54" spans="1:13" ht="12.75" hidden="1" x14ac:dyDescent="0.2">
      <c r="A54" s="3" t="s">
        <v>74</v>
      </c>
      <c r="B54" s="9" t="s">
        <v>227</v>
      </c>
      <c r="C54" s="4" t="s">
        <v>75</v>
      </c>
      <c r="D54" s="5">
        <v>1</v>
      </c>
      <c r="E54" s="6">
        <v>115</v>
      </c>
      <c r="F54" s="21">
        <f>1+$N$1*K54</f>
        <v>1.0230263157894737</v>
      </c>
      <c r="G54" s="22"/>
      <c r="H54" s="20">
        <f t="shared" si="0"/>
        <v>3.524379439825355</v>
      </c>
      <c r="I54" s="20">
        <f t="shared" si="1"/>
        <v>1.1599536563756561</v>
      </c>
      <c r="J54" s="21">
        <f t="shared" si="2"/>
        <v>0.54605263157894735</v>
      </c>
      <c r="K54" s="21">
        <f t="shared" si="3"/>
        <v>9.210526315789469E-2</v>
      </c>
      <c r="L54" s="21">
        <f t="shared" si="4"/>
        <v>1.0345333705731024</v>
      </c>
    </row>
    <row r="55" spans="1:13" ht="12.75" hidden="1" x14ac:dyDescent="0.2">
      <c r="A55" s="3" t="s">
        <v>16</v>
      </c>
      <c r="B55" s="9" t="s">
        <v>16</v>
      </c>
      <c r="C55" s="4" t="s">
        <v>76</v>
      </c>
      <c r="D55" s="5">
        <v>2</v>
      </c>
      <c r="E55" s="6">
        <v>114</v>
      </c>
      <c r="F55" s="21">
        <f>1+$N$1*K55</f>
        <v>1.0197368421052633</v>
      </c>
      <c r="G55" s="22"/>
      <c r="H55" s="20">
        <f t="shared" si="0"/>
        <v>3.4937326620877429</v>
      </c>
      <c r="I55" s="20">
        <f t="shared" si="1"/>
        <v>1.1498671028419547</v>
      </c>
      <c r="J55" s="21">
        <f t="shared" si="2"/>
        <v>0.53947368421052633</v>
      </c>
      <c r="K55" s="21">
        <f t="shared" si="3"/>
        <v>7.8947368421052655E-2</v>
      </c>
      <c r="L55" s="21">
        <f t="shared" si="4"/>
        <v>1.0296014195830752</v>
      </c>
    </row>
    <row r="56" spans="1:13" ht="12.75" hidden="1" x14ac:dyDescent="0.2">
      <c r="A56" s="3" t="s">
        <v>77</v>
      </c>
      <c r="B56" s="9" t="s">
        <v>77</v>
      </c>
      <c r="C56" s="4" t="s">
        <v>78</v>
      </c>
      <c r="D56" s="5">
        <v>1</v>
      </c>
      <c r="E56" s="6">
        <v>114</v>
      </c>
      <c r="F56" s="21">
        <f>1+$N$1*K56</f>
        <v>1.0197368421052633</v>
      </c>
      <c r="G56" s="22"/>
      <c r="H56" s="20">
        <f t="shared" si="0"/>
        <v>3.4937326620877429</v>
      </c>
      <c r="I56" s="20">
        <f t="shared" si="1"/>
        <v>1.1498671028419547</v>
      </c>
      <c r="J56" s="21">
        <f t="shared" si="2"/>
        <v>0.53947368421052633</v>
      </c>
      <c r="K56" s="21">
        <f t="shared" si="3"/>
        <v>7.8947368421052655E-2</v>
      </c>
      <c r="L56" s="21">
        <f t="shared" si="4"/>
        <v>1.0296014195830752</v>
      </c>
    </row>
    <row r="57" spans="1:13" ht="12.75" hidden="1" x14ac:dyDescent="0.2">
      <c r="A57" s="3" t="s">
        <v>14</v>
      </c>
      <c r="B57" s="9" t="s">
        <v>14</v>
      </c>
      <c r="C57" s="4" t="s">
        <v>79</v>
      </c>
      <c r="D57" s="5">
        <v>2</v>
      </c>
      <c r="E57" s="6">
        <v>113</v>
      </c>
      <c r="F57" s="21">
        <f>1+$N$1*K57</f>
        <v>1.0164473684210527</v>
      </c>
      <c r="G57" s="22"/>
      <c r="H57" s="20">
        <f t="shared" si="0"/>
        <v>3.4630858843501313</v>
      </c>
      <c r="I57" s="20">
        <f t="shared" si="1"/>
        <v>1.1397805493082533</v>
      </c>
      <c r="J57" s="21">
        <f t="shared" si="2"/>
        <v>0.53289473684210531</v>
      </c>
      <c r="K57" s="21">
        <f t="shared" si="3"/>
        <v>6.578947368421062E-2</v>
      </c>
      <c r="L57" s="21">
        <f t="shared" si="4"/>
        <v>1.024668828234707</v>
      </c>
    </row>
    <row r="58" spans="1:13" ht="12.75" hidden="1" x14ac:dyDescent="0.2">
      <c r="A58" s="3" t="s">
        <v>80</v>
      </c>
      <c r="B58" s="9" t="s">
        <v>201</v>
      </c>
      <c r="C58" s="4" t="s">
        <v>81</v>
      </c>
      <c r="D58" s="5">
        <v>1</v>
      </c>
      <c r="E58" s="6">
        <v>110</v>
      </c>
      <c r="F58" s="21">
        <f>1+$N$1*K58</f>
        <v>1.006578947368421</v>
      </c>
      <c r="G58" s="22"/>
      <c r="H58" s="20">
        <f t="shared" si="0"/>
        <v>3.3711455511372961</v>
      </c>
      <c r="I58" s="20">
        <f t="shared" si="1"/>
        <v>1.1095208887071493</v>
      </c>
      <c r="J58" s="21">
        <f t="shared" si="2"/>
        <v>0.51315789473684215</v>
      </c>
      <c r="K58" s="21">
        <f t="shared" si="3"/>
        <v>2.6315789473684292E-2</v>
      </c>
      <c r="L58" s="21">
        <f t="shared" si="4"/>
        <v>1.0098682786782924</v>
      </c>
    </row>
    <row r="59" spans="1:13" ht="12.75" hidden="1" x14ac:dyDescent="0.2">
      <c r="A59" s="3" t="s">
        <v>0</v>
      </c>
      <c r="B59" s="9" t="s">
        <v>207</v>
      </c>
      <c r="C59" s="4" t="s">
        <v>82</v>
      </c>
      <c r="D59" s="5">
        <v>3</v>
      </c>
      <c r="E59" s="6">
        <v>107</v>
      </c>
      <c r="F59" s="21">
        <f>1+$N$1*K59</f>
        <v>0.99671052631578949</v>
      </c>
      <c r="G59" s="22"/>
      <c r="H59" s="20">
        <f t="shared" si="0"/>
        <v>3.2792052179244604</v>
      </c>
      <c r="I59" s="20">
        <f t="shared" si="1"/>
        <v>1.0792612281060452</v>
      </c>
      <c r="J59" s="21">
        <f t="shared" si="2"/>
        <v>0.49342105263157893</v>
      </c>
      <c r="K59" s="21">
        <f t="shared" si="3"/>
        <v>-1.3157894736842146E-2</v>
      </c>
      <c r="L59" s="21">
        <f t="shared" si="4"/>
        <v>0.9950658072707077</v>
      </c>
      <c r="M59" s="20">
        <f>L38-L59</f>
        <v>7.3964346247130219E-2</v>
      </c>
    </row>
    <row r="60" spans="1:13" ht="12.75" hidden="1" x14ac:dyDescent="0.2">
      <c r="A60" s="3" t="s">
        <v>41</v>
      </c>
      <c r="B60" s="9" t="s">
        <v>220</v>
      </c>
      <c r="C60" s="4" t="s">
        <v>83</v>
      </c>
      <c r="D60" s="5">
        <v>2</v>
      </c>
      <c r="E60" s="6">
        <v>107</v>
      </c>
      <c r="F60" s="21">
        <f>1+$N$1*K60</f>
        <v>0.99671052631578949</v>
      </c>
      <c r="G60" s="22"/>
      <c r="H60" s="20">
        <f t="shared" si="0"/>
        <v>3.2792052179244604</v>
      </c>
      <c r="I60" s="20">
        <f t="shared" si="1"/>
        <v>1.0792612281060452</v>
      </c>
      <c r="J60" s="21">
        <f t="shared" si="2"/>
        <v>0.49342105263157893</v>
      </c>
      <c r="K60" s="21">
        <f t="shared" si="3"/>
        <v>-1.3157894736842146E-2</v>
      </c>
      <c r="L60" s="21">
        <f t="shared" si="4"/>
        <v>0.9950658072707077</v>
      </c>
    </row>
    <row r="61" spans="1:13" ht="12.75" hidden="1" x14ac:dyDescent="0.2">
      <c r="A61" s="3" t="s">
        <v>84</v>
      </c>
      <c r="B61" s="9" t="s">
        <v>228</v>
      </c>
      <c r="C61" s="4" t="s">
        <v>85</v>
      </c>
      <c r="D61" s="5">
        <v>1</v>
      </c>
      <c r="E61" s="6">
        <v>107</v>
      </c>
      <c r="F61" s="21">
        <f>1+$N$1*K61</f>
        <v>0.99671052631578949</v>
      </c>
      <c r="G61" s="22"/>
      <c r="H61" s="20">
        <f t="shared" si="0"/>
        <v>3.2792052179244604</v>
      </c>
      <c r="I61" s="20">
        <f t="shared" si="1"/>
        <v>1.0792612281060452</v>
      </c>
      <c r="J61" s="21">
        <f t="shared" si="2"/>
        <v>0.49342105263157893</v>
      </c>
      <c r="K61" s="21">
        <f t="shared" si="3"/>
        <v>-1.3157894736842146E-2</v>
      </c>
      <c r="L61" s="21">
        <f t="shared" si="4"/>
        <v>0.9950658072707077</v>
      </c>
    </row>
    <row r="62" spans="1:13" ht="12.75" hidden="1" x14ac:dyDescent="0.2">
      <c r="A62" s="3" t="s">
        <v>12</v>
      </c>
      <c r="B62" s="9" t="s">
        <v>218</v>
      </c>
      <c r="C62" s="4" t="s">
        <v>86</v>
      </c>
      <c r="D62" s="5">
        <v>2</v>
      </c>
      <c r="E62" s="6">
        <v>106</v>
      </c>
      <c r="F62" s="21">
        <f>1+$N$1*K62</f>
        <v>0.99342105263157898</v>
      </c>
      <c r="G62" s="22"/>
      <c r="H62" s="20">
        <f>E62/$G$2</f>
        <v>3.2485584401868488</v>
      </c>
      <c r="I62" s="20">
        <f t="shared" si="1"/>
        <v>1.0691746745723438</v>
      </c>
      <c r="J62" s="21">
        <f t="shared" si="2"/>
        <v>0.48684210526315791</v>
      </c>
      <c r="K62" s="21">
        <f t="shared" si="3"/>
        <v>-2.6315789473684181E-2</v>
      </c>
      <c r="L62" s="21">
        <f t="shared" si="4"/>
        <v>0.99013172132170768</v>
      </c>
    </row>
    <row r="63" spans="1:13" ht="12.75" hidden="1" x14ac:dyDescent="0.2">
      <c r="A63" s="3" t="s">
        <v>10</v>
      </c>
      <c r="B63" s="9" t="s">
        <v>10</v>
      </c>
      <c r="C63" s="4" t="s">
        <v>87</v>
      </c>
      <c r="D63" s="5">
        <v>2</v>
      </c>
      <c r="E63" s="6">
        <v>103</v>
      </c>
      <c r="F63" s="21">
        <f>1+$N$1*K63</f>
        <v>0.98355263157894735</v>
      </c>
      <c r="G63" s="22"/>
      <c r="H63" s="20">
        <f t="shared" si="0"/>
        <v>3.1566181069740136</v>
      </c>
      <c r="I63" s="20">
        <f t="shared" si="1"/>
        <v>1.0389150139712398</v>
      </c>
      <c r="J63" s="21">
        <f t="shared" si="2"/>
        <v>0.46710526315789475</v>
      </c>
      <c r="K63" s="21">
        <f t="shared" si="3"/>
        <v>-6.5789473684210509E-2</v>
      </c>
      <c r="L63" s="21">
        <f t="shared" si="4"/>
        <v>0.97533117176529305</v>
      </c>
    </row>
    <row r="64" spans="1:13" ht="12.75" hidden="1" x14ac:dyDescent="0.2">
      <c r="A64" s="3" t="s">
        <v>88</v>
      </c>
      <c r="B64" s="9" t="s">
        <v>208</v>
      </c>
      <c r="C64" s="4" t="s">
        <v>89</v>
      </c>
      <c r="D64" s="5">
        <v>1</v>
      </c>
      <c r="E64" s="6">
        <v>102</v>
      </c>
      <c r="F64" s="21">
        <f>1+$N$1*K64</f>
        <v>0.98026315789473684</v>
      </c>
      <c r="G64" s="22"/>
      <c r="H64" s="20">
        <f t="shared" si="0"/>
        <v>3.1259713292364015</v>
      </c>
      <c r="I64" s="20">
        <f t="shared" si="1"/>
        <v>1.0288284604375384</v>
      </c>
      <c r="J64" s="21">
        <f t="shared" si="2"/>
        <v>0.46052631578947367</v>
      </c>
      <c r="K64" s="21">
        <f t="shared" si="3"/>
        <v>-7.8947368421052655E-2</v>
      </c>
      <c r="L64" s="21">
        <f t="shared" si="4"/>
        <v>0.97039858041692473</v>
      </c>
    </row>
    <row r="65" spans="1:12" ht="12.75" hidden="1" x14ac:dyDescent="0.2">
      <c r="A65" s="3" t="s">
        <v>30</v>
      </c>
      <c r="B65" s="9" t="s">
        <v>231</v>
      </c>
      <c r="C65" s="4" t="s">
        <v>90</v>
      </c>
      <c r="D65" s="5">
        <v>2</v>
      </c>
      <c r="E65" s="6">
        <v>102</v>
      </c>
      <c r="F65" s="21">
        <f>1+$N$1*K65</f>
        <v>0.98026315789473684</v>
      </c>
      <c r="G65" s="22"/>
      <c r="H65" s="20">
        <f t="shared" si="0"/>
        <v>3.1259713292364015</v>
      </c>
      <c r="I65" s="20">
        <f t="shared" si="1"/>
        <v>1.0288284604375384</v>
      </c>
      <c r="J65" s="21">
        <f t="shared" si="2"/>
        <v>0.46052631578947367</v>
      </c>
      <c r="K65" s="21">
        <f t="shared" si="3"/>
        <v>-7.8947368421052655E-2</v>
      </c>
      <c r="L65" s="21">
        <f t="shared" si="4"/>
        <v>0.97039858041692473</v>
      </c>
    </row>
    <row r="66" spans="1:12" ht="12.75" hidden="1" x14ac:dyDescent="0.2">
      <c r="A66" s="3" t="s">
        <v>30</v>
      </c>
      <c r="B66" s="9" t="s">
        <v>231</v>
      </c>
      <c r="C66" s="7" t="s">
        <v>197</v>
      </c>
      <c r="D66" s="5">
        <v>2</v>
      </c>
      <c r="E66" s="6">
        <v>102</v>
      </c>
      <c r="F66" s="21">
        <f>1+$N$1*K66</f>
        <v>0.98026315789473684</v>
      </c>
      <c r="G66" s="22"/>
      <c r="H66" s="20">
        <f t="shared" si="0"/>
        <v>3.1259713292364015</v>
      </c>
      <c r="I66" s="20">
        <f t="shared" si="1"/>
        <v>1.0288284604375384</v>
      </c>
      <c r="J66" s="21">
        <f t="shared" si="2"/>
        <v>0.46052631578947367</v>
      </c>
      <c r="K66" s="21">
        <f t="shared" si="3"/>
        <v>-7.8947368421052655E-2</v>
      </c>
      <c r="L66" s="21">
        <f t="shared" si="4"/>
        <v>0.97039858041692473</v>
      </c>
    </row>
    <row r="67" spans="1:12" ht="12.75" hidden="1" x14ac:dyDescent="0.2">
      <c r="A67" s="3" t="s">
        <v>51</v>
      </c>
      <c r="B67" s="9" t="s">
        <v>230</v>
      </c>
      <c r="C67" s="4" t="s">
        <v>91</v>
      </c>
      <c r="D67" s="5">
        <v>2</v>
      </c>
      <c r="E67" s="6">
        <v>101</v>
      </c>
      <c r="F67" s="21">
        <f>1+$N$1*K67</f>
        <v>0.97697368421052633</v>
      </c>
      <c r="G67" s="22"/>
      <c r="H67" s="20">
        <f t="shared" ref="H67:H81" si="5">E67/$G$2</f>
        <v>3.0953245514987899</v>
      </c>
      <c r="I67" s="20">
        <f t="shared" ref="I67:I130" si="6">E67/$G$3</f>
        <v>1.018741906903837</v>
      </c>
      <c r="J67" s="21">
        <f t="shared" ref="J67:J130" si="7">(E67-32)/(184-32)</f>
        <v>0.45394736842105265</v>
      </c>
      <c r="K67" s="21">
        <f t="shared" ref="K67:K130" si="8">J67*2-1</f>
        <v>-9.210526315789469E-2</v>
      </c>
      <c r="L67" s="21">
        <f t="shared" ref="L67:L130" si="9">1+$L$1*TANH($M$1*K67)</f>
        <v>0.96546662942689765</v>
      </c>
    </row>
    <row r="68" spans="1:12" ht="12.75" hidden="1" x14ac:dyDescent="0.2">
      <c r="A68" s="3" t="s">
        <v>35</v>
      </c>
      <c r="B68" s="9" t="s">
        <v>204</v>
      </c>
      <c r="C68" s="4" t="s">
        <v>92</v>
      </c>
      <c r="D68" s="5">
        <v>2</v>
      </c>
      <c r="E68" s="6">
        <v>99</v>
      </c>
      <c r="F68" s="21">
        <f>1+$N$1*K68</f>
        <v>0.97039473684210531</v>
      </c>
      <c r="G68" s="22"/>
      <c r="H68" s="20">
        <f t="shared" si="5"/>
        <v>3.0340309960235663</v>
      </c>
      <c r="I68" s="20">
        <f t="shared" si="6"/>
        <v>0.99856879983643432</v>
      </c>
      <c r="J68" s="21">
        <f t="shared" si="7"/>
        <v>0.44078947368421051</v>
      </c>
      <c r="K68" s="21">
        <f t="shared" si="8"/>
        <v>-0.11842105263157898</v>
      </c>
      <c r="L68" s="21">
        <f t="shared" si="9"/>
        <v>0.95560507480248624</v>
      </c>
    </row>
    <row r="69" spans="1:12" ht="12.75" hidden="1" x14ac:dyDescent="0.2">
      <c r="A69" s="3" t="s">
        <v>93</v>
      </c>
      <c r="B69" s="9" t="s">
        <v>93</v>
      </c>
      <c r="C69" s="4" t="s">
        <v>94</v>
      </c>
      <c r="D69" s="5">
        <v>1</v>
      </c>
      <c r="E69" s="6">
        <v>98</v>
      </c>
      <c r="F69" s="21">
        <f>1+$N$1*K69</f>
        <v>0.96710526315789469</v>
      </c>
      <c r="G69" s="22"/>
      <c r="H69" s="20">
        <f t="shared" si="5"/>
        <v>3.0033842182859547</v>
      </c>
      <c r="I69" s="20">
        <f t="shared" si="6"/>
        <v>0.98848224630273296</v>
      </c>
      <c r="J69" s="21">
        <f t="shared" si="7"/>
        <v>0.43421052631578949</v>
      </c>
      <c r="K69" s="21">
        <f t="shared" si="8"/>
        <v>-0.13157894736842102</v>
      </c>
      <c r="L69" s="21">
        <f t="shared" si="9"/>
        <v>0.95067568413770054</v>
      </c>
    </row>
    <row r="70" spans="1:12" ht="12.75" hidden="1" x14ac:dyDescent="0.2">
      <c r="A70" s="3" t="s">
        <v>9</v>
      </c>
      <c r="B70" s="9" t="s">
        <v>203</v>
      </c>
      <c r="C70" s="4" t="s">
        <v>95</v>
      </c>
      <c r="D70" s="5">
        <v>3</v>
      </c>
      <c r="E70" s="6">
        <v>98</v>
      </c>
      <c r="F70" s="21">
        <f>1+$N$1*K70</f>
        <v>0.96710526315789469</v>
      </c>
      <c r="G70" s="22"/>
      <c r="H70" s="20">
        <f t="shared" si="5"/>
        <v>3.0033842182859547</v>
      </c>
      <c r="I70" s="20">
        <f t="shared" si="6"/>
        <v>0.98848224630273296</v>
      </c>
      <c r="J70" s="21">
        <f t="shared" si="7"/>
        <v>0.43421052631578949</v>
      </c>
      <c r="K70" s="21">
        <f t="shared" si="8"/>
        <v>-0.13157894736842102</v>
      </c>
      <c r="L70" s="21">
        <f t="shared" si="9"/>
        <v>0.95067568413770054</v>
      </c>
    </row>
    <row r="71" spans="1:12" ht="12.75" hidden="1" x14ac:dyDescent="0.2">
      <c r="A71" s="3" t="s">
        <v>24</v>
      </c>
      <c r="B71" s="9" t="s">
        <v>225</v>
      </c>
      <c r="C71" s="7" t="s">
        <v>193</v>
      </c>
      <c r="D71" s="5">
        <v>2</v>
      </c>
      <c r="E71" s="6">
        <v>98</v>
      </c>
      <c r="F71" s="21">
        <f>1+$N$1*K71</f>
        <v>0.96710526315789469</v>
      </c>
      <c r="G71" s="22"/>
      <c r="H71" s="20">
        <f t="shared" si="5"/>
        <v>3.0033842182859547</v>
      </c>
      <c r="I71" s="20">
        <f t="shared" si="6"/>
        <v>0.98848224630273296</v>
      </c>
      <c r="J71" s="21">
        <f t="shared" si="7"/>
        <v>0.43421052631578949</v>
      </c>
      <c r="K71" s="21">
        <f t="shared" si="8"/>
        <v>-0.13157894736842102</v>
      </c>
      <c r="L71" s="21">
        <f t="shared" si="9"/>
        <v>0.95067568413770054</v>
      </c>
    </row>
    <row r="72" spans="1:12" ht="12.75" hidden="1" x14ac:dyDescent="0.2">
      <c r="A72" s="3" t="s">
        <v>24</v>
      </c>
      <c r="B72" s="9" t="s">
        <v>225</v>
      </c>
      <c r="C72" s="4" t="s">
        <v>96</v>
      </c>
      <c r="D72" s="5">
        <v>2</v>
      </c>
      <c r="E72" s="6">
        <v>98</v>
      </c>
      <c r="F72" s="21">
        <f>1+$N$1*K72</f>
        <v>0.96710526315789469</v>
      </c>
      <c r="G72" s="22"/>
      <c r="H72" s="20">
        <f t="shared" si="5"/>
        <v>3.0033842182859547</v>
      </c>
      <c r="I72" s="20">
        <f t="shared" si="6"/>
        <v>0.98848224630273296</v>
      </c>
      <c r="J72" s="21">
        <f t="shared" si="7"/>
        <v>0.43421052631578949</v>
      </c>
      <c r="K72" s="21">
        <f t="shared" si="8"/>
        <v>-0.13157894736842102</v>
      </c>
      <c r="L72" s="21">
        <f t="shared" si="9"/>
        <v>0.95067568413770054</v>
      </c>
    </row>
    <row r="73" spans="1:12" ht="12.75" hidden="1" x14ac:dyDescent="0.2">
      <c r="A73" s="3" t="s">
        <v>37</v>
      </c>
      <c r="B73" s="9" t="s">
        <v>205</v>
      </c>
      <c r="C73" s="4" t="s">
        <v>97</v>
      </c>
      <c r="D73" s="5">
        <v>2</v>
      </c>
      <c r="E73" s="6">
        <v>95</v>
      </c>
      <c r="F73" s="21">
        <f>1+$N$1*K73</f>
        <v>0.95723684210526316</v>
      </c>
      <c r="G73" s="22"/>
      <c r="H73" s="20">
        <f t="shared" si="5"/>
        <v>2.911443885073119</v>
      </c>
      <c r="I73" s="20">
        <f t="shared" si="6"/>
        <v>0.95822258570162888</v>
      </c>
      <c r="J73" s="21">
        <f t="shared" si="7"/>
        <v>0.41447368421052633</v>
      </c>
      <c r="K73" s="21">
        <f t="shared" si="8"/>
        <v>-0.17105263157894735</v>
      </c>
      <c r="L73" s="21">
        <f t="shared" si="9"/>
        <v>0.93589433480805873</v>
      </c>
    </row>
    <row r="74" spans="1:12" ht="12.75" hidden="1" x14ac:dyDescent="0.2">
      <c r="A74" s="3" t="s">
        <v>20</v>
      </c>
      <c r="B74" s="9" t="s">
        <v>224</v>
      </c>
      <c r="C74" s="4" t="s">
        <v>98</v>
      </c>
      <c r="D74" s="5">
        <v>2</v>
      </c>
      <c r="E74" s="6">
        <v>95</v>
      </c>
      <c r="F74" s="21">
        <f>1+$N$1*K74</f>
        <v>0.95723684210526316</v>
      </c>
      <c r="G74" s="22"/>
      <c r="H74" s="20">
        <f t="shared" si="5"/>
        <v>2.911443885073119</v>
      </c>
      <c r="I74" s="20">
        <f t="shared" si="6"/>
        <v>0.95822258570162888</v>
      </c>
      <c r="J74" s="21">
        <f t="shared" si="7"/>
        <v>0.41447368421052633</v>
      </c>
      <c r="K74" s="21">
        <f t="shared" si="8"/>
        <v>-0.17105263157894735</v>
      </c>
      <c r="L74" s="21">
        <f t="shared" si="9"/>
        <v>0.93589433480805873</v>
      </c>
    </row>
    <row r="75" spans="1:12" ht="12.75" hidden="1" x14ac:dyDescent="0.2">
      <c r="A75" s="3" t="s">
        <v>33</v>
      </c>
      <c r="B75" s="9" t="s">
        <v>211</v>
      </c>
      <c r="C75" s="4" t="s">
        <v>99</v>
      </c>
      <c r="D75" s="5">
        <v>2</v>
      </c>
      <c r="E75" s="6">
        <v>94</v>
      </c>
      <c r="F75" s="21">
        <f>1+$N$1*K75</f>
        <v>0.95394736842105265</v>
      </c>
      <c r="G75" s="22"/>
      <c r="H75" s="20">
        <f t="shared" si="5"/>
        <v>2.8807971073355074</v>
      </c>
      <c r="I75" s="20">
        <f t="shared" si="6"/>
        <v>0.94813603216792752</v>
      </c>
      <c r="J75" s="21">
        <f t="shared" si="7"/>
        <v>0.40789473684210525</v>
      </c>
      <c r="K75" s="21">
        <f t="shared" si="8"/>
        <v>-0.18421052631578949</v>
      </c>
      <c r="L75" s="21">
        <f t="shared" si="9"/>
        <v>0.93096984648216197</v>
      </c>
    </row>
    <row r="76" spans="1:12" ht="12.75" hidden="1" x14ac:dyDescent="0.2">
      <c r="A76" s="3" t="s">
        <v>33</v>
      </c>
      <c r="B76" s="9" t="s">
        <v>211</v>
      </c>
      <c r="C76" s="7" t="s">
        <v>188</v>
      </c>
      <c r="D76" s="5">
        <v>2</v>
      </c>
      <c r="E76" s="6">
        <v>94</v>
      </c>
      <c r="F76" s="21">
        <f>1+$N$1*K76</f>
        <v>0.95394736842105265</v>
      </c>
      <c r="G76" s="22"/>
      <c r="H76" s="20">
        <f t="shared" si="5"/>
        <v>2.8807971073355074</v>
      </c>
      <c r="I76" s="20">
        <f t="shared" si="6"/>
        <v>0.94813603216792752</v>
      </c>
      <c r="J76" s="21">
        <f t="shared" si="7"/>
        <v>0.40789473684210525</v>
      </c>
      <c r="K76" s="21">
        <f t="shared" si="8"/>
        <v>-0.18421052631578949</v>
      </c>
      <c r="L76" s="21">
        <f t="shared" si="9"/>
        <v>0.93096984648216197</v>
      </c>
    </row>
    <row r="77" spans="1:12" ht="12.75" hidden="1" x14ac:dyDescent="0.2">
      <c r="A77" s="3" t="s">
        <v>10</v>
      </c>
      <c r="B77" s="9" t="s">
        <v>10</v>
      </c>
      <c r="C77" s="4" t="s">
        <v>100</v>
      </c>
      <c r="D77" s="5">
        <v>3</v>
      </c>
      <c r="E77" s="6">
        <v>93</v>
      </c>
      <c r="F77" s="21">
        <f>1+$N$1*K77</f>
        <v>0.95065789473684215</v>
      </c>
      <c r="G77" s="22"/>
      <c r="H77" s="20">
        <f t="shared" si="5"/>
        <v>2.8501503295978958</v>
      </c>
      <c r="I77" s="20">
        <f t="shared" si="6"/>
        <v>0.93804947863422616</v>
      </c>
      <c r="J77" s="21">
        <f t="shared" si="7"/>
        <v>0.40131578947368424</v>
      </c>
      <c r="K77" s="21">
        <f t="shared" si="8"/>
        <v>-0.19736842105263153</v>
      </c>
      <c r="L77" s="21">
        <f t="shared" si="9"/>
        <v>0.92604684888217181</v>
      </c>
    </row>
    <row r="78" spans="1:12" ht="12.75" hidden="1" x14ac:dyDescent="0.2">
      <c r="A78" s="3" t="s">
        <v>43</v>
      </c>
      <c r="B78" s="9" t="s">
        <v>232</v>
      </c>
      <c r="C78" s="4" t="s">
        <v>101</v>
      </c>
      <c r="D78" s="5">
        <v>2</v>
      </c>
      <c r="E78" s="6">
        <v>93</v>
      </c>
      <c r="F78" s="21">
        <f>1+$N$1*K78</f>
        <v>0.95065789473684215</v>
      </c>
      <c r="G78" s="22"/>
      <c r="H78" s="20">
        <f t="shared" si="5"/>
        <v>2.8501503295978958</v>
      </c>
      <c r="I78" s="20">
        <f t="shared" si="6"/>
        <v>0.93804947863422616</v>
      </c>
      <c r="J78" s="21">
        <f t="shared" si="7"/>
        <v>0.40131578947368424</v>
      </c>
      <c r="K78" s="21">
        <f t="shared" si="8"/>
        <v>-0.19736842105263153</v>
      </c>
      <c r="L78" s="21">
        <f t="shared" si="9"/>
        <v>0.92604684888217181</v>
      </c>
    </row>
    <row r="79" spans="1:12" ht="12.75" hidden="1" x14ac:dyDescent="0.2">
      <c r="A79" s="3" t="s">
        <v>49</v>
      </c>
      <c r="B79" s="9" t="s">
        <v>49</v>
      </c>
      <c r="C79" s="4" t="s">
        <v>102</v>
      </c>
      <c r="D79" s="5">
        <v>2</v>
      </c>
      <c r="E79" s="6">
        <v>92</v>
      </c>
      <c r="F79" s="21">
        <f>1+$N$1*K79</f>
        <v>0.94736842105263164</v>
      </c>
      <c r="G79" s="22"/>
      <c r="H79" s="20">
        <f t="shared" si="5"/>
        <v>2.8195035518602838</v>
      </c>
      <c r="I79" s="20">
        <f t="shared" si="6"/>
        <v>0.9279629251005248</v>
      </c>
      <c r="J79" s="21">
        <f t="shared" si="7"/>
        <v>0.39473684210526316</v>
      </c>
      <c r="K79" s="21">
        <f t="shared" si="8"/>
        <v>-0.21052631578947367</v>
      </c>
      <c r="L79" s="21">
        <f t="shared" si="9"/>
        <v>0.92112544782094474</v>
      </c>
    </row>
    <row r="80" spans="1:12" ht="12.75" hidden="1" x14ac:dyDescent="0.2">
      <c r="A80" s="3" t="s">
        <v>5</v>
      </c>
      <c r="B80" s="9" t="s">
        <v>210</v>
      </c>
      <c r="C80" s="4" t="s">
        <v>103</v>
      </c>
      <c r="D80" s="5">
        <v>3</v>
      </c>
      <c r="E80" s="6">
        <v>92</v>
      </c>
      <c r="F80" s="21">
        <f>1+$N$1*K80</f>
        <v>0.94736842105263164</v>
      </c>
      <c r="G80" s="22"/>
      <c r="H80" s="20">
        <f t="shared" si="5"/>
        <v>2.8195035518602838</v>
      </c>
      <c r="I80" s="20">
        <f t="shared" si="6"/>
        <v>0.9279629251005248</v>
      </c>
      <c r="J80" s="21">
        <f t="shared" si="7"/>
        <v>0.39473684210526316</v>
      </c>
      <c r="K80" s="21">
        <f t="shared" si="8"/>
        <v>-0.21052631578947367</v>
      </c>
      <c r="L80" s="21">
        <f t="shared" si="9"/>
        <v>0.92112544782094474</v>
      </c>
    </row>
    <row r="81" spans="1:13" ht="12.75" hidden="1" x14ac:dyDescent="0.2">
      <c r="A81" s="3" t="s">
        <v>18</v>
      </c>
      <c r="B81" s="9" t="s">
        <v>18</v>
      </c>
      <c r="C81" s="4" t="s">
        <v>104</v>
      </c>
      <c r="D81" s="5">
        <v>2</v>
      </c>
      <c r="E81" s="6">
        <v>92</v>
      </c>
      <c r="F81" s="21">
        <f>1+$N$1*K81</f>
        <v>0.94736842105263164</v>
      </c>
      <c r="G81" s="22"/>
      <c r="H81" s="20">
        <f t="shared" si="5"/>
        <v>2.8195035518602838</v>
      </c>
      <c r="I81" s="20">
        <f t="shared" si="6"/>
        <v>0.9279629251005248</v>
      </c>
      <c r="J81" s="21">
        <f t="shared" si="7"/>
        <v>0.39473684210526316</v>
      </c>
      <c r="K81" s="21">
        <f t="shared" si="8"/>
        <v>-0.21052631578947367</v>
      </c>
      <c r="L81" s="21">
        <f t="shared" si="9"/>
        <v>0.92112544782094474</v>
      </c>
    </row>
    <row r="82" spans="1:13" ht="12.75" hidden="1" x14ac:dyDescent="0.2">
      <c r="A82" s="3" t="s">
        <v>22</v>
      </c>
      <c r="B82" s="9" t="s">
        <v>22</v>
      </c>
      <c r="C82" s="4" t="s">
        <v>105</v>
      </c>
      <c r="D82" s="5">
        <v>2</v>
      </c>
      <c r="E82" s="6">
        <v>92</v>
      </c>
      <c r="F82" s="21">
        <f>1+$N$1*K82</f>
        <v>0.94736842105263164</v>
      </c>
      <c r="G82" s="22"/>
      <c r="H82" s="20">
        <f>E82/$G$2</f>
        <v>2.8195035518602838</v>
      </c>
      <c r="I82" s="20">
        <f t="shared" si="6"/>
        <v>0.9279629251005248</v>
      </c>
      <c r="J82" s="21">
        <f t="shared" si="7"/>
        <v>0.39473684210526316</v>
      </c>
      <c r="K82" s="21">
        <f t="shared" si="8"/>
        <v>-0.21052631578947367</v>
      </c>
      <c r="L82" s="21">
        <f t="shared" si="9"/>
        <v>0.92112544782094474</v>
      </c>
    </row>
    <row r="83" spans="1:13" ht="12.75" hidden="1" x14ac:dyDescent="0.2">
      <c r="A83" s="3" t="s">
        <v>28</v>
      </c>
      <c r="B83" s="9" t="s">
        <v>202</v>
      </c>
      <c r="C83" s="7" t="s">
        <v>180</v>
      </c>
      <c r="D83" s="5">
        <v>2</v>
      </c>
      <c r="E83" s="6">
        <v>91</v>
      </c>
      <c r="F83" s="21">
        <f>1+$N$1*K83</f>
        <v>0.94407894736842102</v>
      </c>
      <c r="G83" s="22"/>
      <c r="H83" s="20">
        <f t="shared" ref="H83:H103" si="10">E83/$G$2</f>
        <v>2.7888567741226722</v>
      </c>
      <c r="I83" s="20">
        <f t="shared" si="6"/>
        <v>0.91787637156682345</v>
      </c>
      <c r="J83" s="21">
        <f t="shared" si="7"/>
        <v>0.38815789473684209</v>
      </c>
      <c r="K83" s="21">
        <f t="shared" si="8"/>
        <v>-0.22368421052631582</v>
      </c>
      <c r="L83" s="21">
        <f t="shared" si="9"/>
        <v>0.91620574897363982</v>
      </c>
    </row>
    <row r="84" spans="1:13" ht="12.75" hidden="1" x14ac:dyDescent="0.2">
      <c r="A84" s="3" t="s">
        <v>47</v>
      </c>
      <c r="B84" s="9" t="s">
        <v>47</v>
      </c>
      <c r="C84" s="4" t="s">
        <v>106</v>
      </c>
      <c r="D84" s="5">
        <v>2</v>
      </c>
      <c r="E84" s="6">
        <v>91</v>
      </c>
      <c r="F84" s="21">
        <f>1+$N$1*K84</f>
        <v>0.94407894736842102</v>
      </c>
      <c r="G84" s="22"/>
      <c r="H84" s="20">
        <f t="shared" si="10"/>
        <v>2.7888567741226722</v>
      </c>
      <c r="I84" s="20">
        <f t="shared" si="6"/>
        <v>0.91787637156682345</v>
      </c>
      <c r="J84" s="21">
        <f t="shared" si="7"/>
        <v>0.38815789473684209</v>
      </c>
      <c r="K84" s="21">
        <f t="shared" si="8"/>
        <v>-0.22368421052631582</v>
      </c>
      <c r="L84" s="21">
        <f t="shared" si="9"/>
        <v>0.91620574897363982</v>
      </c>
    </row>
    <row r="85" spans="1:13" ht="12.75" hidden="1" x14ac:dyDescent="0.2">
      <c r="A85" s="3" t="s">
        <v>107</v>
      </c>
      <c r="B85" s="9" t="s">
        <v>107</v>
      </c>
      <c r="C85" s="4" t="s">
        <v>108</v>
      </c>
      <c r="D85" s="5">
        <v>1</v>
      </c>
      <c r="E85" s="6">
        <v>90</v>
      </c>
      <c r="F85" s="21">
        <f>1+$N$1*K85</f>
        <v>0.94078947368421051</v>
      </c>
      <c r="G85" s="22"/>
      <c r="H85" s="20">
        <f t="shared" si="10"/>
        <v>2.7582099963850601</v>
      </c>
      <c r="I85" s="20">
        <f t="shared" si="6"/>
        <v>0.90778981803312209</v>
      </c>
      <c r="J85" s="21">
        <f t="shared" si="7"/>
        <v>0.38157894736842107</v>
      </c>
      <c r="K85" s="21">
        <f t="shared" si="8"/>
        <v>-0.23684210526315785</v>
      </c>
      <c r="L85" s="21">
        <f t="shared" si="9"/>
        <v>0.91128785786867872</v>
      </c>
    </row>
    <row r="86" spans="1:13" ht="12.75" hidden="1" x14ac:dyDescent="0.2">
      <c r="A86" s="3" t="s">
        <v>60</v>
      </c>
      <c r="B86" s="9" t="s">
        <v>60</v>
      </c>
      <c r="C86" s="4" t="s">
        <v>109</v>
      </c>
      <c r="D86" s="5">
        <v>2</v>
      </c>
      <c r="E86" s="6">
        <v>90</v>
      </c>
      <c r="F86" s="21">
        <f>1+$N$1*K86</f>
        <v>0.94078947368421051</v>
      </c>
      <c r="G86" s="22"/>
      <c r="H86" s="20">
        <f t="shared" si="10"/>
        <v>2.7582099963850601</v>
      </c>
      <c r="I86" s="20">
        <f t="shared" si="6"/>
        <v>0.90778981803312209</v>
      </c>
      <c r="J86" s="21">
        <f t="shared" si="7"/>
        <v>0.38157894736842107</v>
      </c>
      <c r="K86" s="21">
        <f t="shared" si="8"/>
        <v>-0.23684210526315785</v>
      </c>
      <c r="L86" s="21">
        <f t="shared" si="9"/>
        <v>0.91128785786867872</v>
      </c>
    </row>
    <row r="87" spans="1:13" ht="12.75" hidden="1" x14ac:dyDescent="0.2">
      <c r="A87" s="3" t="s">
        <v>39</v>
      </c>
      <c r="B87" s="9" t="s">
        <v>206</v>
      </c>
      <c r="C87" s="4" t="s">
        <v>110</v>
      </c>
      <c r="D87" s="5">
        <v>2</v>
      </c>
      <c r="E87" s="6">
        <v>90</v>
      </c>
      <c r="F87" s="21">
        <f>1+$N$1*K87</f>
        <v>0.94078947368421051</v>
      </c>
      <c r="G87" s="22"/>
      <c r="H87" s="20">
        <f t="shared" si="10"/>
        <v>2.7582099963850601</v>
      </c>
      <c r="I87" s="20">
        <f t="shared" si="6"/>
        <v>0.90778981803312209</v>
      </c>
      <c r="J87" s="21">
        <f t="shared" si="7"/>
        <v>0.38157894736842107</v>
      </c>
      <c r="K87" s="21">
        <f t="shared" si="8"/>
        <v>-0.23684210526315785</v>
      </c>
      <c r="L87" s="21">
        <f t="shared" si="9"/>
        <v>0.91128785786867872</v>
      </c>
    </row>
    <row r="88" spans="1:13" ht="12.75" hidden="1" x14ac:dyDescent="0.2">
      <c r="A88" s="3" t="s">
        <v>111</v>
      </c>
      <c r="B88" s="9" t="s">
        <v>213</v>
      </c>
      <c r="C88" s="4" t="s">
        <v>112</v>
      </c>
      <c r="D88" s="5">
        <v>1</v>
      </c>
      <c r="E88" s="6">
        <v>90</v>
      </c>
      <c r="F88" s="21">
        <f>1+$N$1*K88</f>
        <v>0.94078947368421051</v>
      </c>
      <c r="G88" s="22"/>
      <c r="H88" s="20">
        <f t="shared" si="10"/>
        <v>2.7582099963850601</v>
      </c>
      <c r="I88" s="20">
        <f t="shared" si="6"/>
        <v>0.90778981803312209</v>
      </c>
      <c r="J88" s="21">
        <f t="shared" si="7"/>
        <v>0.38157894736842107</v>
      </c>
      <c r="K88" s="21">
        <f t="shared" si="8"/>
        <v>-0.23684210526315785</v>
      </c>
      <c r="L88" s="21">
        <f t="shared" si="9"/>
        <v>0.91128785786867872</v>
      </c>
    </row>
    <row r="89" spans="1:13" ht="12.75" hidden="1" x14ac:dyDescent="0.2">
      <c r="A89" s="3" t="s">
        <v>2</v>
      </c>
      <c r="B89" s="9" t="s">
        <v>229</v>
      </c>
      <c r="C89" s="4" t="s">
        <v>113</v>
      </c>
      <c r="D89" s="5">
        <v>3</v>
      </c>
      <c r="E89" s="6">
        <v>88</v>
      </c>
      <c r="F89" s="21">
        <f>1+$N$1*K89</f>
        <v>0.93421052631578949</v>
      </c>
      <c r="G89" s="22"/>
      <c r="H89" s="20">
        <f t="shared" si="10"/>
        <v>2.696916440909837</v>
      </c>
      <c r="I89" s="20">
        <f t="shared" si="6"/>
        <v>0.88761671096571937</v>
      </c>
      <c r="J89" s="21">
        <f t="shared" si="7"/>
        <v>0.36842105263157893</v>
      </c>
      <c r="K89" s="21">
        <f t="shared" si="8"/>
        <v>-0.26315789473684215</v>
      </c>
      <c r="L89" s="21">
        <f t="shared" si="9"/>
        <v>0.90145792021173143</v>
      </c>
    </row>
    <row r="90" spans="1:13" ht="12.75" hidden="1" x14ac:dyDescent="0.2">
      <c r="A90" s="3" t="s">
        <v>2</v>
      </c>
      <c r="B90" s="9" t="s">
        <v>229</v>
      </c>
      <c r="C90" s="7" t="s">
        <v>194</v>
      </c>
      <c r="D90" s="5">
        <v>3</v>
      </c>
      <c r="E90" s="6">
        <v>88</v>
      </c>
      <c r="F90" s="21">
        <f>1+$N$1*K90</f>
        <v>0.93421052631578949</v>
      </c>
      <c r="G90" s="22"/>
      <c r="H90" s="20">
        <f t="shared" si="10"/>
        <v>2.696916440909837</v>
      </c>
      <c r="I90" s="20">
        <f t="shared" si="6"/>
        <v>0.88761671096571937</v>
      </c>
      <c r="J90" s="21">
        <f t="shared" si="7"/>
        <v>0.36842105263157893</v>
      </c>
      <c r="K90" s="21">
        <f t="shared" si="8"/>
        <v>-0.26315789473684215</v>
      </c>
      <c r="L90" s="21">
        <f t="shared" si="9"/>
        <v>0.90145792021173143</v>
      </c>
    </row>
    <row r="91" spans="1:13" ht="12.75" hidden="1" x14ac:dyDescent="0.2">
      <c r="A91" s="3" t="s">
        <v>10</v>
      </c>
      <c r="B91" s="9" t="s">
        <v>10</v>
      </c>
      <c r="C91" s="4" t="s">
        <v>114</v>
      </c>
      <c r="D91" s="5">
        <v>4</v>
      </c>
      <c r="E91" s="6">
        <v>86</v>
      </c>
      <c r="F91" s="21">
        <f>1+$N$1*K91</f>
        <v>0.92763157894736836</v>
      </c>
      <c r="G91" s="22"/>
      <c r="H91" s="20">
        <f t="shared" si="10"/>
        <v>2.6356228854346133</v>
      </c>
      <c r="I91" s="20">
        <f t="shared" si="6"/>
        <v>0.86744360389831665</v>
      </c>
      <c r="J91" s="21">
        <f t="shared" si="7"/>
        <v>0.35526315789473684</v>
      </c>
      <c r="K91" s="21">
        <f t="shared" si="8"/>
        <v>-0.28947368421052633</v>
      </c>
      <c r="L91" s="21">
        <f t="shared" si="9"/>
        <v>0.89163647580093086</v>
      </c>
    </row>
    <row r="92" spans="1:13" ht="12.75" hidden="1" x14ac:dyDescent="0.2">
      <c r="A92" s="3" t="s">
        <v>56</v>
      </c>
      <c r="B92" s="9" t="s">
        <v>56</v>
      </c>
      <c r="C92" s="4" t="s">
        <v>115</v>
      </c>
      <c r="D92" s="5">
        <v>2</v>
      </c>
      <c r="E92" s="6">
        <v>85</v>
      </c>
      <c r="F92" s="21">
        <f>1+$N$1*K92</f>
        <v>0.92434210526315785</v>
      </c>
      <c r="G92" s="22"/>
      <c r="H92" s="20">
        <f t="shared" si="10"/>
        <v>2.6049761076970013</v>
      </c>
      <c r="I92" s="20">
        <f t="shared" si="6"/>
        <v>0.85735705036461529</v>
      </c>
      <c r="J92" s="21">
        <f t="shared" si="7"/>
        <v>0.34868421052631576</v>
      </c>
      <c r="K92" s="21">
        <f t="shared" si="8"/>
        <v>-0.30263157894736847</v>
      </c>
      <c r="L92" s="21">
        <f t="shared" si="9"/>
        <v>0.88672920056888205</v>
      </c>
    </row>
    <row r="93" spans="1:13" ht="12.75" hidden="1" x14ac:dyDescent="0.2">
      <c r="A93" s="3" t="s">
        <v>0</v>
      </c>
      <c r="B93" s="9" t="s">
        <v>207</v>
      </c>
      <c r="C93" s="4" t="s">
        <v>116</v>
      </c>
      <c r="D93" s="5">
        <v>4</v>
      </c>
      <c r="E93" s="6">
        <v>85</v>
      </c>
      <c r="F93" s="21">
        <f>1+$N$1*K93</f>
        <v>0.92434210526315785</v>
      </c>
      <c r="G93" s="22"/>
      <c r="H93" s="20">
        <f t="shared" si="10"/>
        <v>2.6049761076970013</v>
      </c>
      <c r="I93" s="20">
        <f t="shared" si="6"/>
        <v>0.85735705036461529</v>
      </c>
      <c r="J93" s="21">
        <f t="shared" si="7"/>
        <v>0.34868421052631576</v>
      </c>
      <c r="K93" s="21">
        <f t="shared" si="8"/>
        <v>-0.30263157894736847</v>
      </c>
      <c r="L93" s="21">
        <f t="shared" si="9"/>
        <v>0.88672920056888205</v>
      </c>
      <c r="M93" s="20">
        <f>L72-L93</f>
        <v>6.3946483568818491E-2</v>
      </c>
    </row>
    <row r="94" spans="1:13" ht="12.75" hidden="1" x14ac:dyDescent="0.2">
      <c r="A94" s="3" t="s">
        <v>7</v>
      </c>
      <c r="B94" s="9" t="s">
        <v>209</v>
      </c>
      <c r="C94" s="4" t="s">
        <v>117</v>
      </c>
      <c r="D94" s="5">
        <v>3</v>
      </c>
      <c r="E94" s="6">
        <v>85</v>
      </c>
      <c r="F94" s="21">
        <f>1+$N$1*K94</f>
        <v>0.92434210526315785</v>
      </c>
      <c r="G94" s="22"/>
      <c r="H94" s="20">
        <f t="shared" si="10"/>
        <v>2.6049761076970013</v>
      </c>
      <c r="I94" s="20">
        <f t="shared" si="6"/>
        <v>0.85735705036461529</v>
      </c>
      <c r="J94" s="21">
        <f t="shared" si="7"/>
        <v>0.34868421052631576</v>
      </c>
      <c r="K94" s="21">
        <f t="shared" si="8"/>
        <v>-0.30263157894736847</v>
      </c>
      <c r="L94" s="21">
        <f t="shared" si="9"/>
        <v>0.88672920056888205</v>
      </c>
    </row>
    <row r="95" spans="1:13" ht="12.75" hidden="1" x14ac:dyDescent="0.2">
      <c r="A95" s="3" t="s">
        <v>67</v>
      </c>
      <c r="B95" s="9" t="s">
        <v>215</v>
      </c>
      <c r="C95" s="4" t="s">
        <v>118</v>
      </c>
      <c r="D95" s="5">
        <v>2</v>
      </c>
      <c r="E95" s="6">
        <v>85</v>
      </c>
      <c r="F95" s="21">
        <f>1+$N$1*K95</f>
        <v>0.92434210526315785</v>
      </c>
      <c r="G95" s="22"/>
      <c r="H95" s="20">
        <f t="shared" si="10"/>
        <v>2.6049761076970013</v>
      </c>
      <c r="I95" s="20">
        <f t="shared" si="6"/>
        <v>0.85735705036461529</v>
      </c>
      <c r="J95" s="21">
        <f t="shared" si="7"/>
        <v>0.34868421052631576</v>
      </c>
      <c r="K95" s="21">
        <f t="shared" si="8"/>
        <v>-0.30263157894736847</v>
      </c>
      <c r="L95" s="21">
        <f t="shared" si="9"/>
        <v>0.88672920056888205</v>
      </c>
    </row>
    <row r="96" spans="1:13" ht="12.75" hidden="1" x14ac:dyDescent="0.2">
      <c r="A96" s="3" t="s">
        <v>70</v>
      </c>
      <c r="B96" s="9" t="s">
        <v>221</v>
      </c>
      <c r="C96" s="4" t="s">
        <v>119</v>
      </c>
      <c r="D96" s="5">
        <v>2</v>
      </c>
      <c r="E96" s="6">
        <v>85</v>
      </c>
      <c r="F96" s="21">
        <f>1+$N$1*K96</f>
        <v>0.92434210526315785</v>
      </c>
      <c r="G96" s="22"/>
      <c r="H96" s="20">
        <f t="shared" si="10"/>
        <v>2.6049761076970013</v>
      </c>
      <c r="I96" s="20">
        <f t="shared" si="6"/>
        <v>0.85735705036461529</v>
      </c>
      <c r="J96" s="21">
        <f t="shared" si="7"/>
        <v>0.34868421052631576</v>
      </c>
      <c r="K96" s="21">
        <f t="shared" si="8"/>
        <v>-0.30263157894736847</v>
      </c>
      <c r="L96" s="21">
        <f t="shared" si="9"/>
        <v>0.88672920056888205</v>
      </c>
    </row>
    <row r="97" spans="1:12" ht="12.75" hidden="1" x14ac:dyDescent="0.2">
      <c r="A97" s="3" t="s">
        <v>64</v>
      </c>
      <c r="B97" s="9" t="s">
        <v>212</v>
      </c>
      <c r="C97" s="4" t="s">
        <v>120</v>
      </c>
      <c r="D97" s="5">
        <v>2</v>
      </c>
      <c r="E97" s="6">
        <v>84</v>
      </c>
      <c r="F97" s="21">
        <f>1+$N$1*K97</f>
        <v>0.92105263157894735</v>
      </c>
      <c r="G97" s="22"/>
      <c r="H97" s="20">
        <f t="shared" si="10"/>
        <v>2.5743293299593897</v>
      </c>
      <c r="I97" s="20">
        <f t="shared" si="6"/>
        <v>0.84727049683091393</v>
      </c>
      <c r="J97" s="21">
        <f t="shared" si="7"/>
        <v>0.34210526315789475</v>
      </c>
      <c r="K97" s="21">
        <f t="shared" si="8"/>
        <v>-0.31578947368421051</v>
      </c>
      <c r="L97" s="21">
        <f t="shared" si="9"/>
        <v>0.88182436266553976</v>
      </c>
    </row>
    <row r="98" spans="1:12" ht="12.75" hidden="1" x14ac:dyDescent="0.2">
      <c r="A98" s="3" t="s">
        <v>41</v>
      </c>
      <c r="B98" s="9" t="s">
        <v>220</v>
      </c>
      <c r="C98" s="4" t="s">
        <v>121</v>
      </c>
      <c r="D98" s="5">
        <v>3</v>
      </c>
      <c r="E98" s="6">
        <v>84</v>
      </c>
      <c r="F98" s="21">
        <f>1+$N$1*K98</f>
        <v>0.92105263157894735</v>
      </c>
      <c r="G98" s="22"/>
      <c r="H98" s="20">
        <f t="shared" si="10"/>
        <v>2.5743293299593897</v>
      </c>
      <c r="I98" s="20">
        <f t="shared" si="6"/>
        <v>0.84727049683091393</v>
      </c>
      <c r="J98" s="21">
        <f t="shared" si="7"/>
        <v>0.34210526315789475</v>
      </c>
      <c r="K98" s="21">
        <f t="shared" si="8"/>
        <v>-0.31578947368421051</v>
      </c>
      <c r="L98" s="21">
        <f t="shared" si="9"/>
        <v>0.88182436266553976</v>
      </c>
    </row>
    <row r="99" spans="1:12" ht="12.75" hidden="1" x14ac:dyDescent="0.2">
      <c r="A99" s="3" t="s">
        <v>74</v>
      </c>
      <c r="B99" s="9" t="s">
        <v>227</v>
      </c>
      <c r="C99" s="4" t="s">
        <v>122</v>
      </c>
      <c r="D99" s="5">
        <v>2</v>
      </c>
      <c r="E99" s="6">
        <v>84</v>
      </c>
      <c r="F99" s="21">
        <f>1+$N$1*K99</f>
        <v>0.92105263157894735</v>
      </c>
      <c r="G99" s="22"/>
      <c r="H99" s="20">
        <f t="shared" si="10"/>
        <v>2.5743293299593897</v>
      </c>
      <c r="I99" s="20">
        <f t="shared" si="6"/>
        <v>0.84727049683091393</v>
      </c>
      <c r="J99" s="21">
        <f t="shared" si="7"/>
        <v>0.34210526315789475</v>
      </c>
      <c r="K99" s="21">
        <f t="shared" si="8"/>
        <v>-0.31578947368421051</v>
      </c>
      <c r="L99" s="21">
        <f t="shared" si="9"/>
        <v>0.88182436266553976</v>
      </c>
    </row>
    <row r="100" spans="1:12" ht="12.75" hidden="1" x14ac:dyDescent="0.2">
      <c r="A100" s="3" t="s">
        <v>84</v>
      </c>
      <c r="B100" s="9" t="s">
        <v>228</v>
      </c>
      <c r="C100" s="4" t="s">
        <v>123</v>
      </c>
      <c r="D100" s="5">
        <v>2</v>
      </c>
      <c r="E100" s="6">
        <v>83</v>
      </c>
      <c r="F100" s="21">
        <f>1+$N$1*K100</f>
        <v>0.91776315789473684</v>
      </c>
      <c r="G100" s="22"/>
      <c r="H100" s="20">
        <f t="shared" si="10"/>
        <v>2.5436825522217781</v>
      </c>
      <c r="I100" s="20">
        <f t="shared" si="6"/>
        <v>0.83718394329721257</v>
      </c>
      <c r="J100" s="21">
        <f t="shared" si="7"/>
        <v>0.33552631578947367</v>
      </c>
      <c r="K100" s="21">
        <f t="shared" si="8"/>
        <v>-0.32894736842105265</v>
      </c>
      <c r="L100" s="21">
        <f t="shared" si="9"/>
        <v>0.87692206634149039</v>
      </c>
    </row>
    <row r="101" spans="1:12" ht="12.75" hidden="1" x14ac:dyDescent="0.2">
      <c r="A101" s="3" t="s">
        <v>53</v>
      </c>
      <c r="B101" s="9" t="s">
        <v>53</v>
      </c>
      <c r="C101" s="4" t="s">
        <v>124</v>
      </c>
      <c r="D101" s="5">
        <v>2</v>
      </c>
      <c r="E101" s="6">
        <v>82</v>
      </c>
      <c r="F101" s="21">
        <f>1+$N$1*K101</f>
        <v>0.91447368421052633</v>
      </c>
      <c r="G101" s="22"/>
      <c r="H101" s="20">
        <f t="shared" si="10"/>
        <v>2.513035774484166</v>
      </c>
      <c r="I101" s="20">
        <f t="shared" si="6"/>
        <v>0.82709738976351121</v>
      </c>
      <c r="J101" s="21">
        <f t="shared" si="7"/>
        <v>0.32894736842105265</v>
      </c>
      <c r="K101" s="21">
        <f t="shared" si="8"/>
        <v>-0.34210526315789469</v>
      </c>
      <c r="L101" s="21">
        <f t="shared" si="9"/>
        <v>0.87202241562936145</v>
      </c>
    </row>
    <row r="102" spans="1:12" ht="12.75" hidden="1" x14ac:dyDescent="0.2">
      <c r="A102" s="3" t="s">
        <v>28</v>
      </c>
      <c r="B102" s="9" t="s">
        <v>202</v>
      </c>
      <c r="C102" s="7" t="s">
        <v>181</v>
      </c>
      <c r="D102" s="5">
        <v>2</v>
      </c>
      <c r="E102" s="6">
        <v>81</v>
      </c>
      <c r="F102" s="21">
        <f>1+$N$1*K102</f>
        <v>0.91118421052631582</v>
      </c>
      <c r="G102" s="22"/>
      <c r="H102" s="20">
        <f t="shared" si="10"/>
        <v>2.4823889967465544</v>
      </c>
      <c r="I102" s="20">
        <f t="shared" si="6"/>
        <v>0.81701083622980986</v>
      </c>
      <c r="J102" s="21">
        <f t="shared" si="7"/>
        <v>0.32236842105263158</v>
      </c>
      <c r="K102" s="21">
        <f t="shared" si="8"/>
        <v>-0.35526315789473684</v>
      </c>
      <c r="L102" s="21">
        <f t="shared" si="9"/>
        <v>0.86712551433508078</v>
      </c>
    </row>
    <row r="103" spans="1:12" ht="12.75" hidden="1" x14ac:dyDescent="0.2">
      <c r="A103" s="3" t="s">
        <v>88</v>
      </c>
      <c r="B103" s="9" t="s">
        <v>208</v>
      </c>
      <c r="C103" s="4" t="s">
        <v>125</v>
      </c>
      <c r="D103" s="5">
        <v>2</v>
      </c>
      <c r="E103" s="6">
        <v>81</v>
      </c>
      <c r="F103" s="21">
        <f>1+$N$1*K103</f>
        <v>0.91118421052631582</v>
      </c>
      <c r="G103" s="22"/>
      <c r="H103" s="20">
        <f t="shared" si="10"/>
        <v>2.4823889967465544</v>
      </c>
      <c r="I103" s="20">
        <f t="shared" si="6"/>
        <v>0.81701083622980986</v>
      </c>
      <c r="J103" s="21">
        <f t="shared" si="7"/>
        <v>0.32236842105263158</v>
      </c>
      <c r="K103" s="21">
        <f t="shared" si="8"/>
        <v>-0.35526315789473684</v>
      </c>
      <c r="L103" s="21">
        <f t="shared" si="9"/>
        <v>0.86712551433508078</v>
      </c>
    </row>
    <row r="104" spans="1:12" ht="12.75" hidden="1" x14ac:dyDescent="0.2">
      <c r="A104" s="3" t="s">
        <v>62</v>
      </c>
      <c r="B104" s="9" t="s">
        <v>223</v>
      </c>
      <c r="C104" s="4" t="s">
        <v>126</v>
      </c>
      <c r="D104" s="5">
        <v>2</v>
      </c>
      <c r="E104" s="6">
        <v>81</v>
      </c>
      <c r="F104" s="21">
        <f>1+$N$1*K104</f>
        <v>0.91118421052631582</v>
      </c>
      <c r="G104" s="22"/>
      <c r="H104" s="20">
        <f>E104/$G$2</f>
        <v>2.4823889967465544</v>
      </c>
      <c r="I104" s="20">
        <f t="shared" si="6"/>
        <v>0.81701083622980986</v>
      </c>
      <c r="J104" s="21">
        <f t="shared" si="7"/>
        <v>0.32236842105263158</v>
      </c>
      <c r="K104" s="21">
        <f t="shared" si="8"/>
        <v>-0.35526315789473684</v>
      </c>
      <c r="L104" s="21">
        <f t="shared" si="9"/>
        <v>0.86712551433508078</v>
      </c>
    </row>
    <row r="105" spans="1:12" ht="12.75" x14ac:dyDescent="0.2">
      <c r="A105" s="3" t="s">
        <v>3</v>
      </c>
      <c r="B105" s="9" t="s">
        <v>214</v>
      </c>
      <c r="C105" s="4" t="s">
        <v>127</v>
      </c>
      <c r="D105" s="5">
        <v>3</v>
      </c>
      <c r="E105" s="6">
        <v>80</v>
      </c>
      <c r="F105" s="21">
        <f>1+$N$1*K105</f>
        <v>0.90789473684210531</v>
      </c>
      <c r="G105" s="22"/>
      <c r="H105" s="20">
        <f t="shared" ref="H105:H149" si="11">E105/$G$2</f>
        <v>2.4517422190089424</v>
      </c>
      <c r="I105" s="20">
        <f t="shared" si="6"/>
        <v>0.8069242826961085</v>
      </c>
      <c r="J105" s="21">
        <f t="shared" si="7"/>
        <v>0.31578947368421051</v>
      </c>
      <c r="K105" s="21">
        <f t="shared" si="8"/>
        <v>-0.36842105263157898</v>
      </c>
      <c r="L105" s="21">
        <f t="shared" si="9"/>
        <v>0.86223146602917711</v>
      </c>
    </row>
    <row r="106" spans="1:12" ht="12.75" x14ac:dyDescent="0.2">
      <c r="A106" s="3" t="s">
        <v>3</v>
      </c>
      <c r="B106" s="9" t="s">
        <v>214</v>
      </c>
      <c r="C106" s="4" t="s">
        <v>174</v>
      </c>
      <c r="D106" s="5">
        <v>3</v>
      </c>
      <c r="E106" s="6">
        <v>80</v>
      </c>
      <c r="F106" s="21">
        <f>1+$N$1*K106</f>
        <v>0.90789473684210531</v>
      </c>
      <c r="G106" s="22"/>
      <c r="H106" s="20">
        <f t="shared" si="11"/>
        <v>2.4517422190089424</v>
      </c>
      <c r="I106" s="20">
        <f t="shared" si="6"/>
        <v>0.8069242826961085</v>
      </c>
      <c r="J106" s="21">
        <f t="shared" si="7"/>
        <v>0.31578947368421051</v>
      </c>
      <c r="K106" s="21">
        <f t="shared" si="8"/>
        <v>-0.36842105263157898</v>
      </c>
      <c r="L106" s="21">
        <f t="shared" si="9"/>
        <v>0.86223146602917711</v>
      </c>
    </row>
    <row r="107" spans="1:12" ht="12.75" x14ac:dyDescent="0.2">
      <c r="A107" s="3" t="s">
        <v>3</v>
      </c>
      <c r="B107" s="9" t="s">
        <v>214</v>
      </c>
      <c r="C107" s="4" t="s">
        <v>238</v>
      </c>
      <c r="D107" s="5">
        <v>3</v>
      </c>
      <c r="E107" s="6">
        <v>80</v>
      </c>
      <c r="F107" s="21">
        <f>1+$N$1*K107</f>
        <v>0.90789473684210531</v>
      </c>
      <c r="G107" s="22"/>
      <c r="H107" s="20">
        <f t="shared" si="11"/>
        <v>2.4517422190089424</v>
      </c>
      <c r="I107" s="20">
        <f t="shared" si="6"/>
        <v>0.8069242826961085</v>
      </c>
      <c r="J107" s="21">
        <f t="shared" si="7"/>
        <v>0.31578947368421051</v>
      </c>
      <c r="K107" s="21">
        <f t="shared" si="8"/>
        <v>-0.36842105263157898</v>
      </c>
      <c r="L107" s="21">
        <f t="shared" si="9"/>
        <v>0.86223146602917711</v>
      </c>
    </row>
    <row r="108" spans="1:12" ht="12.75" x14ac:dyDescent="0.2">
      <c r="A108" s="3" t="s">
        <v>3</v>
      </c>
      <c r="B108" s="9" t="s">
        <v>214</v>
      </c>
      <c r="C108" s="4" t="s">
        <v>239</v>
      </c>
      <c r="D108" s="5">
        <v>3</v>
      </c>
      <c r="E108" s="6">
        <v>80</v>
      </c>
      <c r="F108" s="21">
        <f>1+$N$1*K108</f>
        <v>0.90789473684210531</v>
      </c>
      <c r="G108" s="22"/>
      <c r="H108" s="20">
        <f t="shared" si="11"/>
        <v>2.4517422190089424</v>
      </c>
      <c r="I108" s="20">
        <f t="shared" si="6"/>
        <v>0.8069242826961085</v>
      </c>
      <c r="J108" s="21">
        <f t="shared" si="7"/>
        <v>0.31578947368421051</v>
      </c>
      <c r="K108" s="21">
        <f t="shared" si="8"/>
        <v>-0.36842105263157898</v>
      </c>
      <c r="L108" s="21">
        <f t="shared" si="9"/>
        <v>0.86223146602917711</v>
      </c>
    </row>
    <row r="109" spans="1:12" ht="12.75" x14ac:dyDescent="0.2">
      <c r="A109" s="3" t="s">
        <v>3</v>
      </c>
      <c r="B109" s="9" t="s">
        <v>214</v>
      </c>
      <c r="C109" s="4" t="s">
        <v>240</v>
      </c>
      <c r="D109" s="5">
        <v>3</v>
      </c>
      <c r="E109" s="6">
        <v>80</v>
      </c>
      <c r="F109" s="21">
        <f>1+$N$1*K109</f>
        <v>0.90789473684210531</v>
      </c>
      <c r="G109" s="22"/>
      <c r="H109" s="20">
        <f t="shared" si="11"/>
        <v>2.4517422190089424</v>
      </c>
      <c r="I109" s="20">
        <f t="shared" si="6"/>
        <v>0.8069242826961085</v>
      </c>
      <c r="J109" s="21">
        <f t="shared" si="7"/>
        <v>0.31578947368421051</v>
      </c>
      <c r="K109" s="21">
        <f t="shared" si="8"/>
        <v>-0.36842105263157898</v>
      </c>
      <c r="L109" s="21">
        <f t="shared" si="9"/>
        <v>0.86223146602917711</v>
      </c>
    </row>
    <row r="110" spans="1:12" ht="12.75" hidden="1" x14ac:dyDescent="0.2">
      <c r="A110" s="3" t="s">
        <v>128</v>
      </c>
      <c r="B110" s="9" t="s">
        <v>216</v>
      </c>
      <c r="C110" s="4" t="s">
        <v>129</v>
      </c>
      <c r="D110" s="5">
        <v>1</v>
      </c>
      <c r="E110" s="6">
        <v>77</v>
      </c>
      <c r="F110" s="21">
        <f>1+$N$1*K110</f>
        <v>0.89802631578947367</v>
      </c>
      <c r="G110" s="22"/>
      <c r="H110" s="20">
        <f t="shared" si="11"/>
        <v>2.3598018857961072</v>
      </c>
      <c r="I110" s="20">
        <f t="shared" si="6"/>
        <v>0.77666462209500442</v>
      </c>
      <c r="J110" s="21">
        <f t="shared" si="7"/>
        <v>0.29605263157894735</v>
      </c>
      <c r="K110" s="21">
        <f t="shared" si="8"/>
        <v>-0.40789473684210531</v>
      </c>
      <c r="L110" s="21">
        <f t="shared" si="9"/>
        <v>0.84756747103453067</v>
      </c>
    </row>
    <row r="111" spans="1:12" ht="12.75" hidden="1" x14ac:dyDescent="0.2">
      <c r="A111" s="3" t="s">
        <v>130</v>
      </c>
      <c r="B111" s="9" t="s">
        <v>219</v>
      </c>
      <c r="C111" s="4" t="s">
        <v>131</v>
      </c>
      <c r="D111" s="5">
        <v>1</v>
      </c>
      <c r="E111" s="6">
        <v>75</v>
      </c>
      <c r="F111" s="21">
        <f>1+$N$1*K111</f>
        <v>0.89144736842105265</v>
      </c>
      <c r="G111" s="22"/>
      <c r="H111" s="20">
        <f t="shared" si="11"/>
        <v>2.2985083303208835</v>
      </c>
      <c r="I111" s="20">
        <f t="shared" si="6"/>
        <v>0.7564915150276017</v>
      </c>
      <c r="J111" s="21">
        <f t="shared" si="7"/>
        <v>0.28289473684210525</v>
      </c>
      <c r="K111" s="21">
        <f t="shared" si="8"/>
        <v>-0.43421052631578949</v>
      </c>
      <c r="L111" s="21">
        <f t="shared" si="9"/>
        <v>0.83780762672880704</v>
      </c>
    </row>
    <row r="112" spans="1:12" ht="12.75" hidden="1" x14ac:dyDescent="0.2">
      <c r="A112" s="3" t="s">
        <v>130</v>
      </c>
      <c r="B112" s="9" t="s">
        <v>219</v>
      </c>
      <c r="C112" s="7" t="s">
        <v>189</v>
      </c>
      <c r="D112" s="5">
        <v>1</v>
      </c>
      <c r="E112" s="6">
        <v>75</v>
      </c>
      <c r="F112" s="21">
        <f>1+$N$1*K112</f>
        <v>0.89144736842105265</v>
      </c>
      <c r="G112" s="22"/>
      <c r="H112" s="20">
        <f t="shared" si="11"/>
        <v>2.2985083303208835</v>
      </c>
      <c r="I112" s="20">
        <f t="shared" si="6"/>
        <v>0.7564915150276017</v>
      </c>
      <c r="J112" s="21">
        <f t="shared" si="7"/>
        <v>0.28289473684210525</v>
      </c>
      <c r="K112" s="21">
        <f t="shared" si="8"/>
        <v>-0.43421052631578949</v>
      </c>
      <c r="L112" s="21">
        <f t="shared" si="9"/>
        <v>0.83780762672880704</v>
      </c>
    </row>
    <row r="113" spans="1:13" ht="12.75" hidden="1" x14ac:dyDescent="0.2">
      <c r="A113" s="3" t="s">
        <v>41</v>
      </c>
      <c r="B113" s="9" t="s">
        <v>220</v>
      </c>
      <c r="C113" s="4" t="s">
        <v>132</v>
      </c>
      <c r="D113" s="5">
        <v>4</v>
      </c>
      <c r="E113" s="6">
        <v>75</v>
      </c>
      <c r="F113" s="21">
        <f>1+$N$1*K113</f>
        <v>0.89144736842105265</v>
      </c>
      <c r="G113" s="22"/>
      <c r="H113" s="20">
        <f t="shared" si="11"/>
        <v>2.2985083303208835</v>
      </c>
      <c r="I113" s="20">
        <f t="shared" si="6"/>
        <v>0.7564915150276017</v>
      </c>
      <c r="J113" s="21">
        <f t="shared" si="7"/>
        <v>0.28289473684210525</v>
      </c>
      <c r="K113" s="21">
        <f t="shared" si="8"/>
        <v>-0.43421052631578949</v>
      </c>
      <c r="L113" s="21">
        <f t="shared" si="9"/>
        <v>0.83780762672880704</v>
      </c>
    </row>
    <row r="114" spans="1:13" ht="12.75" hidden="1" x14ac:dyDescent="0.2">
      <c r="A114" s="3" t="s">
        <v>133</v>
      </c>
      <c r="B114" s="9" t="s">
        <v>222</v>
      </c>
      <c r="C114" s="4" t="s">
        <v>134</v>
      </c>
      <c r="D114" s="5">
        <v>1</v>
      </c>
      <c r="E114" s="6">
        <v>75</v>
      </c>
      <c r="F114" s="21">
        <f>1+$N$1*K114</f>
        <v>0.89144736842105265</v>
      </c>
      <c r="G114" s="22"/>
      <c r="H114" s="20">
        <f t="shared" si="11"/>
        <v>2.2985083303208835</v>
      </c>
      <c r="I114" s="20">
        <f t="shared" si="6"/>
        <v>0.7564915150276017</v>
      </c>
      <c r="J114" s="21">
        <f t="shared" si="7"/>
        <v>0.28289473684210525</v>
      </c>
      <c r="K114" s="21">
        <f t="shared" si="8"/>
        <v>-0.43421052631578949</v>
      </c>
      <c r="L114" s="21">
        <f t="shared" si="9"/>
        <v>0.83780762672880704</v>
      </c>
    </row>
    <row r="115" spans="1:13" ht="12.75" hidden="1" x14ac:dyDescent="0.2">
      <c r="A115" s="3" t="s">
        <v>73</v>
      </c>
      <c r="B115" s="9" t="s">
        <v>227</v>
      </c>
      <c r="C115" s="4" t="s">
        <v>135</v>
      </c>
      <c r="D115" s="5">
        <v>2</v>
      </c>
      <c r="E115" s="6">
        <v>75</v>
      </c>
      <c r="F115" s="21">
        <f>1+$N$1*K115</f>
        <v>0.89144736842105265</v>
      </c>
      <c r="G115" s="22"/>
      <c r="H115" s="20">
        <f t="shared" si="11"/>
        <v>2.2985083303208835</v>
      </c>
      <c r="I115" s="20">
        <f t="shared" si="6"/>
        <v>0.7564915150276017</v>
      </c>
      <c r="J115" s="21">
        <f t="shared" si="7"/>
        <v>0.28289473684210525</v>
      </c>
      <c r="K115" s="21">
        <f t="shared" si="8"/>
        <v>-0.43421052631578949</v>
      </c>
      <c r="L115" s="21">
        <f t="shared" si="9"/>
        <v>0.83780762672880704</v>
      </c>
    </row>
    <row r="116" spans="1:13" ht="12.75" hidden="1" x14ac:dyDescent="0.2">
      <c r="A116" s="3" t="s">
        <v>39</v>
      </c>
      <c r="B116" s="9" t="s">
        <v>206</v>
      </c>
      <c r="C116" s="4" t="s">
        <v>136</v>
      </c>
      <c r="D116" s="5">
        <v>3</v>
      </c>
      <c r="E116" s="6">
        <v>74</v>
      </c>
      <c r="F116" s="21">
        <f>1+$N$1*K116</f>
        <v>0.88815789473684215</v>
      </c>
      <c r="G116" s="22"/>
      <c r="H116" s="20">
        <f t="shared" si="11"/>
        <v>2.2678615525832719</v>
      </c>
      <c r="I116" s="20">
        <f t="shared" si="6"/>
        <v>0.74640496149390034</v>
      </c>
      <c r="J116" s="21">
        <f t="shared" si="7"/>
        <v>0.27631578947368424</v>
      </c>
      <c r="K116" s="21">
        <f t="shared" si="8"/>
        <v>-0.44736842105263153</v>
      </c>
      <c r="L116" s="21">
        <f t="shared" si="9"/>
        <v>0.83293285706677955</v>
      </c>
    </row>
    <row r="117" spans="1:13" ht="12.75" hidden="1" x14ac:dyDescent="0.2">
      <c r="A117" s="3" t="s">
        <v>2</v>
      </c>
      <c r="B117" s="9" t="s">
        <v>229</v>
      </c>
      <c r="C117" s="4" t="s">
        <v>137</v>
      </c>
      <c r="D117" s="5">
        <v>4</v>
      </c>
      <c r="E117" s="6">
        <v>74</v>
      </c>
      <c r="F117" s="21">
        <f>1+$N$1*K117</f>
        <v>0.88815789473684215</v>
      </c>
      <c r="G117" s="22"/>
      <c r="H117" s="20">
        <f t="shared" si="11"/>
        <v>2.2678615525832719</v>
      </c>
      <c r="I117" s="20">
        <f t="shared" si="6"/>
        <v>0.74640496149390034</v>
      </c>
      <c r="J117" s="21">
        <f t="shared" si="7"/>
        <v>0.27631578947368424</v>
      </c>
      <c r="K117" s="21">
        <f t="shared" si="8"/>
        <v>-0.44736842105263153</v>
      </c>
      <c r="L117" s="21">
        <f t="shared" si="9"/>
        <v>0.83293285706677955</v>
      </c>
    </row>
    <row r="118" spans="1:13" ht="12.75" hidden="1" x14ac:dyDescent="0.2">
      <c r="A118" s="3" t="s">
        <v>2</v>
      </c>
      <c r="B118" s="9" t="s">
        <v>229</v>
      </c>
      <c r="C118" s="7" t="s">
        <v>195</v>
      </c>
      <c r="D118" s="5">
        <v>4</v>
      </c>
      <c r="E118" s="6">
        <v>74</v>
      </c>
      <c r="F118" s="21">
        <f>1+$N$1*K118</f>
        <v>0.88815789473684215</v>
      </c>
      <c r="G118" s="22"/>
      <c r="H118" s="20">
        <f t="shared" si="11"/>
        <v>2.2678615525832719</v>
      </c>
      <c r="I118" s="20">
        <f t="shared" si="6"/>
        <v>0.74640496149390034</v>
      </c>
      <c r="J118" s="21">
        <f t="shared" si="7"/>
        <v>0.27631578947368424</v>
      </c>
      <c r="K118" s="21">
        <f t="shared" si="8"/>
        <v>-0.44736842105263153</v>
      </c>
      <c r="L118" s="21">
        <f t="shared" si="9"/>
        <v>0.83293285706677955</v>
      </c>
    </row>
    <row r="119" spans="1:13" ht="12.75" hidden="1" x14ac:dyDescent="0.2">
      <c r="A119" s="3" t="s">
        <v>26</v>
      </c>
      <c r="B119" s="9" t="s">
        <v>233</v>
      </c>
      <c r="C119" s="4" t="s">
        <v>138</v>
      </c>
      <c r="D119" s="5">
        <v>2</v>
      </c>
      <c r="E119" s="6">
        <v>74</v>
      </c>
      <c r="F119" s="21">
        <f>1+$N$1*K119</f>
        <v>0.88815789473684215</v>
      </c>
      <c r="G119" s="22"/>
      <c r="H119" s="20">
        <f t="shared" si="11"/>
        <v>2.2678615525832719</v>
      </c>
      <c r="I119" s="20">
        <f t="shared" si="6"/>
        <v>0.74640496149390034</v>
      </c>
      <c r="J119" s="21">
        <f t="shared" si="7"/>
        <v>0.27631578947368424</v>
      </c>
      <c r="K119" s="21">
        <f t="shared" si="8"/>
        <v>-0.44736842105263153</v>
      </c>
      <c r="L119" s="21">
        <f t="shared" si="9"/>
        <v>0.83293285706677955</v>
      </c>
    </row>
    <row r="120" spans="1:13" ht="12.75" hidden="1" x14ac:dyDescent="0.2">
      <c r="A120" s="3" t="s">
        <v>80</v>
      </c>
      <c r="B120" s="9" t="s">
        <v>201</v>
      </c>
      <c r="C120" s="4" t="s">
        <v>139</v>
      </c>
      <c r="D120" s="5">
        <v>2</v>
      </c>
      <c r="E120" s="6">
        <v>72</v>
      </c>
      <c r="F120" s="21">
        <f>1+$N$1*K120</f>
        <v>0.88157894736842102</v>
      </c>
      <c r="G120" s="22"/>
      <c r="H120" s="20">
        <f t="shared" si="11"/>
        <v>2.2065679971080483</v>
      </c>
      <c r="I120" s="20">
        <f t="shared" si="6"/>
        <v>0.72623185442649762</v>
      </c>
      <c r="J120" s="21">
        <f t="shared" si="7"/>
        <v>0.26315789473684209</v>
      </c>
      <c r="K120" s="21">
        <f t="shared" si="8"/>
        <v>-0.47368421052631582</v>
      </c>
      <c r="L120" s="21">
        <f t="shared" si="9"/>
        <v>0.82319413113062201</v>
      </c>
    </row>
    <row r="121" spans="1:13" ht="12.75" hidden="1" x14ac:dyDescent="0.2">
      <c r="A121" s="3" t="s">
        <v>0</v>
      </c>
      <c r="B121" s="9" t="s">
        <v>207</v>
      </c>
      <c r="C121" s="4" t="s">
        <v>140</v>
      </c>
      <c r="D121" s="5">
        <v>5</v>
      </c>
      <c r="E121" s="6">
        <v>72</v>
      </c>
      <c r="F121" s="21">
        <f>1+$N$1*K121</f>
        <v>0.88157894736842102</v>
      </c>
      <c r="G121" s="22"/>
      <c r="H121" s="20">
        <f t="shared" si="11"/>
        <v>2.2065679971080483</v>
      </c>
      <c r="I121" s="20">
        <f t="shared" si="6"/>
        <v>0.72623185442649762</v>
      </c>
      <c r="J121" s="21">
        <f t="shared" si="7"/>
        <v>0.26315789473684209</v>
      </c>
      <c r="K121" s="21">
        <f t="shared" si="8"/>
        <v>-0.47368421052631582</v>
      </c>
      <c r="L121" s="21">
        <f t="shared" si="9"/>
        <v>0.82319413113062201</v>
      </c>
      <c r="M121" s="20">
        <f>L100-L121</f>
        <v>5.3727935210868383E-2</v>
      </c>
    </row>
    <row r="122" spans="1:13" ht="12.75" hidden="1" x14ac:dyDescent="0.2">
      <c r="A122" s="8" t="s">
        <v>58</v>
      </c>
      <c r="B122" s="9" t="s">
        <v>234</v>
      </c>
      <c r="C122" s="4" t="s">
        <v>141</v>
      </c>
      <c r="D122" s="5">
        <v>2</v>
      </c>
      <c r="E122" s="6">
        <v>72</v>
      </c>
      <c r="F122" s="21">
        <f>1+$N$1*K122</f>
        <v>0.88157894736842102</v>
      </c>
      <c r="G122" s="22"/>
      <c r="H122" s="20">
        <f t="shared" si="11"/>
        <v>2.2065679971080483</v>
      </c>
      <c r="I122" s="20">
        <f t="shared" si="6"/>
        <v>0.72623185442649762</v>
      </c>
      <c r="J122" s="21">
        <f t="shared" si="7"/>
        <v>0.26315789473684209</v>
      </c>
      <c r="K122" s="21">
        <f t="shared" si="8"/>
        <v>-0.47368421052631582</v>
      </c>
      <c r="L122" s="21">
        <f t="shared" si="9"/>
        <v>0.82319413113062201</v>
      </c>
    </row>
    <row r="123" spans="1:13" ht="12.75" hidden="1" x14ac:dyDescent="0.2">
      <c r="A123" s="3" t="s">
        <v>20</v>
      </c>
      <c r="B123" s="9" t="s">
        <v>224</v>
      </c>
      <c r="C123" s="4" t="s">
        <v>142</v>
      </c>
      <c r="D123" s="5">
        <v>3</v>
      </c>
      <c r="E123" s="6">
        <v>71</v>
      </c>
      <c r="F123" s="21">
        <f>1+$N$1*K123</f>
        <v>0.87828947368421051</v>
      </c>
      <c r="G123" s="22"/>
      <c r="H123" s="20">
        <f t="shared" si="11"/>
        <v>2.1759212193704367</v>
      </c>
      <c r="I123" s="20">
        <f t="shared" si="6"/>
        <v>0.71614530089279638</v>
      </c>
      <c r="J123" s="21">
        <f t="shared" si="7"/>
        <v>0.25657894736842107</v>
      </c>
      <c r="K123" s="21">
        <f t="shared" si="8"/>
        <v>-0.48684210526315785</v>
      </c>
      <c r="L123" s="21">
        <f t="shared" si="9"/>
        <v>0.81833037730403713</v>
      </c>
    </row>
    <row r="124" spans="1:13" ht="12.75" hidden="1" x14ac:dyDescent="0.2">
      <c r="A124" s="3" t="s">
        <v>51</v>
      </c>
      <c r="B124" s="9" t="s">
        <v>230</v>
      </c>
      <c r="C124" s="4" t="s">
        <v>143</v>
      </c>
      <c r="D124" s="5">
        <v>3</v>
      </c>
      <c r="E124" s="6">
        <v>69</v>
      </c>
      <c r="F124" s="21">
        <f>1+$N$1*K124</f>
        <v>0.87171052631578949</v>
      </c>
      <c r="G124" s="22"/>
      <c r="H124" s="20">
        <f t="shared" si="11"/>
        <v>2.1146276638952131</v>
      </c>
      <c r="I124" s="20">
        <f t="shared" si="6"/>
        <v>0.69597219382539366</v>
      </c>
      <c r="J124" s="21">
        <f t="shared" si="7"/>
        <v>0.24342105263157895</v>
      </c>
      <c r="K124" s="21">
        <f t="shared" si="8"/>
        <v>-0.51315789473684204</v>
      </c>
      <c r="L124" s="21">
        <f t="shared" si="9"/>
        <v>0.80861459166653893</v>
      </c>
    </row>
    <row r="125" spans="1:13" ht="12.75" hidden="1" x14ac:dyDescent="0.2">
      <c r="A125" s="3" t="s">
        <v>7</v>
      </c>
      <c r="B125" s="9" t="s">
        <v>209</v>
      </c>
      <c r="C125" s="4" t="s">
        <v>144</v>
      </c>
      <c r="D125" s="5">
        <v>4</v>
      </c>
      <c r="E125" s="6">
        <v>66</v>
      </c>
      <c r="F125" s="21">
        <f>1+$N$1*K125</f>
        <v>0.86184210526315796</v>
      </c>
      <c r="G125" s="22"/>
      <c r="H125" s="20">
        <f t="shared" si="11"/>
        <v>2.0226873306823774</v>
      </c>
      <c r="I125" s="20">
        <f t="shared" si="6"/>
        <v>0.66571253322428958</v>
      </c>
      <c r="J125" s="21">
        <f t="shared" si="7"/>
        <v>0.22368421052631579</v>
      </c>
      <c r="K125" s="21">
        <f t="shared" si="8"/>
        <v>-0.55263157894736836</v>
      </c>
      <c r="L125" s="21">
        <f t="shared" si="9"/>
        <v>0.79407171946380894</v>
      </c>
    </row>
    <row r="126" spans="1:13" ht="12.75" hidden="1" x14ac:dyDescent="0.2">
      <c r="A126" s="3" t="s">
        <v>7</v>
      </c>
      <c r="B126" s="9" t="s">
        <v>209</v>
      </c>
      <c r="C126" s="7" t="s">
        <v>186</v>
      </c>
      <c r="D126" s="5">
        <v>4</v>
      </c>
      <c r="E126" s="6">
        <v>66</v>
      </c>
      <c r="F126" s="21">
        <f>1+$N$1*K126</f>
        <v>0.86184210526315796</v>
      </c>
      <c r="G126" s="22"/>
      <c r="H126" s="20">
        <f t="shared" si="11"/>
        <v>2.0226873306823774</v>
      </c>
      <c r="I126" s="20">
        <f t="shared" si="6"/>
        <v>0.66571253322428958</v>
      </c>
      <c r="J126" s="21">
        <f t="shared" si="7"/>
        <v>0.22368421052631579</v>
      </c>
      <c r="K126" s="21">
        <f t="shared" si="8"/>
        <v>-0.55263157894736836</v>
      </c>
      <c r="L126" s="21">
        <f t="shared" si="9"/>
        <v>0.79407171946380894</v>
      </c>
    </row>
    <row r="127" spans="1:13" ht="12.75" hidden="1" x14ac:dyDescent="0.2">
      <c r="A127" s="3" t="s">
        <v>5</v>
      </c>
      <c r="B127" s="9" t="s">
        <v>210</v>
      </c>
      <c r="C127" s="7" t="s">
        <v>179</v>
      </c>
      <c r="D127" s="5">
        <v>4</v>
      </c>
      <c r="E127" s="6">
        <v>66</v>
      </c>
      <c r="F127" s="21">
        <f>1+$N$1*K127</f>
        <v>0.86184210526315796</v>
      </c>
      <c r="G127" s="22"/>
      <c r="H127" s="20">
        <f t="shared" si="11"/>
        <v>2.0226873306823774</v>
      </c>
      <c r="I127" s="20">
        <f t="shared" si="6"/>
        <v>0.66571253322428958</v>
      </c>
      <c r="J127" s="21">
        <f t="shared" si="7"/>
        <v>0.22368421052631579</v>
      </c>
      <c r="K127" s="21">
        <f t="shared" si="8"/>
        <v>-0.55263157894736836</v>
      </c>
      <c r="L127" s="21">
        <f t="shared" si="9"/>
        <v>0.79407171946380894</v>
      </c>
    </row>
    <row r="128" spans="1:13" ht="12.75" x14ac:dyDescent="0.2">
      <c r="A128" s="3" t="s">
        <v>3</v>
      </c>
      <c r="B128" s="9" t="s">
        <v>214</v>
      </c>
      <c r="C128" s="7" t="s">
        <v>175</v>
      </c>
      <c r="D128" s="5">
        <v>4</v>
      </c>
      <c r="E128" s="6">
        <v>66</v>
      </c>
      <c r="F128" s="21">
        <f>1+$N$1*K128</f>
        <v>0.86184210526315796</v>
      </c>
      <c r="G128" s="22"/>
      <c r="H128" s="20">
        <f t="shared" si="11"/>
        <v>2.0226873306823774</v>
      </c>
      <c r="I128" s="20">
        <f t="shared" si="6"/>
        <v>0.66571253322428958</v>
      </c>
      <c r="J128" s="21">
        <f t="shared" si="7"/>
        <v>0.22368421052631579</v>
      </c>
      <c r="K128" s="21">
        <f t="shared" si="8"/>
        <v>-0.55263157894736836</v>
      </c>
      <c r="L128" s="21">
        <f t="shared" si="9"/>
        <v>0.79407171946380894</v>
      </c>
    </row>
    <row r="129" spans="1:13" ht="12.75" hidden="1" x14ac:dyDescent="0.2">
      <c r="A129" s="3" t="s">
        <v>111</v>
      </c>
      <c r="B129" s="9" t="s">
        <v>213</v>
      </c>
      <c r="C129" s="4" t="s">
        <v>145</v>
      </c>
      <c r="D129" s="5">
        <v>2</v>
      </c>
      <c r="E129" s="6">
        <v>65</v>
      </c>
      <c r="F129" s="21">
        <f>1+$N$1*K129</f>
        <v>0.85855263157894735</v>
      </c>
      <c r="G129" s="22"/>
      <c r="H129" s="20">
        <f t="shared" si="11"/>
        <v>1.9920405529447658</v>
      </c>
      <c r="I129" s="20">
        <f t="shared" si="6"/>
        <v>0.65562597969058822</v>
      </c>
      <c r="J129" s="21">
        <f t="shared" si="7"/>
        <v>0.21710526315789475</v>
      </c>
      <c r="K129" s="21">
        <f t="shared" si="8"/>
        <v>-0.56578947368421051</v>
      </c>
      <c r="L129" s="21">
        <f t="shared" si="9"/>
        <v>0.78923270829027659</v>
      </c>
    </row>
    <row r="130" spans="1:13" ht="12.75" hidden="1" x14ac:dyDescent="0.2">
      <c r="A130" s="3" t="s">
        <v>43</v>
      </c>
      <c r="B130" s="9" t="s">
        <v>232</v>
      </c>
      <c r="C130" s="4" t="s">
        <v>146</v>
      </c>
      <c r="D130" s="5">
        <v>3</v>
      </c>
      <c r="E130" s="6">
        <v>65</v>
      </c>
      <c r="F130" s="21">
        <f>1+$N$1*K130</f>
        <v>0.85855263157894735</v>
      </c>
      <c r="G130" s="22"/>
      <c r="H130" s="20">
        <f t="shared" si="11"/>
        <v>1.9920405529447658</v>
      </c>
      <c r="I130" s="20">
        <f t="shared" si="6"/>
        <v>0.65562597969058822</v>
      </c>
      <c r="J130" s="21">
        <f t="shared" si="7"/>
        <v>0.21710526315789475</v>
      </c>
      <c r="K130" s="21">
        <f t="shared" si="8"/>
        <v>-0.56578947368421051</v>
      </c>
      <c r="L130" s="21">
        <f t="shared" si="9"/>
        <v>0.78923270829027659</v>
      </c>
    </row>
    <row r="131" spans="1:13" ht="12.75" hidden="1" x14ac:dyDescent="0.2">
      <c r="A131" s="3" t="s">
        <v>147</v>
      </c>
      <c r="B131" s="9" t="s">
        <v>236</v>
      </c>
      <c r="C131" s="4" t="s">
        <v>148</v>
      </c>
      <c r="D131" s="5">
        <v>1</v>
      </c>
      <c r="E131" s="6">
        <v>64</v>
      </c>
      <c r="F131" s="21">
        <f>1+$N$1*K131</f>
        <v>0.85526315789473684</v>
      </c>
      <c r="G131" s="22"/>
      <c r="H131" s="20">
        <f t="shared" si="11"/>
        <v>1.961393775207154</v>
      </c>
      <c r="I131" s="20">
        <f t="shared" ref="I131:I149" si="12">E131/$G$3</f>
        <v>0.64553942615688686</v>
      </c>
      <c r="J131" s="21">
        <f t="shared" ref="J131:J149" si="13">(E131-32)/(184-32)</f>
        <v>0.21052631578947367</v>
      </c>
      <c r="K131" s="21">
        <f t="shared" ref="K131:K149" si="14">J131*2-1</f>
        <v>-0.57894736842105265</v>
      </c>
      <c r="L131" s="21">
        <f t="shared" ref="L131:L149" si="15">1+$L$1*TANH($M$1*K131)</f>
        <v>0.78439816830276521</v>
      </c>
    </row>
    <row r="132" spans="1:13" ht="12.75" hidden="1" x14ac:dyDescent="0.2">
      <c r="A132" s="3" t="s">
        <v>149</v>
      </c>
      <c r="B132" s="9" t="s">
        <v>149</v>
      </c>
      <c r="C132" s="4" t="s">
        <v>150</v>
      </c>
      <c r="D132" s="5">
        <v>1</v>
      </c>
      <c r="E132" s="6">
        <v>62</v>
      </c>
      <c r="F132" s="21">
        <f>1+$N$1*K132</f>
        <v>0.84868421052631582</v>
      </c>
      <c r="G132" s="22"/>
      <c r="H132" s="20">
        <f t="shared" si="11"/>
        <v>1.9001002197319306</v>
      </c>
      <c r="I132" s="20">
        <f t="shared" si="12"/>
        <v>0.62536631908948415</v>
      </c>
      <c r="J132" s="21">
        <f t="shared" si="13"/>
        <v>0.19736842105263158</v>
      </c>
      <c r="K132" s="21">
        <f t="shared" si="14"/>
        <v>-0.60526315789473684</v>
      </c>
      <c r="L132" s="21">
        <f t="shared" si="15"/>
        <v>0.77474289464134027</v>
      </c>
    </row>
    <row r="133" spans="1:13" ht="12.75" hidden="1" x14ac:dyDescent="0.2">
      <c r="A133" s="3" t="s">
        <v>151</v>
      </c>
      <c r="B133" s="9" t="s">
        <v>151</v>
      </c>
      <c r="C133" s="4" t="s">
        <v>152</v>
      </c>
      <c r="D133" s="5">
        <v>1</v>
      </c>
      <c r="E133" s="6">
        <v>61</v>
      </c>
      <c r="F133" s="21">
        <f>1+$N$1*K133</f>
        <v>0.84539473684210531</v>
      </c>
      <c r="G133" s="22"/>
      <c r="H133" s="20">
        <f t="shared" si="11"/>
        <v>1.8694534419943187</v>
      </c>
      <c r="I133" s="20">
        <f t="shared" si="12"/>
        <v>0.61527976555578279</v>
      </c>
      <c r="J133" s="21">
        <f t="shared" si="13"/>
        <v>0.19078947368421054</v>
      </c>
      <c r="K133" s="21">
        <f t="shared" si="14"/>
        <v>-0.61842105263157898</v>
      </c>
      <c r="L133" s="21">
        <f t="shared" si="15"/>
        <v>0.76992235637932471</v>
      </c>
    </row>
    <row r="134" spans="1:13" ht="12.75" hidden="1" x14ac:dyDescent="0.2">
      <c r="A134" s="3" t="s">
        <v>151</v>
      </c>
      <c r="B134" s="9" t="s">
        <v>151</v>
      </c>
      <c r="C134" s="4" t="s">
        <v>153</v>
      </c>
      <c r="D134" s="5">
        <v>2</v>
      </c>
      <c r="E134" s="6">
        <v>60</v>
      </c>
      <c r="F134" s="21">
        <f>1+$N$1*K134</f>
        <v>0.84210526315789469</v>
      </c>
      <c r="G134" s="22"/>
      <c r="H134" s="20">
        <f t="shared" si="11"/>
        <v>1.8388066642567069</v>
      </c>
      <c r="I134" s="20">
        <f t="shared" si="12"/>
        <v>0.60519321202208143</v>
      </c>
      <c r="J134" s="21">
        <f t="shared" si="13"/>
        <v>0.18421052631578946</v>
      </c>
      <c r="K134" s="21">
        <f t="shared" si="14"/>
        <v>-0.63157894736842102</v>
      </c>
      <c r="L134" s="21">
        <f t="shared" si="15"/>
        <v>0.76510668011190486</v>
      </c>
    </row>
    <row r="135" spans="1:13" ht="12.75" hidden="1" x14ac:dyDescent="0.2">
      <c r="A135" s="3" t="s">
        <v>39</v>
      </c>
      <c r="B135" s="9" t="s">
        <v>206</v>
      </c>
      <c r="C135" s="4" t="s">
        <v>154</v>
      </c>
      <c r="D135" s="5">
        <v>4</v>
      </c>
      <c r="E135" s="6">
        <v>57</v>
      </c>
      <c r="F135" s="21">
        <f>1+$N$1*K135</f>
        <v>0.83223684210526316</v>
      </c>
      <c r="G135" s="22"/>
      <c r="H135" s="20">
        <f t="shared" si="11"/>
        <v>1.7468663310438715</v>
      </c>
      <c r="I135" s="20">
        <f t="shared" si="12"/>
        <v>0.57493355142097735</v>
      </c>
      <c r="J135" s="21">
        <f t="shared" si="13"/>
        <v>0.16447368421052633</v>
      </c>
      <c r="K135" s="21">
        <f t="shared" si="14"/>
        <v>-0.67105263157894735</v>
      </c>
      <c r="L135" s="21">
        <f t="shared" si="15"/>
        <v>0.75068978826213384</v>
      </c>
    </row>
    <row r="136" spans="1:13" ht="12.75" hidden="1" x14ac:dyDescent="0.2">
      <c r="A136" s="3" t="s">
        <v>62</v>
      </c>
      <c r="B136" s="9" t="s">
        <v>223</v>
      </c>
      <c r="C136" s="4" t="s">
        <v>155</v>
      </c>
      <c r="D136" s="5">
        <v>3</v>
      </c>
      <c r="E136" s="6">
        <v>56</v>
      </c>
      <c r="F136" s="21">
        <f>1+$N$1*K136</f>
        <v>0.82894736842105265</v>
      </c>
      <c r="G136" s="22"/>
      <c r="H136" s="20">
        <f t="shared" si="11"/>
        <v>1.7162195533062599</v>
      </c>
      <c r="I136" s="20">
        <f t="shared" si="12"/>
        <v>0.56484699788727599</v>
      </c>
      <c r="J136" s="21">
        <f t="shared" si="13"/>
        <v>0.15789473684210525</v>
      </c>
      <c r="K136" s="21">
        <f t="shared" si="14"/>
        <v>-0.68421052631578949</v>
      </c>
      <c r="L136" s="21">
        <f t="shared" si="15"/>
        <v>0.74589452286137314</v>
      </c>
    </row>
    <row r="137" spans="1:13" ht="12.75" x14ac:dyDescent="0.2">
      <c r="A137" s="3" t="s">
        <v>3</v>
      </c>
      <c r="B137" s="9" t="s">
        <v>214</v>
      </c>
      <c r="C137" s="7" t="s">
        <v>176</v>
      </c>
      <c r="D137" s="5">
        <v>4</v>
      </c>
      <c r="E137" s="6">
        <v>55</v>
      </c>
      <c r="F137" s="21">
        <f>1+$N$1*K137</f>
        <v>0.82565789473684204</v>
      </c>
      <c r="G137" s="22"/>
      <c r="H137" s="20">
        <f t="shared" si="11"/>
        <v>1.685572775568648</v>
      </c>
      <c r="I137" s="20">
        <f t="shared" si="12"/>
        <v>0.55476044435357463</v>
      </c>
      <c r="J137" s="21">
        <f t="shared" si="13"/>
        <v>0.15131578947368421</v>
      </c>
      <c r="K137" s="21">
        <f t="shared" si="14"/>
        <v>-0.69736842105263164</v>
      </c>
      <c r="L137" s="21">
        <f t="shared" si="15"/>
        <v>0.74110459877719692</v>
      </c>
    </row>
    <row r="138" spans="1:13" ht="12.75" hidden="1" x14ac:dyDescent="0.2">
      <c r="A138" s="3" t="s">
        <v>156</v>
      </c>
      <c r="B138" s="9" t="s">
        <v>217</v>
      </c>
      <c r="C138" s="4" t="s">
        <v>157</v>
      </c>
      <c r="D138" s="5">
        <v>1</v>
      </c>
      <c r="E138" s="6">
        <v>55</v>
      </c>
      <c r="F138" s="21">
        <f>1+$N$1*K138</f>
        <v>0.82565789473684204</v>
      </c>
      <c r="G138" s="22"/>
      <c r="H138" s="20">
        <f t="shared" si="11"/>
        <v>1.685572775568648</v>
      </c>
      <c r="I138" s="20">
        <f t="shared" si="12"/>
        <v>0.55476044435357463</v>
      </c>
      <c r="J138" s="21">
        <f t="shared" si="13"/>
        <v>0.15131578947368421</v>
      </c>
      <c r="K138" s="21">
        <f t="shared" si="14"/>
        <v>-0.69736842105263164</v>
      </c>
      <c r="L138" s="21">
        <f t="shared" si="15"/>
        <v>0.74110459877719692</v>
      </c>
    </row>
    <row r="139" spans="1:13" ht="12.75" hidden="1" x14ac:dyDescent="0.2">
      <c r="A139" s="3" t="s">
        <v>20</v>
      </c>
      <c r="B139" s="9" t="s">
        <v>224</v>
      </c>
      <c r="C139" s="4" t="s">
        <v>158</v>
      </c>
      <c r="D139" s="5">
        <v>4</v>
      </c>
      <c r="E139" s="6">
        <v>55</v>
      </c>
      <c r="F139" s="21">
        <f>1+$N$1*K139</f>
        <v>0.82565789473684204</v>
      </c>
      <c r="G139" s="22"/>
      <c r="H139" s="20">
        <f t="shared" si="11"/>
        <v>1.685572775568648</v>
      </c>
      <c r="I139" s="20">
        <f t="shared" si="12"/>
        <v>0.55476044435357463</v>
      </c>
      <c r="J139" s="21">
        <f t="shared" si="13"/>
        <v>0.15131578947368421</v>
      </c>
      <c r="K139" s="21">
        <f t="shared" si="14"/>
        <v>-0.69736842105263164</v>
      </c>
      <c r="L139" s="21">
        <f t="shared" si="15"/>
        <v>0.74110459877719692</v>
      </c>
    </row>
    <row r="140" spans="1:13" ht="12.75" hidden="1" x14ac:dyDescent="0.2">
      <c r="A140" s="3" t="s">
        <v>51</v>
      </c>
      <c r="B140" s="9" t="s">
        <v>230</v>
      </c>
      <c r="C140" s="4" t="s">
        <v>159</v>
      </c>
      <c r="D140" s="5">
        <v>4</v>
      </c>
      <c r="E140" s="6">
        <v>49</v>
      </c>
      <c r="F140" s="21">
        <f>1+$N$1*K140</f>
        <v>0.80592105263157898</v>
      </c>
      <c r="G140" s="22"/>
      <c r="H140" s="20">
        <f t="shared" si="11"/>
        <v>1.5016921091429773</v>
      </c>
      <c r="I140" s="20">
        <f t="shared" si="12"/>
        <v>0.49424112315136648</v>
      </c>
      <c r="J140" s="21">
        <f t="shared" si="13"/>
        <v>0.1118421052631579</v>
      </c>
      <c r="K140" s="21">
        <f t="shared" si="14"/>
        <v>-0.77631578947368418</v>
      </c>
      <c r="L140" s="21">
        <f t="shared" si="15"/>
        <v>0.71248248575006712</v>
      </c>
    </row>
    <row r="141" spans="1:13" ht="12.75" hidden="1" x14ac:dyDescent="0.2">
      <c r="A141" s="3" t="s">
        <v>160</v>
      </c>
      <c r="B141" s="9" t="s">
        <v>226</v>
      </c>
      <c r="C141" s="4" t="s">
        <v>161</v>
      </c>
      <c r="D141" s="5">
        <v>1</v>
      </c>
      <c r="E141" s="6">
        <v>47</v>
      </c>
      <c r="F141" s="21">
        <f>1+$N$1*K141</f>
        <v>0.79934210526315796</v>
      </c>
      <c r="G141" s="22"/>
      <c r="H141" s="20">
        <f t="shared" si="11"/>
        <v>1.4403985536677537</v>
      </c>
      <c r="I141" s="20">
        <f t="shared" si="12"/>
        <v>0.47406801608396376</v>
      </c>
      <c r="J141" s="21">
        <f t="shared" si="13"/>
        <v>9.8684210526315791E-2</v>
      </c>
      <c r="K141" s="21">
        <f t="shared" si="14"/>
        <v>-0.80263157894736836</v>
      </c>
      <c r="L141" s="21">
        <f t="shared" si="15"/>
        <v>0.70298874525440103</v>
      </c>
    </row>
    <row r="142" spans="1:13" ht="12.75" hidden="1" x14ac:dyDescent="0.2">
      <c r="A142" s="3" t="s">
        <v>0</v>
      </c>
      <c r="B142" s="9" t="s">
        <v>207</v>
      </c>
      <c r="C142" s="4" t="s">
        <v>173</v>
      </c>
      <c r="D142" s="5">
        <v>6</v>
      </c>
      <c r="E142" s="6">
        <v>46</v>
      </c>
      <c r="F142" s="21">
        <f>1+$N$1*K142</f>
        <v>0.79605263157894735</v>
      </c>
      <c r="G142" s="22"/>
      <c r="H142" s="20">
        <f t="shared" si="11"/>
        <v>1.4097517759301419</v>
      </c>
      <c r="I142" s="20">
        <f t="shared" si="12"/>
        <v>0.4639814625502624</v>
      </c>
      <c r="J142" s="21">
        <f t="shared" si="13"/>
        <v>9.2105263157894732E-2</v>
      </c>
      <c r="K142" s="21">
        <f t="shared" si="14"/>
        <v>-0.81578947368421051</v>
      </c>
      <c r="L142" s="21">
        <f t="shared" si="15"/>
        <v>0.6982510930913407</v>
      </c>
      <c r="M142" s="20">
        <f t="shared" ref="M142:M143" si="16">L121-L142</f>
        <v>0.12494303803928131</v>
      </c>
    </row>
    <row r="143" spans="1:13" ht="12.75" hidden="1" x14ac:dyDescent="0.2">
      <c r="A143" s="3" t="s">
        <v>0</v>
      </c>
      <c r="B143" s="9" t="s">
        <v>207</v>
      </c>
      <c r="C143" s="4" t="s">
        <v>172</v>
      </c>
      <c r="D143" s="5">
        <v>6</v>
      </c>
      <c r="E143" s="6">
        <v>46</v>
      </c>
      <c r="F143" s="21">
        <f>1+$N$1*K143</f>
        <v>0.79605263157894735</v>
      </c>
      <c r="G143" s="22"/>
      <c r="H143" s="20">
        <f t="shared" si="11"/>
        <v>1.4097517759301419</v>
      </c>
      <c r="I143" s="20">
        <f t="shared" si="12"/>
        <v>0.4639814625502624</v>
      </c>
      <c r="J143" s="21">
        <f t="shared" si="13"/>
        <v>9.2105263157894732E-2</v>
      </c>
      <c r="K143" s="21">
        <f t="shared" si="14"/>
        <v>-0.81578947368421051</v>
      </c>
      <c r="L143" s="21">
        <f t="shared" si="15"/>
        <v>0.6982510930913407</v>
      </c>
      <c r="M143" s="20">
        <f t="shared" si="16"/>
        <v>0.12494303803928131</v>
      </c>
    </row>
    <row r="144" spans="1:13" ht="12.75" hidden="1" x14ac:dyDescent="0.2">
      <c r="A144" s="3" t="s">
        <v>156</v>
      </c>
      <c r="B144" s="9" t="s">
        <v>217</v>
      </c>
      <c r="C144" s="4" t="s">
        <v>162</v>
      </c>
      <c r="D144" s="5">
        <v>2</v>
      </c>
      <c r="E144" s="6">
        <v>42</v>
      </c>
      <c r="F144" s="21">
        <f>1+$N$1*K144</f>
        <v>0.78289473684210531</v>
      </c>
      <c r="G144" s="22"/>
      <c r="H144" s="20">
        <f t="shared" si="11"/>
        <v>1.2871646649796948</v>
      </c>
      <c r="I144" s="20">
        <f t="shared" si="12"/>
        <v>0.42363524841545697</v>
      </c>
      <c r="J144" s="21">
        <f t="shared" si="13"/>
        <v>6.5789473684210523E-2</v>
      </c>
      <c r="K144" s="21">
        <f t="shared" si="14"/>
        <v>-0.86842105263157898</v>
      </c>
      <c r="L144" s="21">
        <f t="shared" si="15"/>
        <v>0.67936403876082985</v>
      </c>
    </row>
    <row r="145" spans="1:12" ht="12.75" hidden="1" x14ac:dyDescent="0.2">
      <c r="A145" s="3" t="s">
        <v>130</v>
      </c>
      <c r="B145" s="9" t="s">
        <v>219</v>
      </c>
      <c r="C145" s="4" t="s">
        <v>163</v>
      </c>
      <c r="D145" s="5">
        <v>2</v>
      </c>
      <c r="E145" s="6">
        <v>38</v>
      </c>
      <c r="F145" s="21">
        <f>1+$N$1*K145</f>
        <v>0.76973684210526316</v>
      </c>
      <c r="G145" s="22"/>
      <c r="H145" s="20">
        <f t="shared" si="11"/>
        <v>1.1645775540292478</v>
      </c>
      <c r="I145" s="20">
        <f t="shared" si="12"/>
        <v>0.38328903428065153</v>
      </c>
      <c r="J145" s="21">
        <f t="shared" si="13"/>
        <v>3.9473684210526314E-2</v>
      </c>
      <c r="K145" s="21">
        <f t="shared" si="14"/>
        <v>-0.92105263157894735</v>
      </c>
      <c r="L145" s="21">
        <f t="shared" si="15"/>
        <v>0.66058292366498161</v>
      </c>
    </row>
    <row r="146" spans="1:12" ht="12.75" hidden="1" x14ac:dyDescent="0.2">
      <c r="A146" s="3" t="s">
        <v>133</v>
      </c>
      <c r="B146" s="9" t="s">
        <v>222</v>
      </c>
      <c r="C146" s="4" t="s">
        <v>164</v>
      </c>
      <c r="D146" s="5">
        <v>2</v>
      </c>
      <c r="E146" s="6">
        <v>35</v>
      </c>
      <c r="F146" s="21">
        <f>1+$N$1*K146</f>
        <v>0.75986842105263164</v>
      </c>
      <c r="G146" s="22"/>
      <c r="H146" s="20">
        <f t="shared" si="11"/>
        <v>1.0726372208164123</v>
      </c>
      <c r="I146" s="20">
        <f t="shared" si="12"/>
        <v>0.35302937367954751</v>
      </c>
      <c r="J146" s="21">
        <f t="shared" si="13"/>
        <v>1.9736842105263157E-2</v>
      </c>
      <c r="K146" s="21">
        <f t="shared" si="14"/>
        <v>-0.96052631578947367</v>
      </c>
      <c r="L146" s="21">
        <f t="shared" si="15"/>
        <v>0.64656995875549628</v>
      </c>
    </row>
    <row r="147" spans="1:12" ht="12.75" hidden="1" x14ac:dyDescent="0.2">
      <c r="A147" s="3" t="s">
        <v>130</v>
      </c>
      <c r="B147" s="9" t="s">
        <v>219</v>
      </c>
      <c r="C147" s="4" t="s">
        <v>165</v>
      </c>
      <c r="D147" s="5">
        <v>3</v>
      </c>
      <c r="E147" s="6">
        <v>34</v>
      </c>
      <c r="F147" s="21">
        <f>1+$N$1*K147</f>
        <v>0.75657894736842102</v>
      </c>
      <c r="G147" s="22"/>
      <c r="H147" s="20">
        <f t="shared" si="11"/>
        <v>1.0419904430788005</v>
      </c>
      <c r="I147" s="20">
        <f t="shared" si="12"/>
        <v>0.34294282014584615</v>
      </c>
      <c r="J147" s="21">
        <f t="shared" si="13"/>
        <v>1.3157894736842105E-2</v>
      </c>
      <c r="K147" s="21">
        <f t="shared" si="14"/>
        <v>-0.97368421052631582</v>
      </c>
      <c r="L147" s="21">
        <f t="shared" si="15"/>
        <v>0.64191330580387773</v>
      </c>
    </row>
    <row r="148" spans="1:12" ht="12.75" hidden="1" x14ac:dyDescent="0.2">
      <c r="A148" s="3" t="s">
        <v>147</v>
      </c>
      <c r="B148" s="9" t="s">
        <v>236</v>
      </c>
      <c r="C148" s="4" t="s">
        <v>166</v>
      </c>
      <c r="D148" s="5">
        <v>2</v>
      </c>
      <c r="E148" s="6">
        <v>33</v>
      </c>
      <c r="F148" s="21">
        <f>1+$N$1*K148</f>
        <v>0.75328947368421051</v>
      </c>
      <c r="G148" s="22"/>
      <c r="H148" s="20">
        <f t="shared" si="11"/>
        <v>1.0113436653411887</v>
      </c>
      <c r="I148" s="20">
        <f t="shared" si="12"/>
        <v>0.33285626661214479</v>
      </c>
      <c r="J148" s="21">
        <f t="shared" si="13"/>
        <v>6.5789473684210523E-3</v>
      </c>
      <c r="K148" s="21">
        <f t="shared" si="14"/>
        <v>-0.98684210526315785</v>
      </c>
      <c r="L148" s="21">
        <f t="shared" si="15"/>
        <v>0.6372639606199989</v>
      </c>
    </row>
    <row r="149" spans="1:12" ht="12.75" hidden="1" x14ac:dyDescent="0.2">
      <c r="A149" s="17" t="s">
        <v>167</v>
      </c>
      <c r="B149" s="9" t="s">
        <v>167</v>
      </c>
      <c r="C149" s="18" t="s">
        <v>168</v>
      </c>
      <c r="D149" s="10">
        <v>1</v>
      </c>
      <c r="E149" s="11">
        <v>32</v>
      </c>
      <c r="F149" s="21">
        <f>1+$N$1*K149</f>
        <v>0.75</v>
      </c>
      <c r="G149" s="22"/>
      <c r="H149" s="20">
        <f t="shared" si="11"/>
        <v>0.98069688760357698</v>
      </c>
      <c r="I149" s="20">
        <f t="shared" si="12"/>
        <v>0.32276971307844343</v>
      </c>
      <c r="J149" s="21">
        <f t="shared" si="13"/>
        <v>0</v>
      </c>
      <c r="K149" s="21">
        <f t="shared" si="14"/>
        <v>-1</v>
      </c>
      <c r="L149" s="21">
        <f t="shared" si="15"/>
        <v>0.63262200639443633</v>
      </c>
    </row>
    <row r="150" spans="1:12" ht="15.75" customHeight="1" x14ac:dyDescent="0.2">
      <c r="B150" s="14"/>
    </row>
  </sheetData>
  <autoFilter ref="A1:E149" xr:uid="{00000000-0001-0000-0100-000000000000}">
    <filterColumn colId="0">
      <filters>
        <filter val="Italy"/>
      </filters>
    </filterColumn>
    <sortState xmlns:xlrd2="http://schemas.microsoft.com/office/spreadsheetml/2017/richdata2" ref="A2:E149">
      <sortCondition descending="1" ref="E1:E149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orig_data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2025-10-18T12:41:09Z</dcterms:created>
  <dcterms:modified xsi:type="dcterms:W3CDTF">2025-10-28T10:25:54Z</dcterms:modified>
</cp:coreProperties>
</file>