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G:\Workspace\Liveable Cities Score\checklist\"/>
    </mc:Choice>
  </mc:AlternateContent>
  <xr:revisionPtr revIDLastSave="0" documentId="8_{1F468818-B306-428F-952E-DFA2FC6733B8}" xr6:coauthVersionLast="47" xr6:coauthVersionMax="47" xr10:uidLastSave="{00000000-0000-0000-0000-000000000000}"/>
  <bookViews>
    <workbookView xWindow="19695" yWindow="0" windowWidth="18630" windowHeight="16200" xr2:uid="{ECB84FC6-903A-43DA-9768-BC3FCD298BC1}"/>
  </bookViews>
  <sheets>
    <sheet name="L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4" i="1" l="1" a="1"/>
  <c r="E54" i="1" s="1"/>
  <c r="E55" i="1" a="1"/>
  <c r="E55" i="1"/>
  <c r="E56" i="1" a="1"/>
  <c r="E56" i="1" s="1"/>
  <c r="E57" i="1" a="1"/>
  <c r="E57" i="1"/>
  <c r="E58" i="1" a="1"/>
  <c r="E58" i="1" s="1"/>
  <c r="E59" i="1" a="1"/>
  <c r="E59" i="1"/>
  <c r="E60" i="1" a="1"/>
  <c r="E60" i="1" s="1"/>
  <c r="E61" i="1" a="1"/>
  <c r="E61" i="1"/>
  <c r="E30" i="1" a="1"/>
  <c r="E30" i="1"/>
  <c r="E31" i="1" a="1"/>
  <c r="E31" i="1"/>
  <c r="E32" i="1" a="1"/>
  <c r="E32" i="1"/>
  <c r="E33" i="1" a="1"/>
  <c r="E33" i="1"/>
  <c r="E34" i="1" a="1"/>
  <c r="E34" i="1"/>
  <c r="E35" i="1" a="1"/>
  <c r="E35" i="1"/>
  <c r="E36" i="1" a="1"/>
  <c r="E36" i="1"/>
  <c r="E37" i="1" a="1"/>
  <c r="E37" i="1"/>
  <c r="E38" i="1" a="1"/>
  <c r="E38" i="1"/>
  <c r="E39" i="1" a="1"/>
  <c r="E39" i="1"/>
  <c r="E40" i="1" a="1"/>
  <c r="E40" i="1"/>
  <c r="E41" i="1" a="1"/>
  <c r="E41" i="1"/>
  <c r="E42" i="1" a="1"/>
  <c r="E42" i="1" s="1"/>
  <c r="E43" i="1" a="1"/>
  <c r="E43" i="1"/>
  <c r="E44" i="1" a="1"/>
  <c r="E44" i="1" s="1"/>
  <c r="E45" i="1" a="1"/>
  <c r="E45" i="1" s="1"/>
  <c r="E46" i="1" a="1"/>
  <c r="E46" i="1" s="1"/>
  <c r="E47" i="1" a="1"/>
  <c r="E47" i="1"/>
  <c r="E48" i="1" a="1"/>
  <c r="E48" i="1" s="1"/>
  <c r="E49" i="1" a="1"/>
  <c r="E49" i="1"/>
  <c r="E12" i="1" a="1"/>
  <c r="E12" i="1" s="1"/>
  <c r="E13" i="1" a="1"/>
  <c r="E13" i="1"/>
  <c r="E14" i="1" a="1"/>
  <c r="E14" i="1" s="1"/>
  <c r="E15" i="1" a="1"/>
  <c r="E15" i="1"/>
  <c r="E16" i="1" a="1"/>
  <c r="E16" i="1" s="1"/>
  <c r="E17" i="1" a="1"/>
  <c r="E17" i="1"/>
  <c r="E18" i="1" a="1"/>
  <c r="E18" i="1" s="1"/>
  <c r="E19" i="1" a="1"/>
  <c r="E19" i="1"/>
  <c r="E20" i="1" a="1"/>
  <c r="E20" i="1" s="1"/>
  <c r="E21" i="1" a="1"/>
  <c r="E21" i="1" s="1"/>
  <c r="E22" i="1" a="1"/>
  <c r="E22" i="1" s="1"/>
  <c r="E23" i="1" a="1"/>
  <c r="E23" i="1"/>
  <c r="E24" i="1" a="1"/>
  <c r="E24" i="1" s="1"/>
  <c r="E25" i="1" a="1"/>
  <c r="E25" i="1"/>
  <c r="G5" i="1" l="1"/>
  <c r="G4" i="1"/>
  <c r="G3" i="1"/>
  <c r="G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<sst xmlns="http://schemas.openxmlformats.org/spreadsheetml/2006/main" count="106" uniqueCount="53">
  <si>
    <t>Feature is present</t>
  </si>
  <si>
    <t>Feature or Amenity</t>
  </si>
  <si>
    <t>Walking distance to amenity (minutes)</t>
  </si>
  <si>
    <t>Infrastructure and Transport</t>
  </si>
  <si>
    <t>N/A</t>
  </si>
  <si>
    <t>Score</t>
  </si>
  <si>
    <t>Building is accompanied by a pedestrian sidewalk (at least 1m wide) or pedestrian-only walkway</t>
  </si>
  <si>
    <t>+ Sidewalk is at least 2m wide</t>
  </si>
  <si>
    <t>Street access to dedicated bicycle lane (at least 1.5m wide)</t>
  </si>
  <si>
    <t>Base Score</t>
  </si>
  <si>
    <t>If there are dedicated roads for cars, the lanes use traffic-calming strategies. Item is checked if there is no access for cars.</t>
  </si>
  <si>
    <t>If there are dedicated roads for cars, the speed limit is set to a maximum of 30Km/h. Item is checked if there is no access for cars.</t>
  </si>
  <si>
    <t>+ If the speed limit is 15Km/h.</t>
  </si>
  <si>
    <t>Pedestrian or bike lanes have street illumination.</t>
  </si>
  <si>
    <t>Pedestrian crossings have ramp access and are wheelchair accessible</t>
  </si>
  <si>
    <t>+ Bike lane is protected from motor-vehicle and pedestrian traffic.</t>
  </si>
  <si>
    <t>+ Transport stop provides access to 90% of other transport stops within the same city with a maximum of 2 line changes</t>
  </si>
  <si>
    <t>Amenities</t>
  </si>
  <si>
    <t>Grocer (should sell a wide range of fresh produce, and not only pre-packages items)</t>
  </si>
  <si>
    <t>Pharmacy store</t>
  </si>
  <si>
    <t>ATM or bank</t>
  </si>
  <si>
    <t>Playground</t>
  </si>
  <si>
    <t>General store (sells items besides food, such as cleaning products, hygiene items, small electrical appliances). Store must sell general items and should not be specialized (e.g. does not sell only vacuum cleaners)</t>
  </si>
  <si>
    <t>Clothing or shoes store (must sell primarily clothes; general stores are not considered)</t>
  </si>
  <si>
    <t>Daycare</t>
  </si>
  <si>
    <t>Primary school</t>
  </si>
  <si>
    <t>High school</t>
  </si>
  <si>
    <t>Restaurant or food court</t>
  </si>
  <si>
    <t>Coffee shop</t>
  </si>
  <si>
    <t>Dry cleaner</t>
  </si>
  <si>
    <t>Beauty and grooming services (hair salons, barbershops, etc.)</t>
  </si>
  <si>
    <t>Venue for outdoor physical activities (football field, baseball court, etc.)</t>
  </si>
  <si>
    <t>Venue for indoor physical activities (gym, swimming pool etc.)</t>
  </si>
  <si>
    <t>Entertainment venue (club, resorts, nightclub, theater, etc.)</t>
  </si>
  <si>
    <t>Hospital or medical clinic</t>
  </si>
  <si>
    <t>Book store or public library</t>
  </si>
  <si>
    <t>Museum</t>
  </si>
  <si>
    <t>Art gallery or cultural center</t>
  </si>
  <si>
    <t>Environment</t>
  </si>
  <si>
    <t>Maximum yearly air pollution level is equal or below an AQI index of 150</t>
  </si>
  <si>
    <t>Maximum daily noise levels at street-level does not exceed 65db</t>
  </si>
  <si>
    <t>Small park or public outdoor recreational space (at least 1000 square meters)</t>
  </si>
  <si>
    <t>Sidewalk is shaded by trees</t>
  </si>
  <si>
    <t>+ Trees are at most 10m apart</t>
  </si>
  <si>
    <t>Buildings that have street access do not have visible graffiti (intentional public-art is acceptable)</t>
  </si>
  <si>
    <t>Buildings that have street access have a cohesive design</t>
  </si>
  <si>
    <t>Buildings that have street access are not in a state of degradation</t>
  </si>
  <si>
    <t>Station  for shared bicycle or small electric vehicles (i.e. scooters)</t>
  </si>
  <si>
    <t>Public transit stop</t>
  </si>
  <si>
    <t>Infrastructure</t>
  </si>
  <si>
    <t>Final Score</t>
  </si>
  <si>
    <t>+ Sidewalk has no-parking enforced through physical barriers or pylons. Street parking is allowed, as long as it's not on the sidewalk. Item is checked if no vehicle traffic is allowed.</t>
  </si>
  <si>
    <t>+ Sidewalk is protected by street parking. Item is checked if no vehicle traffic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</si>
</sst>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Gill Sans MT"/>
      <family val="2"/>
      <scheme val="minor"/>
    </font>
    <font>
      <sz val="11"/>
      <color theme="1"/>
      <name val="Gill Sans MT"/>
      <family val="2"/>
      <scheme val="minor"/>
    </font>
    <font>
      <b/>
      <sz val="13"/>
      <color theme="3"/>
      <name val="Gill Sans MT"/>
      <family val="2"/>
      <scheme val="minor"/>
    </font>
    <font>
      <b/>
      <sz val="11"/>
      <color theme="1"/>
      <name val="Gill Sans MT"/>
      <family val="2"/>
      <scheme val="minor"/>
    </font>
    <font>
      <sz val="11"/>
      <color theme="0"/>
      <name val="Gill Sans MT"/>
      <family val="2"/>
      <scheme val="minor"/>
    </font>
    <font>
      <sz val="11"/>
      <color rgb="FF000000"/>
      <name val="Consolas"/>
      <family val="3"/>
    </font>
    <font>
      <sz val="14"/>
      <color theme="0"/>
      <name val="Gill Sans MT"/>
      <family val="2"/>
      <scheme val="minor"/>
    </font>
  </fonts>
  <fills count="5">
    <fill>
      <patternFill patternType="none"/>
    </fill>
    <fill>
      <patternFill patternType="gray125"/>
    </fill>
    <fill>
      <patternFill patternType="solid">
        <fgColor theme="4" tint="0.79998168889431442"/>
        <bgColor indexed="65"/>
      </patternFill>
    </fill>
    <fill>
      <patternFill patternType="solid">
        <fgColor theme="5"/>
      </patternFill>
    </fill>
    <fill>
      <patternFill patternType="solid">
        <fgColor theme="0" tint="-4.9989318521683403E-2"/>
        <bgColor indexed="64"/>
      </patternFill>
    </fill>
  </fills>
  <borders count="2">
    <border>
      <left/>
      <right/>
      <top/>
      <bottom/>
      <diagonal/>
    </border>
    <border>
      <left/>
      <right/>
      <top/>
      <bottom style="thick">
        <color theme="4" tint="0.499984740745262"/>
      </bottom>
      <diagonal/>
    </border>
  </borders>
  <cellStyleXfs count="5">
    <xf numFmtId="0" fontId="0" fillId="0" borderId="0"/>
    <xf numFmtId="9" fontId="1" fillId="0" borderId="0" applyFont="0" applyFill="0" applyBorder="0" applyAlignment="0" applyProtection="0"/>
    <xf numFmtId="0" fontId="2" fillId="0" borderId="1" applyNumberFormat="0" applyFill="0" applyAlignment="0" applyProtection="0"/>
    <xf numFmtId="0" fontId="1" fillId="2" borderId="0" applyNumberFormat="0" applyBorder="0" applyAlignment="0" applyProtection="0"/>
    <xf numFmtId="0" fontId="4" fillId="3" borderId="0" applyNumberFormat="0" applyBorder="0" applyAlignment="0" applyProtection="0"/>
  </cellStyleXfs>
  <cellXfs count="14">
    <xf numFmtId="0" fontId="0" fillId="0" borderId="0" xfId="0"/>
    <xf numFmtId="0" fontId="2" fillId="0" borderId="0" xfId="2" applyBorder="1" applyAlignment="1">
      <alignment horizontal="center"/>
    </xf>
    <xf numFmtId="0" fontId="5" fillId="0" borderId="0" xfId="0" applyFont="1" applyAlignment="1">
      <alignment vertical="center"/>
    </xf>
    <xf numFmtId="0" fontId="5" fillId="0" borderId="0" xfId="0" quotePrefix="1" applyFont="1" applyAlignment="1">
      <alignment vertical="center"/>
    </xf>
    <xf numFmtId="0" fontId="0" fillId="0" borderId="0" xfId="0" quotePrefix="1"/>
    <xf numFmtId="0" fontId="2" fillId="0" borderId="0" xfId="2" applyBorder="1" applyAlignment="1">
      <alignment horizontal="center"/>
    </xf>
    <xf numFmtId="0" fontId="0" fillId="0" borderId="0" xfId="0" quotePrefix="1" applyFill="1"/>
    <xf numFmtId="0" fontId="1" fillId="2" borderId="0" xfId="3" applyAlignment="1">
      <alignment vertical="center" wrapText="1"/>
    </xf>
    <xf numFmtId="0" fontId="1" fillId="2" borderId="0" xfId="3" applyNumberFormat="1" applyAlignment="1">
      <alignment vertical="center" wrapText="1"/>
    </xf>
    <xf numFmtId="0" fontId="3" fillId="4" borderId="0" xfId="0" applyFont="1" applyFill="1" applyAlignment="1">
      <alignment wrapText="1"/>
    </xf>
    <xf numFmtId="0" fontId="3" fillId="4" borderId="0" xfId="0" applyFont="1" applyFill="1"/>
    <xf numFmtId="0" fontId="6" fillId="3" borderId="0" xfId="4" applyFont="1"/>
    <xf numFmtId="9" fontId="6" fillId="3" borderId="0" xfId="1" applyFont="1" applyFill="1"/>
    <xf numFmtId="9" fontId="0" fillId="0" borderId="0" xfId="1" applyFont="1"/>
  </cellXfs>
  <cellStyles count="5">
    <cellStyle name="20% - Accent1" xfId="3" builtinId="30"/>
    <cellStyle name="Accent2" xfId="4" builtinId="33"/>
    <cellStyle name="Heading 2" xfId="2" builtinId="17"/>
    <cellStyle name="Normal" xfId="0" builtinId="0"/>
    <cellStyle name="Percent" xfId="1" builtinId="5"/>
  </cellStyles>
  <dxfs count="108">
    <dxf>
      <numFmt numFmtId="0" formatCode="General"/>
      <alignment horizontal="general" textRotation="0" wrapText="1" indent="0" justifyLastLine="0" shrinkToFit="0" readingOrder="0"/>
    </dxf>
    <dxf>
      <numFmt numFmtId="0" formatCode="General"/>
      <alignment horizontal="general" textRotation="0" wrapText="1" indent="0" justifyLastLine="0" shrinkToFit="0" readingOrder="0"/>
    </dxf>
    <dxf>
      <numFmt numFmtId="0" formatCode="General"/>
      <alignment horizontal="general" textRotation="0" wrapText="1" indent="0" justifyLastLine="0" shrinkToFit="0" readingOrder="0"/>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theme="4" tint="0.79998168889431442"/>
        </patternFill>
      </fill>
    </dxf>
    <dxf>
      <fill>
        <patternFill>
          <bgColor rgb="FFCCECFF"/>
        </patternFill>
      </fill>
    </dxf>
    <dxf>
      <fill>
        <patternFill>
          <bgColor theme="0" tint="-0.14996795556505021"/>
        </patternFill>
      </fill>
    </dxf>
    <dxf>
      <fill>
        <patternFill>
          <bgColor theme="4" tint="0.79998168889431442"/>
        </patternFill>
      </fill>
    </dxf>
    <dxf>
      <fill>
        <patternFill>
          <bgColor rgb="FFCCECFF"/>
        </patternFill>
      </fill>
    </dxf>
    <dxf>
      <fill>
        <patternFill>
          <bgColor theme="0" tint="-0.14996795556505021"/>
        </patternFill>
      </fill>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rgb="FF99FF99"/>
        </patternFill>
      </fill>
    </dxf>
    <dxf>
      <fill>
        <patternFill>
          <bgColor theme="4" tint="0.79998168889431442"/>
        </patternFill>
      </fill>
    </dxf>
    <dxf>
      <fill>
        <patternFill>
          <bgColor rgb="FFCCECFF"/>
        </patternFill>
      </fill>
    </dxf>
    <dxf>
      <fill>
        <patternFill>
          <bgColor theme="0" tint="-0.14996795556505021"/>
        </patternFill>
      </fill>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rgb="FF99FF99"/>
        </patternFill>
      </fill>
    </dxf>
    <dxf>
      <fill>
        <patternFill>
          <bgColor theme="4" tint="0.79998168889431442"/>
        </patternFill>
      </fill>
    </dxf>
    <dxf>
      <fill>
        <patternFill>
          <bgColor rgb="FFCCECFF"/>
        </patternFill>
      </fill>
    </dxf>
    <dxf>
      <fill>
        <patternFill>
          <bgColor theme="0" tint="-0.14996795556505021"/>
        </patternFill>
      </fill>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rgb="FF99FF99"/>
        </patternFill>
      </fill>
    </dxf>
    <dxf>
      <fill>
        <patternFill>
          <bgColor theme="4" tint="0.79998168889431442"/>
        </patternFill>
      </fill>
    </dxf>
    <dxf>
      <fill>
        <patternFill>
          <bgColor rgb="FFCCECFF"/>
        </patternFill>
      </fill>
    </dxf>
    <dxf>
      <fill>
        <patternFill>
          <bgColor theme="0" tint="-0.14996795556505021"/>
        </patternFill>
      </fill>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rgb="FF99FF99"/>
        </patternFill>
      </fill>
    </dxf>
    <dxf>
      <fill>
        <patternFill>
          <bgColor theme="4" tint="0.79998168889431442"/>
        </patternFill>
      </fill>
    </dxf>
    <dxf>
      <fill>
        <patternFill>
          <bgColor rgb="FFCCECFF"/>
        </patternFill>
      </fill>
    </dxf>
    <dxf>
      <fill>
        <patternFill>
          <bgColor theme="0" tint="-0.14996795556505021"/>
        </patternFill>
      </fill>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rgb="FF99FF99"/>
        </patternFill>
      </fill>
    </dxf>
    <dxf>
      <fill>
        <patternFill>
          <bgColor theme="4" tint="0.79998168889431442"/>
        </patternFill>
      </fill>
    </dxf>
    <dxf>
      <fill>
        <patternFill>
          <bgColor rgb="FFCCECFF"/>
        </patternFill>
      </fill>
    </dxf>
    <dxf>
      <fill>
        <patternFill>
          <bgColor theme="0" tint="-0.14996795556505021"/>
        </patternFill>
      </fill>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rgb="FF99FF99"/>
        </patternFill>
      </fill>
    </dxf>
    <dxf>
      <fill>
        <patternFill>
          <bgColor theme="4" tint="0.79998168889431442"/>
        </patternFill>
      </fill>
    </dxf>
    <dxf>
      <fill>
        <patternFill>
          <bgColor rgb="FFCCECFF"/>
        </patternFill>
      </fill>
    </dxf>
    <dxf>
      <fill>
        <patternFill>
          <bgColor theme="0" tint="-0.14996795556505021"/>
        </patternFill>
      </fill>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rgb="FF99FF99"/>
        </patternFill>
      </fill>
    </dxf>
    <dxf>
      <fill>
        <patternFill>
          <bgColor theme="4" tint="0.79998168889431442"/>
        </patternFill>
      </fill>
    </dxf>
    <dxf>
      <fill>
        <patternFill>
          <bgColor rgb="FFCCECFF"/>
        </patternFill>
      </fill>
    </dxf>
    <dxf>
      <fill>
        <patternFill>
          <bgColor theme="0" tint="-0.14996795556505021"/>
        </patternFill>
      </fill>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rgb="FF99FF99"/>
        </patternFill>
      </fill>
    </dxf>
    <dxf>
      <fill>
        <patternFill>
          <bgColor theme="4" tint="0.79998168889431442"/>
        </patternFill>
      </fill>
    </dxf>
    <dxf>
      <fill>
        <patternFill>
          <bgColor rgb="FFCCECFF"/>
        </patternFill>
      </fill>
    </dxf>
    <dxf>
      <fill>
        <patternFill>
          <bgColor theme="0" tint="-0.14996795556505021"/>
        </patternFill>
      </fill>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rgb="FF99FF99"/>
        </patternFill>
      </fill>
    </dxf>
    <dxf>
      <fill>
        <patternFill>
          <bgColor theme="4" tint="0.79998168889431442"/>
        </patternFill>
      </fill>
    </dxf>
    <dxf>
      <fill>
        <patternFill>
          <bgColor rgb="FFCCECFF"/>
        </patternFill>
      </fill>
    </dxf>
    <dxf>
      <fill>
        <patternFill>
          <bgColor theme="0" tint="-0.14996795556505021"/>
        </patternFill>
      </fill>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rgb="FF99FF99"/>
        </patternFill>
      </fill>
    </dxf>
    <dxf>
      <fill>
        <patternFill>
          <bgColor theme="4" tint="0.79998168889431442"/>
        </patternFill>
      </fill>
    </dxf>
    <dxf>
      <fill>
        <patternFill>
          <bgColor rgb="FFCCECFF"/>
        </patternFill>
      </fill>
    </dxf>
    <dxf>
      <fill>
        <patternFill>
          <bgColor theme="0" tint="-0.14996795556505021"/>
        </patternFill>
      </fill>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theme="4" tint="0.79998168889431442"/>
        </patternFill>
      </fill>
    </dxf>
    <dxf>
      <fill>
        <patternFill>
          <bgColor rgb="FFCCECFF"/>
        </patternFill>
      </fill>
    </dxf>
    <dxf>
      <fill>
        <patternFill>
          <bgColor theme="0" tint="-0.14996795556505021"/>
        </patternFill>
      </fill>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rgb="FF99FF99"/>
        </patternFill>
      </fill>
    </dxf>
    <dxf>
      <fill>
        <patternFill>
          <bgColor theme="4" tint="0.79998168889431442"/>
        </patternFill>
      </fill>
    </dxf>
    <dxf>
      <fill>
        <patternFill>
          <bgColor rgb="FFCCECFF"/>
        </patternFill>
      </fill>
    </dxf>
    <dxf>
      <fill>
        <patternFill>
          <bgColor theme="0" tint="-0.14996795556505021"/>
        </patternFill>
      </fill>
    </dxf>
    <dxf>
      <font>
        <color rgb="FF006100"/>
      </font>
      <fill>
        <patternFill>
          <bgColor rgb="FFC6EFCE"/>
        </patternFill>
      </fill>
    </dxf>
    <dxf>
      <font>
        <color rgb="FF9C5700"/>
      </font>
      <fill>
        <patternFill>
          <bgColor rgb="FFE9FD9F"/>
        </patternFill>
      </fill>
    </dxf>
    <dxf>
      <font>
        <color rgb="FF9C0006"/>
      </font>
      <fill>
        <patternFill>
          <bgColor rgb="FFFFE593"/>
        </patternFill>
      </fill>
    </dxf>
    <dxf>
      <fill>
        <patternFill>
          <bgColor rgb="FF99FF99"/>
        </patternFill>
      </fill>
    </dxf>
    <dxf>
      <font>
        <b/>
        <i val="0"/>
        <strike val="0"/>
        <condense val="0"/>
        <extend val="0"/>
        <outline val="0"/>
        <shadow val="0"/>
        <u val="none"/>
        <vertAlign val="baseline"/>
        <sz val="11"/>
        <color theme="1"/>
        <name val="Gill Sans MT"/>
        <family val="2"/>
        <scheme val="minor"/>
      </font>
      <fill>
        <patternFill patternType="solid">
          <fgColor indexed="64"/>
          <bgColor theme="9" tint="0.79998168889431442"/>
        </patternFill>
      </fill>
      <alignment horizontal="general" vertical="bottom" textRotation="0" wrapText="1" indent="0" justifyLastLine="0" shrinkToFit="0" readingOrder="0"/>
    </dxf>
    <dxf>
      <border outline="0">
        <top style="thick">
          <color theme="4" tint="0.499984740745262"/>
        </top>
      </border>
    </dxf>
    <dxf>
      <font>
        <b/>
        <i val="0"/>
        <strike val="0"/>
        <condense val="0"/>
        <extend val="0"/>
        <outline val="0"/>
        <shadow val="0"/>
        <u val="none"/>
        <vertAlign val="baseline"/>
        <sz val="11"/>
        <color theme="1"/>
        <name val="Gill Sans MT"/>
        <family val="2"/>
        <scheme val="minor"/>
      </font>
      <fill>
        <patternFill patternType="solid">
          <fgColor indexed="64"/>
          <bgColor theme="0" tint="-4.9989318521683403E-2"/>
        </patternFill>
      </fill>
    </dxf>
    <dxf>
      <font>
        <b/>
        <i val="0"/>
        <strike val="0"/>
        <condense val="0"/>
        <extend val="0"/>
        <outline val="0"/>
        <shadow val="0"/>
        <u val="none"/>
        <vertAlign val="baseline"/>
        <sz val="11"/>
        <color theme="1"/>
        <name val="Gill Sans MT"/>
        <family val="2"/>
        <scheme val="minor"/>
      </font>
      <fill>
        <patternFill patternType="solid">
          <fgColor indexed="64"/>
          <bgColor theme="0" tint="-4.9989318521683403E-2"/>
        </patternFill>
      </fill>
    </dxf>
    <dxf>
      <font>
        <b/>
      </font>
      <fill>
        <patternFill patternType="solid">
          <fgColor indexed="64"/>
          <bgColor theme="0" tint="-4.9989318521683403E-2"/>
        </patternFill>
      </fill>
    </dxf>
    <dxf>
      <font>
        <b/>
        <i val="0"/>
        <strike val="0"/>
        <condense val="0"/>
        <extend val="0"/>
        <outline val="0"/>
        <shadow val="0"/>
        <u val="none"/>
        <vertAlign val="baseline"/>
        <sz val="11"/>
        <color theme="1"/>
        <name val="Gill Sans MT"/>
        <family val="2"/>
        <scheme val="minor"/>
      </font>
      <fill>
        <patternFill patternType="solid">
          <fgColor indexed="64"/>
          <bgColor theme="9" tint="0.79998168889431442"/>
        </patternFill>
      </fill>
      <alignment horizontal="general" vertical="bottom" textRotation="0" wrapText="1" indent="0" justifyLastLine="0" shrinkToFit="0" readingOrder="0"/>
    </dxf>
    <dxf>
      <border outline="0">
        <top style="thick">
          <color theme="4" tint="0.499984740745262"/>
        </top>
      </border>
    </dxf>
    <dxf>
      <font>
        <b/>
        <i val="0"/>
        <strike val="0"/>
        <condense val="0"/>
        <extend val="0"/>
        <outline val="0"/>
        <shadow val="0"/>
        <u val="none"/>
        <vertAlign val="baseline"/>
        <sz val="11"/>
        <color theme="1"/>
        <name val="Gill Sans MT"/>
        <family val="2"/>
        <scheme val="minor"/>
      </font>
      <fill>
        <patternFill patternType="solid">
          <fgColor indexed="64"/>
          <bgColor theme="9" tint="0.79998168889431442"/>
        </patternFill>
      </fill>
      <alignment horizontal="general" vertical="bottom" textRotation="0" wrapText="1" indent="0" justifyLastLine="0" shrinkToFit="0" readingOrder="0"/>
    </dxf>
    <dxf>
      <border outline="0">
        <top style="thick">
          <color theme="4" tint="0.499984740745262"/>
        </top>
      </border>
    </dxf>
  </dxfs>
  <tableStyles count="0" defaultTableStyle="TableStyleMedium2" defaultPivotStyle="PivotStyleLight16"/>
  <colors>
    <mruColors>
      <color rgb="FFE9FD9F"/>
      <color rgb="FFFFE593"/>
      <color rgb="FFCCECFF"/>
      <color rgb="FFF5F559"/>
      <color rgb="FFC5DB7F"/>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219075</xdr:colOff>
      <xdr:row>0</xdr:row>
      <xdr:rowOff>123825</xdr:rowOff>
    </xdr:from>
    <xdr:ext cx="8524875" cy="1368708"/>
    <xdr:sp macro="" textlink="">
      <xdr:nvSpPr>
        <xdr:cNvPr id="3" name="TextBox 2">
          <a:extLst>
            <a:ext uri="{FF2B5EF4-FFF2-40B4-BE49-F238E27FC236}">
              <a16:creationId xmlns:a16="http://schemas.microsoft.com/office/drawing/2014/main" id="{303BD25C-F1A3-3329-F84C-31A75C114627}"/>
            </a:ext>
          </a:extLst>
        </xdr:cNvPr>
        <xdr:cNvSpPr txBox="1"/>
      </xdr:nvSpPr>
      <xdr:spPr>
        <a:xfrm>
          <a:off x="219075" y="123825"/>
          <a:ext cx="8524875" cy="1368708"/>
        </a:xfrm>
        <a:prstGeom prst="rect">
          <a:avLst/>
        </a:prstGeom>
        <a:solidFill>
          <a:schemeClr val="bg1">
            <a:lumMod val="95000"/>
          </a:schemeClr>
        </a:solidFill>
        <a:effectLst>
          <a:outerShdw blurRad="50800" dist="38100" dir="5400000" algn="t" rotWithShape="0">
            <a:prstClr val="black">
              <a:alpha val="11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b="0">
              <a:solidFill>
                <a:schemeClr val="tx1"/>
              </a:solidFill>
              <a:effectLst/>
              <a:latin typeface="Abadi Extra Light" panose="020B0604020202020204" pitchFamily="34" charset="0"/>
              <a:ea typeface="+mn-ea"/>
              <a:cs typeface="+mn-cs"/>
            </a:rPr>
            <a:t>Liveable City Score</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The Liveable City Score measures how human friendly a particular residential area is. It considers factors such as how good the nearby infrastructure is, if there are sufficient nearby amenities, and if the area is generally pleasant to be in. </a:t>
          </a:r>
        </a:p>
        <a:p>
          <a:endParaRPr lang="en-US" sz="1100" b="0">
            <a:solidFill>
              <a:schemeClr val="tx1"/>
            </a:solidFill>
            <a:effectLst/>
            <a:latin typeface="+mn-lt"/>
            <a:ea typeface="+mn-ea"/>
            <a:cs typeface="+mn-cs"/>
          </a:endParaRPr>
        </a:p>
        <a:p>
          <a:r>
            <a:rPr lang="en-US" sz="1100" b="0">
              <a:solidFill>
                <a:schemeClr val="tx1"/>
              </a:solidFill>
              <a:effectLst/>
              <a:latin typeface="+mn-lt"/>
              <a:ea typeface="+mn-ea"/>
              <a:cs typeface="+mn-cs"/>
            </a:rPr>
            <a:t>Simply fill out the </a:t>
          </a:r>
          <a:r>
            <a:rPr lang="en-US" sz="1100" b="0">
              <a:solidFill>
                <a:srgbClr val="00B0F0"/>
              </a:solidFill>
              <a:effectLst/>
              <a:latin typeface="+mn-lt"/>
              <a:ea typeface="+mn-ea"/>
              <a:cs typeface="+mn-cs"/>
            </a:rPr>
            <a:t>empty boxes in BLUE</a:t>
          </a:r>
          <a:r>
            <a:rPr lang="en-US" sz="1100" b="0">
              <a:solidFill>
                <a:schemeClr val="tx1"/>
              </a:solidFill>
              <a:effectLst/>
              <a:latin typeface="+mn-lt"/>
              <a:ea typeface="+mn-ea"/>
              <a:cs typeface="+mn-cs"/>
            </a:rPr>
            <a:t>, and the score will automatically populate. The score maximum is 100%.</a:t>
          </a:r>
        </a:p>
        <a:p>
          <a:r>
            <a:rPr lang="en-US" sz="1100" b="0">
              <a:solidFill>
                <a:schemeClr val="tx1"/>
              </a:solidFill>
              <a:effectLst/>
              <a:latin typeface="+mn-lt"/>
              <a:ea typeface="+mn-ea"/>
              <a:cs typeface="+mn-cs"/>
            </a:rPr>
            <a:t>Version:</a:t>
          </a:r>
          <a:r>
            <a:rPr lang="en-US" sz="1100" b="0" baseline="0">
              <a:solidFill>
                <a:schemeClr val="tx1"/>
              </a:solidFill>
              <a:effectLst/>
              <a:latin typeface="+mn-lt"/>
              <a:ea typeface="+mn-ea"/>
              <a:cs typeface="+mn-cs"/>
            </a:rPr>
            <a:t> 04.2023</a:t>
          </a:r>
          <a:endParaRPr lang="en-US" sz="1100" b="0">
            <a:solidFill>
              <a:schemeClr val="tx1"/>
            </a:solidFill>
            <a:effectLst/>
            <a:latin typeface="+mn-lt"/>
            <a:ea typeface="+mn-ea"/>
            <a:cs typeface="+mn-cs"/>
          </a:endParaRP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87D971-5FA8-482A-8E65-1C7AA4034E42}" name="Table1" displayName="Table1" ref="A11:E25" headerRowDxfId="103" tableBorderDxfId="107">
  <autoFilter ref="A11:E25" xr:uid="{7787D971-5FA8-482A-8E65-1C7AA4034E42}"/>
  <tableColumns count="5">
    <tableColumn id="1" xr3:uid="{01C644CF-7B8F-417A-AA7B-10623F69C84E}" name="Feature is present" totalsRowLabel="Total"/>
    <tableColumn id="2" xr3:uid="{C6E45BFD-6E58-46D8-A1C1-F89BD35A5550}" name="Walking distance to amenity (minutes)"/>
    <tableColumn id="3" xr3:uid="{06DB3AF2-FB10-4AAA-B265-F419AD124469}" name="Feature or Amenity" dataCellStyle="Normal"/>
    <tableColumn id="5" xr3:uid="{24D9BF26-8F1B-4344-9D78-28765136DCA5}" name="Base Score"/>
    <tableColumn id="4" xr3:uid="{F28DF851-011F-451A-B324-B5BEDE1E5B91}" name="Score" totalsRowFunction="sum" dataDxfId="2" totalsRowDxfId="106" dataCellStyle="20% - Accent1">
      <calculatedColumnFormula array="1">D12 * _xlfn.IFS(B12&lt;=5,1,B12&lt;=10,0.5,B12&lt;=20,0.25,TRUE,0)*IF(ISBLANK(B12),0) + IF(A12="present",D12,0)</calculatedColumnFormula>
    </tableColumn>
  </tableColumns>
  <tableStyleInfo showFirstColumn="0"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AB221B2-B100-41A6-952C-DD89F5A01BAE}" name="Table13" displayName="Table13" ref="A29:E49" headerRowDxfId="102" tableBorderDxfId="105">
  <autoFilter ref="A29:E49" xr:uid="{EAB221B2-B100-41A6-952C-DD89F5A01BAE}"/>
  <tableColumns count="5">
    <tableColumn id="1" xr3:uid="{9A121F8C-AEEA-4E4A-8137-276BD29CFA35}" name="Feature is present" totalsRowLabel="Total"/>
    <tableColumn id="2" xr3:uid="{08DA7BD5-E4BD-46B1-A061-A9DA64DC0AB6}" name="Walking distance to amenity (minutes)"/>
    <tableColumn id="3" xr3:uid="{F381D23A-765B-4D60-A4C6-238AD7D11B59}" name="Feature or Amenity" dataCellStyle="Normal"/>
    <tableColumn id="5" xr3:uid="{90B0D726-BB7E-4845-B6E7-7540996C8AF0}" name="Base Score"/>
    <tableColumn id="4" xr3:uid="{65F2A830-8A2A-4ACC-A222-34BAEA6782E5}" name="Score" totalsRowFunction="sum" dataDxfId="1" totalsRowDxfId="104" dataCellStyle="20% - Accent1">
      <calculatedColumnFormula array="1">D30 * _xlfn.IFS(B30&lt;=5,1,B30&lt;=10,0.5,B30&lt;=20,0.25,TRUE,0)*IF(ISBLANK(B30),0) + IF(A30="present",D30,0)</calculatedColumnFormula>
    </tableColumn>
  </tableColumns>
  <tableStyleInfo showFirstColumn="0"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BCC82F9-5B3C-44C6-B890-29BBA20B39E0}" name="Table134" displayName="Table134" ref="A53:E61" headerRowDxfId="101" tableBorderDxfId="100">
  <autoFilter ref="A53:E61" xr:uid="{0BCC82F9-5B3C-44C6-B890-29BBA20B39E0}"/>
  <tableColumns count="5">
    <tableColumn id="1" xr3:uid="{04A188A8-03CA-4DF8-82DD-6046CED78BBB}" name="Feature is present" totalsRowLabel="Total"/>
    <tableColumn id="2" xr3:uid="{10335A43-002E-4EBB-B827-076D9CC53921}" name="Walking distance to amenity (minutes)"/>
    <tableColumn id="3" xr3:uid="{B3D3D07A-8652-4629-A378-AD2F7C914601}" name="Feature or Amenity" dataCellStyle="Normal"/>
    <tableColumn id="5" xr3:uid="{39065CE4-0DCD-4C19-80C3-4198D049E444}" name="Base Score"/>
    <tableColumn id="4" xr3:uid="{6A5035D9-991E-4431-A923-2C3386AC1C0C}" name="Score" totalsRowFunction="sum" dataDxfId="0" totalsRowDxfId="99" dataCellStyle="20% - Accent1">
      <calculatedColumnFormula array="1">D54 * _xlfn.IFS(B54&lt;=5,1,B54&lt;=10,0.5,B54&lt;=20,0.25,TRUE,0)*IF(ISBLANK(B54),0) + IF(A54="present",D54,0)</calculatedColumnFormula>
    </tableColumn>
  </tableColumns>
  <tableStyleInfo showFirstColumn="0" showLastColumn="1" showRowStripes="1" showColumnStripes="0"/>
</table>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0CA8B-4501-4A22-B777-1D9765BC0853}">
  <dimension ref="A2:G61"/>
  <sheetViews>
    <sheetView showGridLines="0" tabSelected="1" workbookViewId="0">
      <selection activeCell="E54" sqref="E54"/>
    </sheetView>
  </sheetViews>
  <sheetFormatPr defaultRowHeight="17.25" x14ac:dyDescent="0.35"/>
  <cols>
    <col min="1" max="1" width="17.625" customWidth="1"/>
    <col min="2" max="2" width="18.625" customWidth="1"/>
    <col min="3" max="3" width="64.875" customWidth="1"/>
    <col min="4" max="4" width="9.125" customWidth="1"/>
    <col min="6" max="6" width="17.25" customWidth="1"/>
  </cols>
  <sheetData>
    <row r="2" spans="1:7" ht="21.75" x14ac:dyDescent="0.45">
      <c r="F2" s="11" t="s">
        <v>50</v>
      </c>
      <c r="G2" s="12">
        <f>AVERAGE(G3:G5)</f>
        <v>0</v>
      </c>
    </row>
    <row r="3" spans="1:7" x14ac:dyDescent="0.35">
      <c r="F3" t="s">
        <v>49</v>
      </c>
      <c r="G3" s="13">
        <f>SUM(Table1[Score])/SUM(Table1[Base Score])</f>
        <v>0</v>
      </c>
    </row>
    <row r="4" spans="1:7" x14ac:dyDescent="0.35">
      <c r="F4" t="s">
        <v>17</v>
      </c>
      <c r="G4" s="13">
        <f>SUM(Table13[Score])/SUM(Table13[Base Score])</f>
        <v>0</v>
      </c>
    </row>
    <row r="5" spans="1:7" x14ac:dyDescent="0.35">
      <c r="F5" t="s">
        <v>38</v>
      </c>
      <c r="G5" s="13">
        <f>SUM(Table134[Score])/SUM(Table134[Base Score])</f>
        <v>0</v>
      </c>
    </row>
    <row r="10" spans="1:7" ht="21" x14ac:dyDescent="0.45">
      <c r="A10" s="1" t="s">
        <v>3</v>
      </c>
      <c r="B10" s="1"/>
      <c r="C10" s="1"/>
      <c r="D10" s="5"/>
    </row>
    <row r="11" spans="1:7" ht="40.5" customHeight="1" x14ac:dyDescent="0.35">
      <c r="A11" s="9" t="s">
        <v>0</v>
      </c>
      <c r="B11" s="9" t="s">
        <v>2</v>
      </c>
      <c r="C11" s="10" t="s">
        <v>1</v>
      </c>
      <c r="D11" s="9" t="s">
        <v>9</v>
      </c>
      <c r="E11" s="10" t="s">
        <v>5</v>
      </c>
    </row>
    <row r="12" spans="1:7" x14ac:dyDescent="0.35">
      <c r="B12" t="s">
        <v>4</v>
      </c>
      <c r="C12" t="s">
        <v>6</v>
      </c>
      <c r="D12">
        <v>3</v>
      </c>
      <c r="E12" s="7" cm="1">
        <f t="array" ref="E12">D12 * _xlfn.IFS(B12&lt;=5,1,B12&lt;=10,0.5,B12&lt;=20,0.25,TRUE,0)*IF(ISBLANK(B12),0) + IF(A12="present",D12,0)</f>
        <v>0</v>
      </c>
    </row>
    <row r="13" spans="1:7" x14ac:dyDescent="0.35">
      <c r="B13" t="s">
        <v>4</v>
      </c>
      <c r="C13" s="4" t="s">
        <v>7</v>
      </c>
      <c r="D13">
        <v>1</v>
      </c>
      <c r="E13" s="7" cm="1">
        <f t="array" ref="E13">D13 * _xlfn.IFS(B13&lt;=5,1,B13&lt;=10,0.5,B13&lt;=20,0.25,TRUE,0)*IF(ISBLANK(B13),0) + IF(A13="present",D13,0)</f>
        <v>0</v>
      </c>
    </row>
    <row r="14" spans="1:7" x14ac:dyDescent="0.35">
      <c r="B14" t="s">
        <v>4</v>
      </c>
      <c r="C14" s="4" t="s">
        <v>51</v>
      </c>
      <c r="D14">
        <v>1</v>
      </c>
      <c r="E14" s="7" cm="1">
        <f t="array" ref="E14">D14 * _xlfn.IFS(B14&lt;=5,1,B14&lt;=10,0.5,B14&lt;=20,0.25,TRUE,0)*IF(ISBLANK(B14),0) + IF(A14="present",D14,0)</f>
        <v>0</v>
      </c>
    </row>
    <row r="15" spans="1:7" x14ac:dyDescent="0.35">
      <c r="B15" t="s">
        <v>4</v>
      </c>
      <c r="C15" s="4" t="s">
        <v>52</v>
      </c>
      <c r="D15">
        <v>1</v>
      </c>
      <c r="E15" s="7" cm="1">
        <f t="array" ref="E15">D15 * _xlfn.IFS(B15&lt;=5,1,B15&lt;=10,0.5,B15&lt;=20,0.25,TRUE,0)*IF(ISBLANK(B15),0) + IF(A15="present",D15,0)</f>
        <v>0</v>
      </c>
    </row>
    <row r="16" spans="1:7" x14ac:dyDescent="0.35">
      <c r="B16" t="s">
        <v>4</v>
      </c>
      <c r="C16" t="s">
        <v>8</v>
      </c>
      <c r="D16">
        <v>3</v>
      </c>
      <c r="E16" s="7" cm="1">
        <f t="array" ref="E16">D16 * _xlfn.IFS(B16&lt;=5,1,B16&lt;=10,0.5,B16&lt;=20,0.25,TRUE,0)*IF(ISBLANK(B16),0) + IF(A16="present",D16,0)</f>
        <v>0</v>
      </c>
    </row>
    <row r="17" spans="1:5" x14ac:dyDescent="0.35">
      <c r="B17" t="s">
        <v>4</v>
      </c>
      <c r="C17" s="4" t="s">
        <v>15</v>
      </c>
      <c r="D17">
        <v>1</v>
      </c>
      <c r="E17" s="7" cm="1">
        <f t="array" ref="E17">D17 * _xlfn.IFS(B17&lt;=5,1,B17&lt;=10,0.5,B17&lt;=20,0.25,TRUE,0)*IF(ISBLANK(B17),0) + IF(A17="present",D17,0)</f>
        <v>0</v>
      </c>
    </row>
    <row r="18" spans="1:5" x14ac:dyDescent="0.35">
      <c r="A18" t="s">
        <v>4</v>
      </c>
      <c r="C18" t="s">
        <v>48</v>
      </c>
      <c r="D18">
        <v>3</v>
      </c>
      <c r="E18" s="7" cm="1">
        <f t="array" ref="E18">D18 * _xlfn.IFS(B18&lt;=5,1,B18&lt;=10,0.5,B18&lt;=20,0.25,TRUE,0)*IF(ISBLANK(B18),0) + IF(A18="present",D18,0)</f>
        <v>0</v>
      </c>
    </row>
    <row r="19" spans="1:5" x14ac:dyDescent="0.35">
      <c r="B19" t="s">
        <v>4</v>
      </c>
      <c r="C19" s="4" t="s">
        <v>16</v>
      </c>
      <c r="D19">
        <v>2</v>
      </c>
      <c r="E19" s="7" cm="1">
        <f t="array" ref="E19">D19 * _xlfn.IFS(B19&lt;=5,1,B19&lt;=10,0.5,B19&lt;=20,0.25,TRUE,0)*IF(ISBLANK(B19),0) + IF(A19="present",D19,0)</f>
        <v>0</v>
      </c>
    </row>
    <row r="20" spans="1:5" x14ac:dyDescent="0.35">
      <c r="B20" t="s">
        <v>4</v>
      </c>
      <c r="C20" t="s">
        <v>10</v>
      </c>
      <c r="D20">
        <v>2</v>
      </c>
      <c r="E20" s="7" cm="1">
        <f t="array" ref="E20">D20 * _xlfn.IFS(B20&lt;=5,1,B20&lt;=10,0.5,B20&lt;=20,0.25,TRUE,0)*IF(ISBLANK(B20),0) + IF(A20="present",D20,0)</f>
        <v>0</v>
      </c>
    </row>
    <row r="21" spans="1:5" x14ac:dyDescent="0.35">
      <c r="B21" t="s">
        <v>4</v>
      </c>
      <c r="C21" t="s">
        <v>11</v>
      </c>
      <c r="D21">
        <v>2</v>
      </c>
      <c r="E21" s="7" cm="1">
        <f t="array" ref="E21">D21 * _xlfn.IFS(B21&lt;=5,1,B21&lt;=10,0.5,B21&lt;=20,0.25,TRUE,0)*IF(ISBLANK(B21),0) + IF(A21="present",D21,0)</f>
        <v>0</v>
      </c>
    </row>
    <row r="22" spans="1:5" x14ac:dyDescent="0.35">
      <c r="B22" t="s">
        <v>4</v>
      </c>
      <c r="C22" s="4" t="s">
        <v>12</v>
      </c>
      <c r="D22">
        <v>1</v>
      </c>
      <c r="E22" s="7" cm="1">
        <f t="array" ref="E22">D22 * _xlfn.IFS(B22&lt;=5,1,B22&lt;=10,0.5,B22&lt;=20,0.25,TRUE,0)*IF(ISBLANK(B22),0) + IF(A22="present",D22,0)</f>
        <v>0</v>
      </c>
    </row>
    <row r="23" spans="1:5" x14ac:dyDescent="0.35">
      <c r="B23" t="s">
        <v>4</v>
      </c>
      <c r="C23" t="s">
        <v>13</v>
      </c>
      <c r="D23">
        <v>2</v>
      </c>
      <c r="E23" s="8" cm="1">
        <f t="array" ref="E23">D23 * _xlfn.IFS(B23&lt;=5,1,B23&lt;=10,0.5,B23&lt;=20,0.25,TRUE,0)*IF(ISBLANK(B23),0) + IF(A23="present",D23,0)</f>
        <v>0</v>
      </c>
    </row>
    <row r="24" spans="1:5" x14ac:dyDescent="0.35">
      <c r="B24" t="s">
        <v>4</v>
      </c>
      <c r="C24" s="6" t="s">
        <v>14</v>
      </c>
      <c r="D24">
        <v>2</v>
      </c>
      <c r="E24" s="8" cm="1">
        <f t="array" ref="E24">D24 * _xlfn.IFS(B24&lt;=5,1,B24&lt;=10,0.5,B24&lt;=20,0.25,TRUE,0)*IF(ISBLANK(B24),0) + IF(A24="present",D24,0)</f>
        <v>0</v>
      </c>
    </row>
    <row r="25" spans="1:5" x14ac:dyDescent="0.35">
      <c r="A25" t="s">
        <v>4</v>
      </c>
      <c r="C25" s="6" t="s">
        <v>47</v>
      </c>
      <c r="D25">
        <v>2</v>
      </c>
      <c r="E25" s="8" cm="1">
        <f t="array" ref="E25">D25 * _xlfn.IFS(B25&lt;=5,1,B25&lt;=10,0.5,B25&lt;=20,0.25,TRUE,0)*IF(ISBLANK(B25),0) + IF(A25="present",D25,0)</f>
        <v>0</v>
      </c>
    </row>
    <row r="28" spans="1:5" ht="21" x14ac:dyDescent="0.45">
      <c r="A28" s="1" t="s">
        <v>17</v>
      </c>
      <c r="B28" s="1"/>
      <c r="C28" s="1"/>
      <c r="D28" s="5"/>
    </row>
    <row r="29" spans="1:5" ht="34.5" x14ac:dyDescent="0.35">
      <c r="A29" s="9" t="s">
        <v>0</v>
      </c>
      <c r="B29" s="9" t="s">
        <v>2</v>
      </c>
      <c r="C29" s="10" t="s">
        <v>1</v>
      </c>
      <c r="D29" s="9" t="s">
        <v>9</v>
      </c>
      <c r="E29" s="10" t="s">
        <v>5</v>
      </c>
    </row>
    <row r="30" spans="1:5" x14ac:dyDescent="0.35">
      <c r="A30" t="s">
        <v>4</v>
      </c>
      <c r="C30" s="2" t="s">
        <v>18</v>
      </c>
      <c r="D30">
        <v>3</v>
      </c>
      <c r="E30" s="7" cm="1">
        <f t="array" ref="E30">D30 * _xlfn.IFS(B30&lt;=5,1,B30&lt;=10,0.5,B30&lt;=20,0.25,TRUE,0)*IF(ISBLANK(B30),0) + IF(A30="present",D30,0)</f>
        <v>0</v>
      </c>
    </row>
    <row r="31" spans="1:5" x14ac:dyDescent="0.35">
      <c r="A31" t="s">
        <v>4</v>
      </c>
      <c r="C31" s="2" t="s">
        <v>19</v>
      </c>
      <c r="D31">
        <v>3</v>
      </c>
      <c r="E31" s="7" cm="1">
        <f t="array" ref="E31">D31 * _xlfn.IFS(B31&lt;=5,1,B31&lt;=10,0.5,B31&lt;=20,0.25,TRUE,0)*IF(ISBLANK(B31),0) + IF(A31="present",D31,0)</f>
        <v>0</v>
      </c>
    </row>
    <row r="32" spans="1:5" x14ac:dyDescent="0.35">
      <c r="A32" t="s">
        <v>4</v>
      </c>
      <c r="C32" s="2" t="s">
        <v>20</v>
      </c>
      <c r="D32">
        <v>2</v>
      </c>
      <c r="E32" s="7" cm="1">
        <f t="array" ref="E32">D32 * _xlfn.IFS(B32&lt;=5,1,B32&lt;=10,0.5,B32&lt;=20,0.25,TRUE,0)*IF(ISBLANK(B32),0) + IF(A32="present",D32,0)</f>
        <v>0</v>
      </c>
    </row>
    <row r="33" spans="1:5" x14ac:dyDescent="0.35">
      <c r="A33" t="s">
        <v>4</v>
      </c>
      <c r="C33" s="2" t="s">
        <v>21</v>
      </c>
      <c r="D33">
        <v>2</v>
      </c>
      <c r="E33" s="7" cm="1">
        <f t="array" ref="E33">D33 * _xlfn.IFS(B33&lt;=5,1,B33&lt;=10,0.5,B33&lt;=20,0.25,TRUE,0)*IF(ISBLANK(B33),0) + IF(A33="present",D33,0)</f>
        <v>0</v>
      </c>
    </row>
    <row r="34" spans="1:5" x14ac:dyDescent="0.35">
      <c r="A34" t="s">
        <v>4</v>
      </c>
      <c r="C34" s="2" t="s">
        <v>22</v>
      </c>
      <c r="D34">
        <v>2</v>
      </c>
      <c r="E34" s="7" cm="1">
        <f t="array" ref="E34">D34 * _xlfn.IFS(B34&lt;=5,1,B34&lt;=10,0.5,B34&lt;=20,0.25,TRUE,0)*IF(ISBLANK(B34),0) + IF(A34="present",D34,0)</f>
        <v>0</v>
      </c>
    </row>
    <row r="35" spans="1:5" x14ac:dyDescent="0.35">
      <c r="A35" t="s">
        <v>4</v>
      </c>
      <c r="C35" s="2" t="s">
        <v>23</v>
      </c>
      <c r="D35">
        <v>2</v>
      </c>
      <c r="E35" s="7" cm="1">
        <f t="array" ref="E35">D35 * _xlfn.IFS(B35&lt;=5,1,B35&lt;=10,0.5,B35&lt;=20,0.25,TRUE,0)*IF(ISBLANK(B35),0) + IF(A35="present",D35,0)</f>
        <v>0</v>
      </c>
    </row>
    <row r="36" spans="1:5" x14ac:dyDescent="0.35">
      <c r="A36" t="s">
        <v>4</v>
      </c>
      <c r="C36" s="2" t="s">
        <v>24</v>
      </c>
      <c r="D36">
        <v>2</v>
      </c>
      <c r="E36" s="7" cm="1">
        <f t="array" ref="E36">D36 * _xlfn.IFS(B36&lt;=5,1,B36&lt;=10,0.5,B36&lt;=20,0.25,TRUE,0)*IF(ISBLANK(B36),0) + IF(A36="present",D36,0)</f>
        <v>0</v>
      </c>
    </row>
    <row r="37" spans="1:5" x14ac:dyDescent="0.35">
      <c r="A37" t="s">
        <v>4</v>
      </c>
      <c r="C37" s="2" t="s">
        <v>25</v>
      </c>
      <c r="D37">
        <v>2</v>
      </c>
      <c r="E37" s="7" cm="1">
        <f t="array" ref="E37">D37 * _xlfn.IFS(B37&lt;=5,1,B37&lt;=10,0.5,B37&lt;=20,0.25,TRUE,0)*IF(ISBLANK(B37),0) + IF(A37="present",D37,0)</f>
        <v>0</v>
      </c>
    </row>
    <row r="38" spans="1:5" x14ac:dyDescent="0.35">
      <c r="A38" t="s">
        <v>4</v>
      </c>
      <c r="C38" s="2" t="s">
        <v>26</v>
      </c>
      <c r="D38">
        <v>2</v>
      </c>
      <c r="E38" s="7" cm="1">
        <f t="array" ref="E38">D38 * _xlfn.IFS(B38&lt;=5,1,B38&lt;=10,0.5,B38&lt;=20,0.25,TRUE,0)*IF(ISBLANK(B38),0) + IF(A38="present",D38,0)</f>
        <v>0</v>
      </c>
    </row>
    <row r="39" spans="1:5" x14ac:dyDescent="0.35">
      <c r="A39" t="s">
        <v>4</v>
      </c>
      <c r="C39" s="2" t="s">
        <v>27</v>
      </c>
      <c r="D39">
        <v>2</v>
      </c>
      <c r="E39" s="7" cm="1">
        <f t="array" ref="E39">D39 * _xlfn.IFS(B39&lt;=5,1,B39&lt;=10,0.5,B39&lt;=20,0.25,TRUE,0)*IF(ISBLANK(B39),0) + IF(A39="present",D39,0)</f>
        <v>0</v>
      </c>
    </row>
    <row r="40" spans="1:5" x14ac:dyDescent="0.35">
      <c r="A40" t="s">
        <v>4</v>
      </c>
      <c r="C40" s="2" t="s">
        <v>28</v>
      </c>
      <c r="D40">
        <v>2</v>
      </c>
      <c r="E40" s="7" cm="1">
        <f t="array" ref="E40">D40 * _xlfn.IFS(B40&lt;=5,1,B40&lt;=10,0.5,B40&lt;=20,0.25,TRUE,0)*IF(ISBLANK(B40),0) + IF(A40="present",D40,0)</f>
        <v>0</v>
      </c>
    </row>
    <row r="41" spans="1:5" x14ac:dyDescent="0.35">
      <c r="A41" t="s">
        <v>4</v>
      </c>
      <c r="C41" s="2" t="s">
        <v>29</v>
      </c>
      <c r="D41">
        <v>2</v>
      </c>
      <c r="E41" s="7" cm="1">
        <f t="array" ref="E41">D41 * _xlfn.IFS(B41&lt;=5,1,B41&lt;=10,0.5,B41&lt;=20,0.25,TRUE,0)*IF(ISBLANK(B41),0) + IF(A41="present",D41,0)</f>
        <v>0</v>
      </c>
    </row>
    <row r="42" spans="1:5" x14ac:dyDescent="0.35">
      <c r="A42" t="s">
        <v>4</v>
      </c>
      <c r="C42" s="2" t="s">
        <v>30</v>
      </c>
      <c r="D42">
        <v>2</v>
      </c>
      <c r="E42" s="7" cm="1">
        <f t="array" ref="E42">D42 * _xlfn.IFS(B42&lt;=5,1,B42&lt;=10,0.5,B42&lt;=20,0.25,TRUE,0)*IF(ISBLANK(B42),0) + IF(A42="present",D42,0)</f>
        <v>0</v>
      </c>
    </row>
    <row r="43" spans="1:5" x14ac:dyDescent="0.35">
      <c r="A43" t="s">
        <v>4</v>
      </c>
      <c r="C43" s="2" t="s">
        <v>31</v>
      </c>
      <c r="D43">
        <v>2</v>
      </c>
      <c r="E43" s="7" cm="1">
        <f t="array" ref="E43">D43 * _xlfn.IFS(B43&lt;=5,1,B43&lt;=10,0.5,B43&lt;=20,0.25,TRUE,0)*IF(ISBLANK(B43),0) + IF(A43="present",D43,0)</f>
        <v>0</v>
      </c>
    </row>
    <row r="44" spans="1:5" x14ac:dyDescent="0.35">
      <c r="A44" t="s">
        <v>4</v>
      </c>
      <c r="C44" s="2" t="s">
        <v>32</v>
      </c>
      <c r="D44">
        <v>2</v>
      </c>
      <c r="E44" s="7" cm="1">
        <f t="array" ref="E44">D44 * _xlfn.IFS(B44&lt;=5,1,B44&lt;=10,0.5,B44&lt;=20,0.25,TRUE,0)*IF(ISBLANK(B44),0) + IF(A44="present",D44,0)</f>
        <v>0</v>
      </c>
    </row>
    <row r="45" spans="1:5" x14ac:dyDescent="0.35">
      <c r="A45" t="s">
        <v>4</v>
      </c>
      <c r="C45" s="2" t="s">
        <v>33</v>
      </c>
      <c r="D45">
        <v>1</v>
      </c>
      <c r="E45" s="7" cm="1">
        <f t="array" ref="E45">D45 * _xlfn.IFS(B45&lt;=5,1,B45&lt;=10,0.5,B45&lt;=20,0.25,TRUE,0)*IF(ISBLANK(B45),0) + IF(A45="present",D45,0)</f>
        <v>0</v>
      </c>
    </row>
    <row r="46" spans="1:5" x14ac:dyDescent="0.35">
      <c r="A46" t="s">
        <v>4</v>
      </c>
      <c r="C46" s="2" t="s">
        <v>34</v>
      </c>
      <c r="D46">
        <v>1</v>
      </c>
      <c r="E46" s="7" cm="1">
        <f t="array" ref="E46">D46 * _xlfn.IFS(B46&lt;=5,1,B46&lt;=10,0.5,B46&lt;=20,0.25,TRUE,0)*IF(ISBLANK(B46),0) + IF(A46="present",D46,0)</f>
        <v>0</v>
      </c>
    </row>
    <row r="47" spans="1:5" x14ac:dyDescent="0.35">
      <c r="A47" t="s">
        <v>4</v>
      </c>
      <c r="C47" s="2" t="s">
        <v>35</v>
      </c>
      <c r="D47">
        <v>1</v>
      </c>
      <c r="E47" s="7" cm="1">
        <f t="array" ref="E47">D47 * _xlfn.IFS(B47&lt;=5,1,B47&lt;=10,0.5,B47&lt;=20,0.25,TRUE,0)*IF(ISBLANK(B47),0) + IF(A47="present",D47,0)</f>
        <v>0</v>
      </c>
    </row>
    <row r="48" spans="1:5" x14ac:dyDescent="0.35">
      <c r="A48" t="s">
        <v>4</v>
      </c>
      <c r="C48" s="2" t="s">
        <v>36</v>
      </c>
      <c r="D48">
        <v>1</v>
      </c>
      <c r="E48" s="7" cm="1">
        <f t="array" ref="E48">D48 * _xlfn.IFS(B48&lt;=5,1,B48&lt;=10,0.5,B48&lt;=20,0.25,TRUE,0)*IF(ISBLANK(B48),0) + IF(A48="present",D48,0)</f>
        <v>0</v>
      </c>
    </row>
    <row r="49" spans="1:5" x14ac:dyDescent="0.35">
      <c r="A49" t="s">
        <v>4</v>
      </c>
      <c r="C49" s="2" t="s">
        <v>37</v>
      </c>
      <c r="D49">
        <v>1</v>
      </c>
      <c r="E49" s="7" cm="1">
        <f t="array" ref="E49">D49 * _xlfn.IFS(B49&lt;=5,1,B49&lt;=10,0.5,B49&lt;=20,0.25,TRUE,0)*IF(ISBLANK(B49),0) + IF(A49="present",D49,0)</f>
        <v>0</v>
      </c>
    </row>
    <row r="52" spans="1:5" ht="21" x14ac:dyDescent="0.45">
      <c r="A52" s="1" t="s">
        <v>38</v>
      </c>
      <c r="B52" s="1"/>
      <c r="C52" s="1"/>
      <c r="D52" s="5"/>
    </row>
    <row r="53" spans="1:5" ht="34.5" x14ac:dyDescent="0.35">
      <c r="A53" s="9" t="s">
        <v>0</v>
      </c>
      <c r="B53" s="9" t="s">
        <v>2</v>
      </c>
      <c r="C53" s="10" t="s">
        <v>1</v>
      </c>
      <c r="D53" s="9" t="s">
        <v>9</v>
      </c>
      <c r="E53" s="10" t="s">
        <v>5</v>
      </c>
    </row>
    <row r="54" spans="1:5" x14ac:dyDescent="0.35">
      <c r="B54" t="s">
        <v>4</v>
      </c>
      <c r="C54" s="2" t="s">
        <v>39</v>
      </c>
      <c r="D54">
        <v>3</v>
      </c>
      <c r="E54" s="7" cm="1">
        <f t="array" ref="E54">D54 * _xlfn.IFS(B54&lt;=5,1,B54&lt;=10,0.5,B54&lt;=20,0.25,TRUE,0)*IF(ISBLANK(B54),0) + IF(A54="present",D54,0)</f>
        <v>0</v>
      </c>
    </row>
    <row r="55" spans="1:5" x14ac:dyDescent="0.35">
      <c r="B55" t="s">
        <v>4</v>
      </c>
      <c r="C55" s="2" t="s">
        <v>40</v>
      </c>
      <c r="D55">
        <v>3</v>
      </c>
      <c r="E55" s="7" cm="1">
        <f t="array" ref="E55">D55 * _xlfn.IFS(B55&lt;=5,1,B55&lt;=10,0.5,B55&lt;=20,0.25,TRUE,0)*IF(ISBLANK(B55),0) + IF(A55="present",D55,0)</f>
        <v>0</v>
      </c>
    </row>
    <row r="56" spans="1:5" x14ac:dyDescent="0.35">
      <c r="A56" t="s">
        <v>4</v>
      </c>
      <c r="C56" s="2" t="s">
        <v>41</v>
      </c>
      <c r="D56">
        <v>2</v>
      </c>
      <c r="E56" s="7" cm="1">
        <f t="array" ref="E56">D56 * _xlfn.IFS(B56&lt;=5,1,B56&lt;=10,0.5,B56&lt;=20,0.25,TRUE,0)*IF(ISBLANK(B56),0) + IF(A56="present",D56,0)</f>
        <v>0</v>
      </c>
    </row>
    <row r="57" spans="1:5" x14ac:dyDescent="0.35">
      <c r="B57" t="s">
        <v>4</v>
      </c>
      <c r="C57" s="2" t="s">
        <v>42</v>
      </c>
      <c r="D57">
        <v>2</v>
      </c>
      <c r="E57" s="7" cm="1">
        <f t="array" ref="E57">D57 * _xlfn.IFS(B57&lt;=5,1,B57&lt;=10,0.5,B57&lt;=20,0.25,TRUE,0)*IF(ISBLANK(B57),0) + IF(A57="present",D57,0)</f>
        <v>0</v>
      </c>
    </row>
    <row r="58" spans="1:5" x14ac:dyDescent="0.35">
      <c r="B58" t="s">
        <v>4</v>
      </c>
      <c r="C58" s="3" t="s">
        <v>43</v>
      </c>
      <c r="D58">
        <v>1</v>
      </c>
      <c r="E58" s="7" cm="1">
        <f t="array" ref="E58">D58 * _xlfn.IFS(B58&lt;=5,1,B58&lt;=10,0.5,B58&lt;=20,0.25,TRUE,0)*IF(ISBLANK(B58),0) + IF(A58="present",D58,0)</f>
        <v>0</v>
      </c>
    </row>
    <row r="59" spans="1:5" x14ac:dyDescent="0.35">
      <c r="B59" t="s">
        <v>4</v>
      </c>
      <c r="C59" s="2" t="s">
        <v>44</v>
      </c>
      <c r="D59">
        <v>1</v>
      </c>
      <c r="E59" s="7" cm="1">
        <f t="array" ref="E59">D59 * _xlfn.IFS(B59&lt;=5,1,B59&lt;=10,0.5,B59&lt;=20,0.25,TRUE,0)*IF(ISBLANK(B59),0) + IF(A59="present",D59,0)</f>
        <v>0</v>
      </c>
    </row>
    <row r="60" spans="1:5" x14ac:dyDescent="0.35">
      <c r="B60" t="s">
        <v>4</v>
      </c>
      <c r="C60" s="2" t="s">
        <v>45</v>
      </c>
      <c r="D60">
        <v>1</v>
      </c>
      <c r="E60" s="7" cm="1">
        <f t="array" ref="E60">D60 * _xlfn.IFS(B60&lt;=5,1,B60&lt;=10,0.5,B60&lt;=20,0.25,TRUE,0)*IF(ISBLANK(B60),0) + IF(A60="present",D60,0)</f>
        <v>0</v>
      </c>
    </row>
    <row r="61" spans="1:5" x14ac:dyDescent="0.35">
      <c r="B61" t="s">
        <v>4</v>
      </c>
      <c r="C61" s="2" t="s">
        <v>46</v>
      </c>
      <c r="D61">
        <v>1</v>
      </c>
      <c r="E61" s="7" cm="1">
        <f t="array" ref="E61">D61 * _xlfn.IFS(B61&lt;=5,1,B61&lt;=10,0.5,B61&lt;=20,0.25,TRUE,0)*IF(ISBLANK(B61),0) + IF(A61="present",D61,0)</f>
        <v>0</v>
      </c>
    </row>
  </sheetData>
  <mergeCells count="3">
    <mergeCell ref="A10:C10"/>
    <mergeCell ref="A28:C28"/>
    <mergeCell ref="A52:C52"/>
  </mergeCells>
  <conditionalFormatting sqref="A12:A17 A19:A25">
    <cfRule type="cellIs" dxfId="50" priority="39" operator="equal">
      <formula>"present"</formula>
    </cfRule>
  </conditionalFormatting>
  <conditionalFormatting sqref="B12:B25 B44:B49">
    <cfRule type="cellIs" dxfId="49" priority="31" operator="lessThanOrEqual">
      <formula>20</formula>
    </cfRule>
    <cfRule type="cellIs" dxfId="48" priority="30" operator="lessThanOrEqual">
      <formula>10</formula>
    </cfRule>
    <cfRule type="cellIs" dxfId="47" priority="29" operator="lessThanOrEqual">
      <formula>5</formula>
    </cfRule>
  </conditionalFormatting>
  <conditionalFormatting sqref="B44:B49 A12:B25">
    <cfRule type="cellIs" dxfId="46" priority="27" operator="equal">
      <formula>"N/A"</formula>
    </cfRule>
    <cfRule type="containsBlanks" dxfId="45" priority="28">
      <formula>LEN(TRIM(A12))=0</formula>
    </cfRule>
    <cfRule type="cellIs" dxfId="44" priority="32" operator="equal">
      <formula>"absent"</formula>
    </cfRule>
  </conditionalFormatting>
  <conditionalFormatting sqref="B30:B49">
    <cfRule type="cellIs" dxfId="42" priority="24" operator="lessThanOrEqual">
      <formula>20</formula>
    </cfRule>
    <cfRule type="cellIs" dxfId="41" priority="23" operator="lessThanOrEqual">
      <formula>10</formula>
    </cfRule>
    <cfRule type="cellIs" dxfId="40" priority="22" operator="lessThanOrEqual">
      <formula>5</formula>
    </cfRule>
  </conditionalFormatting>
  <conditionalFormatting sqref="B30:B49">
    <cfRule type="cellIs" dxfId="39" priority="20" operator="equal">
      <formula>"N/A"</formula>
    </cfRule>
    <cfRule type="containsBlanks" dxfId="38" priority="21">
      <formula>LEN(TRIM(B30))=0</formula>
    </cfRule>
    <cfRule type="cellIs" dxfId="37" priority="25" operator="equal">
      <formula>"absent"</formula>
    </cfRule>
  </conditionalFormatting>
  <conditionalFormatting sqref="A54:A61">
    <cfRule type="cellIs" dxfId="36" priority="13" operator="equal">
      <formula>"present"</formula>
    </cfRule>
  </conditionalFormatting>
  <conditionalFormatting sqref="B54:B61">
    <cfRule type="cellIs" dxfId="35" priority="11" operator="lessThanOrEqual">
      <formula>20</formula>
    </cfRule>
    <cfRule type="cellIs" dxfId="34" priority="10" operator="lessThanOrEqual">
      <formula>10</formula>
    </cfRule>
    <cfRule type="cellIs" dxfId="33" priority="9" operator="lessThanOrEqual">
      <formula>5</formula>
    </cfRule>
  </conditionalFormatting>
  <conditionalFormatting sqref="A54:B61">
    <cfRule type="cellIs" dxfId="32" priority="7" operator="equal">
      <formula>"N/A"</formula>
    </cfRule>
    <cfRule type="containsBlanks" dxfId="31" priority="8">
      <formula>LEN(TRIM(A54))=0</formula>
    </cfRule>
    <cfRule type="cellIs" dxfId="30" priority="12" operator="equal">
      <formula>"absent"</formula>
    </cfRule>
  </conditionalFormatting>
  <conditionalFormatting sqref="A30:A49">
    <cfRule type="cellIs" dxfId="8" priority="4" operator="equal">
      <formula>"N/A"</formula>
    </cfRule>
    <cfRule type="containsBlanks" dxfId="7" priority="5">
      <formula>LEN(TRIM(A30))=0</formula>
    </cfRule>
    <cfRule type="cellIs" dxfId="6" priority="6" operator="equal">
      <formula>"absent"</formula>
    </cfRule>
  </conditionalFormatting>
  <conditionalFormatting sqref="A56">
    <cfRule type="cellIs" dxfId="3" priority="1" operator="lessThanOrEqual">
      <formula>5</formula>
    </cfRule>
    <cfRule type="cellIs" dxfId="4" priority="2" operator="lessThanOrEqual">
      <formula>10</formula>
    </cfRule>
    <cfRule type="cellIs" dxfId="5" priority="3" operator="lessThanOrEqual">
      <formula>20</formula>
    </cfRule>
  </conditionalFormatting>
  <dataValidations count="1">
    <dataValidation type="list" allowBlank="1" showInputMessage="1" showErrorMessage="1" sqref="A19:A24 A12:A17 A54:A55 A57:A61" xr:uid="{4CB75AA6-5FE1-4424-834A-E1FA4650BCAA}">
      <formula1>"present,absent"</formula1>
    </dataValidation>
  </dataValidations>
  <pageMargins left="0.7" right="0.7" top="0.75" bottom="0.75" header="0.3" footer="0.3"/>
  <pageSetup paperSize="9" orientation="portrait" horizontalDpi="0" verticalDpi="0"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dc:creator>
  <cp:lastModifiedBy>Catalin Dumitru</cp:lastModifiedBy>
  <dcterms:created xsi:type="dcterms:W3CDTF">2023-04-16T13:11:59Z</dcterms:created>
  <dcterms:modified xsi:type="dcterms:W3CDTF">2023-04-16T17:54:11Z</dcterms:modified>
</cp:coreProperties>
</file>