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yu-my.sharepoint.com/personal/colin314_byu_edu1/Documents/Documents/Class Things/Algorithm/Project_6/"/>
    </mc:Choice>
  </mc:AlternateContent>
  <xr:revisionPtr revIDLastSave="0" documentId="13_ncr:40009_{33701817-0C28-4344-A6B1-67F18EE38A06}" xr6:coauthVersionLast="45" xr6:coauthVersionMax="45" xr10:uidLastSave="{00000000-0000-0000-0000-000000000000}"/>
  <bookViews>
    <workbookView minimized="1" xWindow="2580" yWindow="3780" windowWidth="28800" windowHeight="15435"/>
  </bookViews>
  <sheets>
    <sheet name="data" sheetId="1" r:id="rId1"/>
  </sheets>
  <calcPr calcId="0"/>
</workbook>
</file>

<file path=xl/calcChain.xml><?xml version="1.0" encoding="utf-8"?>
<calcChain xmlns="http://schemas.openxmlformats.org/spreadsheetml/2006/main">
  <c r="V15" i="1" l="1"/>
  <c r="V17" i="1"/>
  <c r="V18" i="1"/>
  <c r="P3" i="1"/>
  <c r="Q3" i="1"/>
  <c r="R3" i="1"/>
  <c r="T3" i="1"/>
  <c r="U3" i="1"/>
  <c r="V3" i="1" s="1"/>
  <c r="W3" i="1"/>
  <c r="X3" i="1"/>
  <c r="P4" i="1"/>
  <c r="Q4" i="1"/>
  <c r="R4" i="1"/>
  <c r="T4" i="1"/>
  <c r="U4" i="1"/>
  <c r="V4" i="1" s="1"/>
  <c r="W4" i="1"/>
  <c r="X4" i="1"/>
  <c r="Y4" i="1" s="1"/>
  <c r="P5" i="1"/>
  <c r="Q5" i="1"/>
  <c r="R5" i="1"/>
  <c r="T5" i="1"/>
  <c r="U5" i="1"/>
  <c r="V5" i="1" s="1"/>
  <c r="W5" i="1"/>
  <c r="X5" i="1"/>
  <c r="P6" i="1"/>
  <c r="Q6" i="1"/>
  <c r="R6" i="1"/>
  <c r="T6" i="1"/>
  <c r="U6" i="1"/>
  <c r="V6" i="1" s="1"/>
  <c r="W6" i="1"/>
  <c r="X6" i="1"/>
  <c r="Y6" i="1" s="1"/>
  <c r="P7" i="1"/>
  <c r="Q7" i="1"/>
  <c r="R7" i="1"/>
  <c r="T7" i="1"/>
  <c r="U7" i="1"/>
  <c r="V7" i="1" s="1"/>
  <c r="W7" i="1"/>
  <c r="X7" i="1"/>
  <c r="P8" i="1"/>
  <c r="Q8" i="1"/>
  <c r="R8" i="1"/>
  <c r="T8" i="1"/>
  <c r="U8" i="1"/>
  <c r="V8" i="1" s="1"/>
  <c r="W8" i="1"/>
  <c r="X8" i="1"/>
  <c r="Y8" i="1" s="1"/>
  <c r="P9" i="1"/>
  <c r="Q9" i="1"/>
  <c r="R9" i="1"/>
  <c r="T9" i="1"/>
  <c r="U9" i="1"/>
  <c r="V9" i="1" s="1"/>
  <c r="W9" i="1"/>
  <c r="X9" i="1"/>
  <c r="P10" i="1"/>
  <c r="Q10" i="1"/>
  <c r="R10" i="1"/>
  <c r="T10" i="1"/>
  <c r="U10" i="1"/>
  <c r="V10" i="1" s="1"/>
  <c r="W10" i="1"/>
  <c r="X10" i="1"/>
  <c r="P11" i="1"/>
  <c r="Q11" i="1"/>
  <c r="R11" i="1"/>
  <c r="T11" i="1"/>
  <c r="U11" i="1"/>
  <c r="V11" i="1" s="1"/>
  <c r="W11" i="1"/>
  <c r="X11" i="1"/>
  <c r="P12" i="1"/>
  <c r="Q12" i="1"/>
  <c r="R12" i="1"/>
  <c r="T12" i="1"/>
  <c r="U12" i="1"/>
  <c r="V12" i="1" s="1"/>
  <c r="W12" i="1"/>
  <c r="X12" i="1"/>
  <c r="P13" i="1"/>
  <c r="Q13" i="1"/>
  <c r="R13" i="1"/>
  <c r="T13" i="1"/>
  <c r="U13" i="1"/>
  <c r="V13" i="1" s="1"/>
  <c r="W13" i="1"/>
  <c r="X13" i="1"/>
  <c r="P14" i="1"/>
  <c r="Q14" i="1"/>
  <c r="R14" i="1"/>
  <c r="T14" i="1"/>
  <c r="U14" i="1"/>
  <c r="V14" i="1" s="1"/>
  <c r="W14" i="1"/>
  <c r="X14" i="1"/>
  <c r="Y14" i="1" s="1"/>
  <c r="P15" i="1"/>
  <c r="Q15" i="1"/>
  <c r="R15" i="1"/>
  <c r="T15" i="1"/>
  <c r="U15" i="1"/>
  <c r="W15" i="1"/>
  <c r="X15" i="1"/>
  <c r="P16" i="1"/>
  <c r="Q16" i="1"/>
  <c r="R16" i="1"/>
  <c r="T16" i="1"/>
  <c r="U16" i="1"/>
  <c r="V16" i="1" s="1"/>
  <c r="W16" i="1"/>
  <c r="X16" i="1"/>
  <c r="P17" i="1"/>
  <c r="Q17" i="1"/>
  <c r="R17" i="1"/>
  <c r="T17" i="1"/>
  <c r="U17" i="1"/>
  <c r="W17" i="1"/>
  <c r="X17" i="1"/>
  <c r="P18" i="1"/>
  <c r="Q18" i="1"/>
  <c r="R18" i="1"/>
  <c r="T18" i="1"/>
  <c r="U18" i="1"/>
  <c r="W18" i="1"/>
  <c r="X18" i="1"/>
  <c r="P19" i="1"/>
  <c r="Q19" i="1"/>
  <c r="R19" i="1"/>
  <c r="T19" i="1"/>
  <c r="U19" i="1"/>
  <c r="V19" i="1" s="1"/>
  <c r="W19" i="1"/>
  <c r="X19" i="1"/>
  <c r="P20" i="1"/>
  <c r="R20" i="1"/>
  <c r="U20" i="1"/>
  <c r="V20" i="1" s="1"/>
  <c r="W20" i="1"/>
  <c r="X20" i="1"/>
  <c r="P21" i="1"/>
  <c r="R21" i="1"/>
  <c r="U21" i="1"/>
  <c r="V21" i="1" s="1"/>
  <c r="W21" i="1"/>
  <c r="X21" i="1"/>
  <c r="P22" i="1"/>
  <c r="R22" i="1"/>
  <c r="U22" i="1"/>
  <c r="V22" i="1" s="1"/>
  <c r="W22" i="1"/>
  <c r="X22" i="1"/>
  <c r="P23" i="1"/>
  <c r="R23" i="1"/>
  <c r="U23" i="1"/>
  <c r="V23" i="1" s="1"/>
  <c r="W23" i="1"/>
  <c r="X23" i="1"/>
  <c r="P24" i="1"/>
  <c r="R24" i="1"/>
  <c r="U24" i="1"/>
  <c r="V24" i="1" s="1"/>
  <c r="W24" i="1"/>
  <c r="X24" i="1"/>
  <c r="P25" i="1"/>
  <c r="R25" i="1"/>
  <c r="T25" i="1"/>
  <c r="U25" i="1"/>
  <c r="V25" i="1" s="1"/>
  <c r="W25" i="1"/>
  <c r="X25" i="1"/>
  <c r="P26" i="1"/>
  <c r="R26" i="1"/>
  <c r="T26" i="1"/>
  <c r="U26" i="1"/>
  <c r="V26" i="1" s="1"/>
  <c r="W26" i="1"/>
  <c r="X26" i="1"/>
  <c r="P27" i="1"/>
  <c r="R27" i="1"/>
  <c r="T27" i="1"/>
  <c r="U27" i="1"/>
  <c r="V27" i="1" s="1"/>
  <c r="W27" i="1"/>
  <c r="X27" i="1"/>
  <c r="P28" i="1"/>
  <c r="R28" i="1"/>
  <c r="T28" i="1"/>
  <c r="U28" i="1"/>
  <c r="V28" i="1" s="1"/>
  <c r="W28" i="1"/>
  <c r="X28" i="1"/>
  <c r="P29" i="1"/>
  <c r="R29" i="1"/>
  <c r="T29" i="1"/>
  <c r="U29" i="1"/>
  <c r="V29" i="1" s="1"/>
  <c r="W29" i="1"/>
  <c r="X29" i="1"/>
  <c r="X2" i="1"/>
  <c r="U2" i="1"/>
  <c r="V2" i="1" s="1"/>
  <c r="T2" i="1"/>
  <c r="P2" i="1"/>
  <c r="W2" i="1"/>
  <c r="R2" i="1"/>
  <c r="Q2" i="1"/>
  <c r="Y10" i="1" l="1"/>
  <c r="Y19" i="1"/>
  <c r="Y17" i="1"/>
  <c r="Y15" i="1"/>
  <c r="Y13" i="1"/>
  <c r="Y9" i="1"/>
  <c r="S19" i="1"/>
  <c r="S17" i="1"/>
  <c r="S15" i="1"/>
  <c r="S11" i="1"/>
  <c r="S9" i="1"/>
  <c r="S18" i="1"/>
  <c r="S4" i="1"/>
  <c r="Y5" i="1"/>
  <c r="Y3" i="1"/>
  <c r="Y22" i="1"/>
  <c r="S16" i="1"/>
  <c r="Y21" i="1"/>
  <c r="Y24" i="1"/>
  <c r="Y25" i="1"/>
  <c r="S14" i="1"/>
  <c r="S12" i="1"/>
  <c r="S6" i="1"/>
  <c r="Y7" i="1"/>
  <c r="Y2" i="1"/>
  <c r="S13" i="1"/>
  <c r="S3" i="1"/>
  <c r="S10" i="1"/>
  <c r="S8" i="1"/>
  <c r="Y11" i="1"/>
  <c r="Y20" i="1"/>
  <c r="Y18" i="1"/>
  <c r="Y28" i="1"/>
  <c r="Y26" i="1"/>
  <c r="Y16" i="1"/>
  <c r="S7" i="1"/>
  <c r="Y23" i="1"/>
  <c r="Y12" i="1"/>
  <c r="S5" i="1"/>
  <c r="Y29" i="1"/>
  <c r="Y27" i="1"/>
  <c r="S2" i="1"/>
</calcChain>
</file>

<file path=xl/sharedStrings.xml><?xml version="1.0" encoding="utf-8"?>
<sst xmlns="http://schemas.openxmlformats.org/spreadsheetml/2006/main" count="70" uniqueCount="17">
  <si>
    <t>Num Cities</t>
  </si>
  <si>
    <t>Random Time</t>
  </si>
  <si>
    <t>Random Cost</t>
  </si>
  <si>
    <t>Greedy Cost</t>
  </si>
  <si>
    <t>% Rand</t>
  </si>
  <si>
    <t>BB Time</t>
  </si>
  <si>
    <t>BB Cost</t>
  </si>
  <si>
    <t>% Greedy</t>
  </si>
  <si>
    <t>Anneal Time</t>
  </si>
  <si>
    <t>Anneal It</t>
  </si>
  <si>
    <t>Anneal Cost</t>
  </si>
  <si>
    <t>TB</t>
  </si>
  <si>
    <t>-</t>
  </si>
  <si>
    <t>inf</t>
  </si>
  <si>
    <t>% Greedy2</t>
  </si>
  <si>
    <t>Iterations per city</t>
  </si>
  <si>
    <t>%Greedy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</si>
</sst>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122" totalsRowShown="0">
  <autoFilter ref="A1:L122"/>
  <sortState xmlns:xlrd2="http://schemas.microsoft.com/office/spreadsheetml/2017/richdata2" ref="A2:L122">
    <sortCondition ref="A1:A122"/>
  </sortState>
  <tableColumns count="12">
    <tableColumn id="1" name="Num Cities"/>
    <tableColumn id="2" name="Random Time"/>
    <tableColumn id="3" name="Random Cost"/>
    <tableColumn id="4" name="Greedy Cost"/>
    <tableColumn id="5" name="% Rand"/>
    <tableColumn id="6" name="BB Time"/>
    <tableColumn id="7" name="BB Cost"/>
    <tableColumn id="8" name="% Greedy"/>
    <tableColumn id="9" name="Anneal Time"/>
    <tableColumn id="10" name="Anneal It"/>
    <tableColumn id="11" name="Anneal Cost"/>
    <tableColumn id="12" name="% Greedy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2"/>
  <sheetViews>
    <sheetView tabSelected="1" workbookViewId="0">
      <selection activeCell="Y29" sqref="N1:Y29"/>
    </sheetView>
  </sheetViews>
  <sheetFormatPr defaultRowHeight="15" x14ac:dyDescent="0.25"/>
  <cols>
    <col min="1" max="1" width="13" bestFit="1" customWidth="1"/>
    <col min="2" max="2" width="15.5703125" bestFit="1" customWidth="1"/>
    <col min="3" max="3" width="14.85546875" bestFit="1" customWidth="1"/>
    <col min="4" max="4" width="14.140625" bestFit="1" customWidth="1"/>
    <col min="5" max="5" width="9.7109375" bestFit="1" customWidth="1"/>
    <col min="6" max="6" width="10.42578125" bestFit="1" customWidth="1"/>
    <col min="7" max="7" width="9.85546875" bestFit="1" customWidth="1"/>
    <col min="8" max="8" width="11.85546875" bestFit="1" customWidth="1"/>
    <col min="9" max="9" width="14.42578125" bestFit="1" customWidth="1"/>
    <col min="10" max="10" width="11.28515625" bestFit="1" customWidth="1"/>
    <col min="11" max="11" width="13.85546875" bestFit="1" customWidth="1"/>
    <col min="12" max="12" width="12.85546875" bestFit="1" customWidth="1"/>
    <col min="14" max="14" width="10.7109375" bestFit="1" customWidth="1"/>
    <col min="15" max="15" width="16.7109375" bestFit="1" customWidth="1"/>
    <col min="16" max="16" width="13.28515625" bestFit="1" customWidth="1"/>
    <col min="17" max="17" width="12.5703125" bestFit="1" customWidth="1"/>
    <col min="18" max="18" width="11.7109375" bestFit="1" customWidth="1"/>
    <col min="19" max="19" width="7.7109375" bestFit="1" customWidth="1"/>
    <col min="20" max="20" width="8.140625" bestFit="1" customWidth="1"/>
    <col min="21" max="21" width="9" bestFit="1" customWidth="1"/>
    <col min="22" max="22" width="9.42578125" bestFit="1" customWidth="1"/>
    <col min="23" max="23" width="12.140625" bestFit="1" customWidth="1"/>
    <col min="24" max="24" width="9" bestFit="1" customWidth="1"/>
    <col min="25" max="25" width="11.5703125" bestFit="1" customWidth="1"/>
    <col min="26" max="26" width="9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</v>
      </c>
      <c r="N1" t="s">
        <v>0</v>
      </c>
      <c r="O1" t="s">
        <v>15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10</v>
      </c>
      <c r="Y1" t="s">
        <v>16</v>
      </c>
    </row>
    <row r="2" spans="1:25" x14ac:dyDescent="0.25">
      <c r="A2">
        <v>15</v>
      </c>
      <c r="B2">
        <v>0</v>
      </c>
      <c r="C2">
        <v>20924</v>
      </c>
      <c r="D2">
        <v>13481</v>
      </c>
      <c r="E2">
        <v>64.400000000000006</v>
      </c>
      <c r="F2">
        <v>0.2</v>
      </c>
      <c r="G2">
        <v>10534</v>
      </c>
      <c r="H2">
        <v>78.099999999999994</v>
      </c>
      <c r="I2">
        <v>0.25</v>
      </c>
      <c r="J2">
        <v>50</v>
      </c>
      <c r="K2">
        <v>12274</v>
      </c>
      <c r="L2">
        <v>91</v>
      </c>
      <c r="N2">
        <v>15</v>
      </c>
      <c r="O2">
        <v>50</v>
      </c>
      <c r="P2">
        <f>ROUND(AVERAGEIFS(Table1[Random Time], Table1[Num Cities],"="&amp;$N2,Table1[Random Cost],"&lt;&gt;''"),2)</f>
        <v>0</v>
      </c>
      <c r="Q2">
        <f>ROUND(AVERAGEIFS(Table1[Random Cost],Table1[[Num Cities]:[Num Cities]],"="&amp;$N2,Table1[Random Cost],"&gt;0"),0)</f>
        <v>23374</v>
      </c>
      <c r="R2">
        <f>ROUND(AVERAGEIFS(Table1[Greedy Cost],Table1[[Num Cities]:[Num Cities]],"="&amp;$N2,Table1[Greedy Cost],"&gt;0"),0)</f>
        <v>13583</v>
      </c>
      <c r="S2">
        <f>ROUND(R2/Q2*100,2)</f>
        <v>58.11</v>
      </c>
      <c r="T2">
        <f>ROUND(AVERAGEIFS(Table1[BB Time],Table1[Num Cities],"="&amp;$N2,Table1[BB Cost], "&gt;0"),2)</f>
        <v>0.15</v>
      </c>
      <c r="U2" s="2">
        <f>ROUND(AVERAGEIFS(Table1[BB Cost],Table1[[Num Cities]:[Num Cities]],"="&amp;$N2,Table1[BB Cost], "&gt;0"),2)</f>
        <v>10060.33</v>
      </c>
      <c r="V2">
        <f>ROUND(U2/R2*100,2)</f>
        <v>74.069999999999993</v>
      </c>
      <c r="W2">
        <f>ROUND(AVERAGEIFS(Table1[Anneal Time],Table1[[Num Cities]:[Num Cities]],"="&amp;$N2,Table1[[Anneal Cost]:[Anneal Cost]], "&gt;0",Table1[[Anneal It]:[Anneal It]],"="&amp;$O2),2)</f>
        <v>0.25</v>
      </c>
      <c r="X2">
        <f>ROUND(AVERAGEIFS(Table1[Anneal Cost],Table1[[Num Cities]:[Num Cities]],"="&amp;$N2,Table1[[Anneal Cost]:[Anneal Cost]], "&gt;0",Table1[[Anneal It]:[Anneal It]],"="&amp;$O2),0)</f>
        <v>12274</v>
      </c>
      <c r="Y2">
        <f>ROUND(X2/R2*100,2)</f>
        <v>90.36</v>
      </c>
    </row>
    <row r="3" spans="1:25" x14ac:dyDescent="0.25">
      <c r="A3">
        <v>15</v>
      </c>
      <c r="B3">
        <v>0</v>
      </c>
      <c r="C3">
        <v>20924</v>
      </c>
      <c r="D3">
        <v>13481</v>
      </c>
      <c r="E3">
        <v>64.400000000000006</v>
      </c>
      <c r="F3">
        <v>0.2</v>
      </c>
      <c r="G3">
        <v>10534</v>
      </c>
      <c r="H3">
        <v>78.099999999999994</v>
      </c>
      <c r="I3">
        <v>0.33</v>
      </c>
      <c r="J3">
        <v>100</v>
      </c>
      <c r="K3">
        <v>11644</v>
      </c>
      <c r="L3">
        <v>86.4</v>
      </c>
      <c r="N3">
        <v>15</v>
      </c>
      <c r="O3">
        <v>100</v>
      </c>
      <c r="P3">
        <f>ROUND(AVERAGEIFS(Table1[Random Time], Table1[Num Cities],"="&amp;$N3,Table1[Random Cost],"&lt;&gt;''"),2)</f>
        <v>0</v>
      </c>
      <c r="Q3">
        <f>ROUND(AVERAGEIFS(Table1[Random Cost],Table1[[Num Cities]:[Num Cities]],"="&amp;$N3,Table1[Random Cost],"&gt;0"),0)</f>
        <v>23374</v>
      </c>
      <c r="R3">
        <f>ROUND(AVERAGEIFS(Table1[Greedy Cost],Table1[[Num Cities]:[Num Cities]],"="&amp;$N3,Table1[Greedy Cost],"&gt;0"),0)</f>
        <v>13583</v>
      </c>
      <c r="S3">
        <f t="shared" ref="S3:S19" si="0">ROUND(R3/Q3*100,2)</f>
        <v>58.11</v>
      </c>
      <c r="T3">
        <f>ROUND(AVERAGEIFS(Table1[BB Time],Table1[Num Cities],"="&amp;$N3,Table1[BB Cost], "&gt;0"),2)</f>
        <v>0.15</v>
      </c>
      <c r="U3" s="2">
        <f>ROUND(AVERAGEIFS(Table1[BB Cost],Table1[[Num Cities]:[Num Cities]],"="&amp;$N3,Table1[BB Cost], "&gt;0"),2)</f>
        <v>10060.33</v>
      </c>
      <c r="V3">
        <f t="shared" ref="V3:V29" si="1">ROUND(U3/R3*100,2)</f>
        <v>74.069999999999993</v>
      </c>
      <c r="W3">
        <f>ROUND(AVERAGEIFS(Table1[Anneal Time],Table1[[Num Cities]:[Num Cities]],"="&amp;$N3,Table1[[Anneal Cost]:[Anneal Cost]], "&gt;0",Table1[[Anneal It]:[Anneal It]],"="&amp;$O3),2)</f>
        <v>0.28000000000000003</v>
      </c>
      <c r="X3">
        <f>ROUND(AVERAGEIFS(Table1[Anneal Cost],Table1[[Num Cities]:[Num Cities]],"="&amp;$N3,Table1[[Anneal Cost]:[Anneal Cost]], "&gt;0",Table1[[Anneal It]:[Anneal It]],"="&amp;$O3),0)</f>
        <v>11085</v>
      </c>
      <c r="Y3">
        <f>ROUND(X3/R3*100,2)</f>
        <v>81.61</v>
      </c>
    </row>
    <row r="4" spans="1:25" x14ac:dyDescent="0.25">
      <c r="A4">
        <v>15</v>
      </c>
      <c r="B4">
        <v>0</v>
      </c>
      <c r="C4">
        <v>23611</v>
      </c>
      <c r="D4">
        <v>14442</v>
      </c>
      <c r="E4">
        <v>61.2</v>
      </c>
      <c r="F4">
        <v>0.1</v>
      </c>
      <c r="G4">
        <v>9516</v>
      </c>
      <c r="H4">
        <v>66</v>
      </c>
      <c r="I4">
        <v>0.31</v>
      </c>
      <c r="J4">
        <v>100</v>
      </c>
      <c r="K4">
        <v>10684</v>
      </c>
      <c r="L4">
        <v>74</v>
      </c>
      <c r="N4">
        <v>15</v>
      </c>
      <c r="O4">
        <v>250</v>
      </c>
      <c r="P4">
        <f>ROUND(AVERAGEIFS(Table1[Random Time], Table1[Num Cities],"="&amp;$N4,Table1[Random Cost],"&lt;&gt;''"),2)</f>
        <v>0</v>
      </c>
      <c r="Q4">
        <f>ROUND(AVERAGEIFS(Table1[Random Cost],Table1[[Num Cities]:[Num Cities]],"="&amp;$N4,Table1[Random Cost],"&gt;0"),0)</f>
        <v>23374</v>
      </c>
      <c r="R4">
        <f>ROUND(AVERAGEIFS(Table1[Greedy Cost],Table1[[Num Cities]:[Num Cities]],"="&amp;$N4,Table1[Greedy Cost],"&gt;0"),0)</f>
        <v>13583</v>
      </c>
      <c r="S4">
        <f t="shared" si="0"/>
        <v>58.11</v>
      </c>
      <c r="T4">
        <f>ROUND(AVERAGEIFS(Table1[BB Time],Table1[Num Cities],"="&amp;$N4,Table1[BB Cost], "&gt;0"),2)</f>
        <v>0.15</v>
      </c>
      <c r="U4" s="2">
        <f>ROUND(AVERAGEIFS(Table1[BB Cost],Table1[[Num Cities]:[Num Cities]],"="&amp;$N4,Table1[BB Cost], "&gt;0"),2)</f>
        <v>10060.33</v>
      </c>
      <c r="V4">
        <f t="shared" si="1"/>
        <v>74.069999999999993</v>
      </c>
      <c r="W4">
        <f>ROUND(AVERAGEIFS(Table1[Anneal Time],Table1[[Num Cities]:[Num Cities]],"="&amp;$N4,Table1[[Anneal Cost]:[Anneal Cost]], "&gt;0",Table1[[Anneal It]:[Anneal It]],"="&amp;$O4),2)</f>
        <v>0.53</v>
      </c>
      <c r="X4">
        <f>ROUND(AVERAGEIFS(Table1[Anneal Cost],Table1[[Num Cities]:[Num Cities]],"="&amp;$N4,Table1[[Anneal Cost]:[Anneal Cost]], "&gt;0",Table1[[Anneal It]:[Anneal It]],"="&amp;$O4),0)</f>
        <v>11644</v>
      </c>
      <c r="Y4">
        <f>ROUND(X4/R4*100,2)</f>
        <v>85.72</v>
      </c>
    </row>
    <row r="5" spans="1:25" x14ac:dyDescent="0.25">
      <c r="A5">
        <v>15</v>
      </c>
      <c r="B5">
        <v>0</v>
      </c>
      <c r="C5">
        <v>21699</v>
      </c>
      <c r="D5">
        <v>12393</v>
      </c>
      <c r="E5">
        <v>57.1</v>
      </c>
      <c r="F5">
        <v>0.1</v>
      </c>
      <c r="G5">
        <v>9448</v>
      </c>
      <c r="H5">
        <v>76</v>
      </c>
      <c r="I5">
        <v>0.3</v>
      </c>
      <c r="J5">
        <v>100</v>
      </c>
      <c r="K5">
        <v>11261</v>
      </c>
      <c r="L5">
        <v>90.9</v>
      </c>
      <c r="N5">
        <v>15</v>
      </c>
      <c r="O5">
        <v>500</v>
      </c>
      <c r="P5">
        <f>ROUND(AVERAGEIFS(Table1[Random Time], Table1[Num Cities],"="&amp;$N5,Table1[Random Cost],"&lt;&gt;''"),2)</f>
        <v>0</v>
      </c>
      <c r="Q5">
        <f>ROUND(AVERAGEIFS(Table1[Random Cost],Table1[[Num Cities]:[Num Cities]],"="&amp;$N5,Table1[Random Cost],"&gt;0"),0)</f>
        <v>23374</v>
      </c>
      <c r="R5">
        <f>ROUND(AVERAGEIFS(Table1[Greedy Cost],Table1[[Num Cities]:[Num Cities]],"="&amp;$N5,Table1[Greedy Cost],"&gt;0"),0)</f>
        <v>13583</v>
      </c>
      <c r="S5">
        <f t="shared" si="0"/>
        <v>58.11</v>
      </c>
      <c r="T5">
        <f>ROUND(AVERAGEIFS(Table1[BB Time],Table1[Num Cities],"="&amp;$N5,Table1[BB Cost], "&gt;0"),2)</f>
        <v>0.15</v>
      </c>
      <c r="U5" s="2">
        <f>ROUND(AVERAGEIFS(Table1[BB Cost],Table1[[Num Cities]:[Num Cities]],"="&amp;$N5,Table1[BB Cost], "&gt;0"),2)</f>
        <v>10060.33</v>
      </c>
      <c r="V5">
        <f t="shared" si="1"/>
        <v>74.069999999999993</v>
      </c>
      <c r="W5">
        <f>ROUND(AVERAGEIFS(Table1[Anneal Time],Table1[[Num Cities]:[Num Cities]],"="&amp;$N5,Table1[[Anneal Cost]:[Anneal Cost]], "&gt;0",Table1[[Anneal It]:[Anneal It]],"="&amp;$O5),2)</f>
        <v>1.04</v>
      </c>
      <c r="X5">
        <f>ROUND(AVERAGEIFS(Table1[Anneal Cost],Table1[[Num Cities]:[Num Cities]],"="&amp;$N5,Table1[[Anneal Cost]:[Anneal Cost]], "&gt;0",Table1[[Anneal It]:[Anneal It]],"="&amp;$O5),0)</f>
        <v>11374</v>
      </c>
      <c r="Y5">
        <f>ROUND(X5/R5*100,2)</f>
        <v>83.74</v>
      </c>
    </row>
    <row r="6" spans="1:25" x14ac:dyDescent="0.25">
      <c r="A6">
        <v>15</v>
      </c>
      <c r="B6">
        <v>0</v>
      </c>
      <c r="D6">
        <v>16118</v>
      </c>
      <c r="E6">
        <v>100</v>
      </c>
      <c r="H6">
        <v>0</v>
      </c>
      <c r="I6">
        <v>0.36</v>
      </c>
      <c r="J6">
        <v>100</v>
      </c>
      <c r="K6">
        <v>11126</v>
      </c>
      <c r="L6">
        <v>69.03</v>
      </c>
      <c r="N6">
        <v>15</v>
      </c>
      <c r="O6">
        <v>1000</v>
      </c>
      <c r="P6">
        <f>ROUND(AVERAGEIFS(Table1[Random Time], Table1[Num Cities],"="&amp;$N6,Table1[Random Cost],"&lt;&gt;''"),2)</f>
        <v>0</v>
      </c>
      <c r="Q6">
        <f>ROUND(AVERAGEIFS(Table1[Random Cost],Table1[[Num Cities]:[Num Cities]],"="&amp;$N6,Table1[Random Cost],"&gt;0"),0)</f>
        <v>23374</v>
      </c>
      <c r="R6">
        <f>ROUND(AVERAGEIFS(Table1[Greedy Cost],Table1[[Num Cities]:[Num Cities]],"="&amp;$N6,Table1[Greedy Cost],"&gt;0"),0)</f>
        <v>13583</v>
      </c>
      <c r="S6">
        <f t="shared" si="0"/>
        <v>58.11</v>
      </c>
      <c r="T6">
        <f>ROUND(AVERAGEIFS(Table1[BB Time],Table1[Num Cities],"="&amp;$N6,Table1[BB Cost], "&gt;0"),2)</f>
        <v>0.15</v>
      </c>
      <c r="U6" s="2">
        <f>ROUND(AVERAGEIFS(Table1[BB Cost],Table1[[Num Cities]:[Num Cities]],"="&amp;$N6,Table1[BB Cost], "&gt;0"),2)</f>
        <v>10060.33</v>
      </c>
      <c r="V6">
        <f t="shared" si="1"/>
        <v>74.069999999999993</v>
      </c>
      <c r="W6">
        <f>ROUND(AVERAGEIFS(Table1[Anneal Time],Table1[[Num Cities]:[Num Cities]],"="&amp;$N6,Table1[[Anneal Cost]:[Anneal Cost]], "&gt;0",Table1[[Anneal It]:[Anneal It]],"="&amp;$O6),2)</f>
        <v>2.08</v>
      </c>
      <c r="X6">
        <f>ROUND(AVERAGEIFS(Table1[Anneal Cost],Table1[[Num Cities]:[Num Cities]],"="&amp;$N6,Table1[[Anneal Cost]:[Anneal Cost]], "&gt;0",Table1[[Anneal It]:[Anneal It]],"="&amp;$O6),0)</f>
        <v>11374</v>
      </c>
      <c r="Y6">
        <f>ROUND(X6/R6*100,2)</f>
        <v>83.74</v>
      </c>
    </row>
    <row r="7" spans="1:25" x14ac:dyDescent="0.25">
      <c r="A7">
        <v>15</v>
      </c>
      <c r="B7">
        <v>0</v>
      </c>
      <c r="D7">
        <v>12932</v>
      </c>
      <c r="E7">
        <v>100</v>
      </c>
      <c r="H7">
        <v>0</v>
      </c>
      <c r="I7">
        <v>0.19</v>
      </c>
      <c r="J7">
        <v>100</v>
      </c>
      <c r="K7">
        <v>11163</v>
      </c>
      <c r="L7">
        <v>86.32</v>
      </c>
      <c r="N7">
        <v>20</v>
      </c>
      <c r="O7">
        <v>100</v>
      </c>
      <c r="P7">
        <f>ROUND(AVERAGEIFS(Table1[Random Time], Table1[Num Cities],"="&amp;$N7,Table1[Random Cost],"&lt;&gt;''"),2)</f>
        <v>0</v>
      </c>
      <c r="Q7">
        <f>ROUND(AVERAGEIFS(Table1[Random Cost],Table1[[Num Cities]:[Num Cities]],"="&amp;$N7,Table1[Random Cost],"&gt;0"),0)</f>
        <v>31169</v>
      </c>
      <c r="R7">
        <f>ROUND(AVERAGEIFS(Table1[Greedy Cost],Table1[[Num Cities]:[Num Cities]],"="&amp;$N7,Table1[Greedy Cost],"&gt;0"),0)</f>
        <v>14928</v>
      </c>
      <c r="S7">
        <f t="shared" si="0"/>
        <v>47.89</v>
      </c>
      <c r="T7">
        <f>ROUND(AVERAGEIFS(Table1[BB Time],Table1[Num Cities],"="&amp;$N7,Table1[BB Cost], "&gt;0"),2)</f>
        <v>11.28</v>
      </c>
      <c r="U7" s="2">
        <f>ROUND(AVERAGEIFS(Table1[BB Cost],Table1[[Num Cities]:[Num Cities]],"="&amp;$N7,Table1[BB Cost], "&gt;0"),2)</f>
        <v>11527</v>
      </c>
      <c r="V7">
        <f t="shared" si="1"/>
        <v>77.22</v>
      </c>
      <c r="W7">
        <f>ROUND(AVERAGEIFS(Table1[Anneal Time],Table1[[Num Cities]:[Num Cities]],"="&amp;$N7,Table1[[Anneal Cost]:[Anneal Cost]], "&gt;0",Table1[[Anneal It]:[Anneal It]],"="&amp;$O7),2)</f>
        <v>0.35</v>
      </c>
      <c r="X7">
        <f>ROUND(AVERAGEIFS(Table1[Anneal Cost],Table1[[Num Cities]:[Num Cities]],"="&amp;$N7,Table1[[Anneal Cost]:[Anneal Cost]], "&gt;0",Table1[[Anneal It]:[Anneal It]],"="&amp;$O7),0)</f>
        <v>12487</v>
      </c>
      <c r="Y7">
        <f>ROUND(X7/R7*100,2)</f>
        <v>83.65</v>
      </c>
    </row>
    <row r="8" spans="1:25" x14ac:dyDescent="0.25">
      <c r="A8">
        <v>15</v>
      </c>
      <c r="B8">
        <v>0</v>
      </c>
      <c r="D8">
        <v>12594</v>
      </c>
      <c r="E8">
        <v>100</v>
      </c>
      <c r="H8">
        <v>0</v>
      </c>
      <c r="I8">
        <v>0.25</v>
      </c>
      <c r="J8">
        <v>100</v>
      </c>
      <c r="K8">
        <v>11722</v>
      </c>
      <c r="L8">
        <v>93.08</v>
      </c>
      <c r="N8">
        <v>25</v>
      </c>
      <c r="O8">
        <v>100</v>
      </c>
      <c r="P8">
        <f>ROUND(AVERAGEIFS(Table1[Random Time], Table1[Num Cities],"="&amp;$N8,Table1[Random Cost],"&lt;&gt;''"),2)</f>
        <v>0.01</v>
      </c>
      <c r="Q8">
        <f>ROUND(AVERAGEIFS(Table1[Random Cost],Table1[[Num Cities]:[Num Cities]],"="&amp;$N8,Table1[Random Cost],"&gt;0"),0)</f>
        <v>34836</v>
      </c>
      <c r="R8">
        <f>ROUND(AVERAGEIFS(Table1[Greedy Cost],Table1[[Num Cities]:[Num Cities]],"="&amp;$N8,Table1[Greedy Cost],"&gt;0"),0)</f>
        <v>17329</v>
      </c>
      <c r="S8">
        <f t="shared" si="0"/>
        <v>49.74</v>
      </c>
      <c r="T8">
        <f>ROUND(AVERAGEIFS(Table1[BB Time],Table1[Num Cities],"="&amp;$N8,Table1[BB Cost], "&gt;0"),2)</f>
        <v>319.38</v>
      </c>
      <c r="U8" s="2">
        <f>ROUND(AVERAGEIFS(Table1[BB Cost],Table1[[Num Cities]:[Num Cities]],"="&amp;$N8,Table1[BB Cost], "&gt;0"),2)</f>
        <v>12152.83</v>
      </c>
      <c r="V8">
        <f t="shared" si="1"/>
        <v>70.13</v>
      </c>
      <c r="W8">
        <f>ROUND(AVERAGEIFS(Table1[Anneal Time],Table1[[Num Cities]:[Num Cities]],"="&amp;$N8,Table1[[Anneal Cost]:[Anneal Cost]], "&gt;0",Table1[[Anneal It]:[Anneal It]],"="&amp;$O8),2)</f>
        <v>0.52</v>
      </c>
      <c r="X8">
        <f>ROUND(AVERAGEIFS(Table1[Anneal Cost],Table1[[Num Cities]:[Num Cities]],"="&amp;$N8,Table1[[Anneal Cost]:[Anneal Cost]], "&gt;0",Table1[[Anneal It]:[Anneal It]],"="&amp;$O8),0)</f>
        <v>14018</v>
      </c>
      <c r="Y8">
        <f>ROUND(X8/R8*100,2)</f>
        <v>80.89</v>
      </c>
    </row>
    <row r="9" spans="1:25" x14ac:dyDescent="0.25">
      <c r="A9">
        <v>15</v>
      </c>
      <c r="B9">
        <v>0</v>
      </c>
      <c r="D9">
        <v>12542</v>
      </c>
      <c r="E9">
        <v>100</v>
      </c>
      <c r="H9">
        <v>0</v>
      </c>
      <c r="I9">
        <v>0.24</v>
      </c>
      <c r="J9">
        <v>100</v>
      </c>
      <c r="K9">
        <v>10938</v>
      </c>
      <c r="L9">
        <v>87.21</v>
      </c>
      <c r="N9">
        <v>30</v>
      </c>
      <c r="O9">
        <v>50</v>
      </c>
      <c r="P9">
        <f>ROUND(AVERAGEIFS(Table1[Random Time], Table1[Num Cities],"="&amp;$N9,Table1[Random Cost],"&lt;&gt;''"),2)</f>
        <v>0.03</v>
      </c>
      <c r="Q9">
        <f>ROUND(AVERAGEIFS(Table1[Random Cost],Table1[[Num Cities]:[Num Cities]],"="&amp;$N9,Table1[Random Cost],"&gt;0"),0)</f>
        <v>45334</v>
      </c>
      <c r="R9">
        <f>ROUND(AVERAGEIFS(Table1[Greedy Cost],Table1[[Num Cities]:[Num Cities]],"="&amp;$N9,Table1[Greedy Cost],"&gt;0"),0)</f>
        <v>19560</v>
      </c>
      <c r="S9">
        <f t="shared" si="0"/>
        <v>43.15</v>
      </c>
      <c r="T9">
        <f>ROUND(AVERAGEIFS(Table1[BB Time],Table1[Num Cities],"="&amp;$N9,Table1[BB Cost], "&gt;0"),2)</f>
        <v>290</v>
      </c>
      <c r="U9" s="2">
        <f>ROUND(AVERAGEIFS(Table1[BB Cost],Table1[[Num Cities]:[Num Cities]],"="&amp;$N9,Table1[BB Cost], "&gt;0"),2)</f>
        <v>14269.45</v>
      </c>
      <c r="V9">
        <f t="shared" si="1"/>
        <v>72.95</v>
      </c>
      <c r="W9">
        <f>ROUND(AVERAGEIFS(Table1[Anneal Time],Table1[[Num Cities]:[Num Cities]],"="&amp;$N9,Table1[[Anneal Cost]:[Anneal Cost]], "&gt;0",Table1[[Anneal It]:[Anneal It]],"="&amp;$O9),2)</f>
        <v>0.47</v>
      </c>
      <c r="X9">
        <f>ROUND(AVERAGEIFS(Table1[Anneal Cost],Table1[[Num Cities]:[Num Cities]],"="&amp;$N9,Table1[[Anneal Cost]:[Anneal Cost]], "&gt;0",Table1[[Anneal It]:[Anneal It]],"="&amp;$O9),0)</f>
        <v>17423</v>
      </c>
      <c r="Y9">
        <f>ROUND(X9/R9*100,2)</f>
        <v>89.07</v>
      </c>
    </row>
    <row r="10" spans="1:25" x14ac:dyDescent="0.25">
      <c r="A10">
        <v>15</v>
      </c>
      <c r="B10">
        <v>0</v>
      </c>
      <c r="D10">
        <v>12092</v>
      </c>
      <c r="E10">
        <v>100</v>
      </c>
      <c r="H10">
        <v>0</v>
      </c>
      <c r="I10">
        <v>0.24</v>
      </c>
      <c r="J10">
        <v>100</v>
      </c>
      <c r="K10">
        <v>10143</v>
      </c>
      <c r="L10">
        <v>83.88</v>
      </c>
      <c r="N10">
        <v>30</v>
      </c>
      <c r="O10">
        <v>250</v>
      </c>
      <c r="P10">
        <f>ROUND(AVERAGEIFS(Table1[Random Time], Table1[Num Cities],"="&amp;$N10,Table1[Random Cost],"&lt;&gt;''"),2)</f>
        <v>0.03</v>
      </c>
      <c r="Q10">
        <f>ROUND(AVERAGEIFS(Table1[Random Cost],Table1[[Num Cities]:[Num Cities]],"="&amp;$N10,Table1[Random Cost],"&gt;0"),0)</f>
        <v>45334</v>
      </c>
      <c r="R10">
        <f>ROUND(AVERAGEIFS(Table1[Greedy Cost],Table1[[Num Cities]:[Num Cities]],"="&amp;$N10,Table1[Greedy Cost],"&gt;0"),0)</f>
        <v>19560</v>
      </c>
      <c r="S10">
        <f t="shared" si="0"/>
        <v>43.15</v>
      </c>
      <c r="T10">
        <f>ROUND(AVERAGEIFS(Table1[BB Time],Table1[Num Cities],"="&amp;$N10,Table1[BB Cost], "&gt;0"),2)</f>
        <v>290</v>
      </c>
      <c r="U10" s="2">
        <f>ROUND(AVERAGEIFS(Table1[BB Cost],Table1[[Num Cities]:[Num Cities]],"="&amp;$N10,Table1[BB Cost], "&gt;0"),2)</f>
        <v>14269.45</v>
      </c>
      <c r="V10">
        <f t="shared" si="1"/>
        <v>72.95</v>
      </c>
      <c r="W10">
        <f>ROUND(AVERAGEIFS(Table1[Anneal Time],Table1[[Num Cities]:[Num Cities]],"="&amp;$N10,Table1[[Anneal Cost]:[Anneal Cost]], "&gt;0",Table1[[Anneal It]:[Anneal It]],"="&amp;$O10),2)</f>
        <v>2.06</v>
      </c>
      <c r="X10">
        <f>ROUND(AVERAGEIFS(Table1[Anneal Cost],Table1[[Num Cities]:[Num Cities]],"="&amp;$N10,Table1[[Anneal Cost]:[Anneal Cost]], "&gt;0",Table1[[Anneal It]:[Anneal It]],"="&amp;$O10),0)</f>
        <v>18068</v>
      </c>
      <c r="Y10">
        <f>ROUND(X10/R10*100,2)</f>
        <v>92.37</v>
      </c>
    </row>
    <row r="11" spans="1:25" x14ac:dyDescent="0.25">
      <c r="A11">
        <v>15</v>
      </c>
      <c r="B11">
        <v>0</v>
      </c>
      <c r="C11">
        <v>23050</v>
      </c>
      <c r="D11">
        <v>14489</v>
      </c>
      <c r="E11">
        <v>62.86</v>
      </c>
      <c r="F11">
        <v>0.22</v>
      </c>
      <c r="G11">
        <v>10187</v>
      </c>
      <c r="H11">
        <v>70.31</v>
      </c>
      <c r="I11">
        <v>0</v>
      </c>
      <c r="J11">
        <v>100</v>
      </c>
      <c r="K11">
        <v>0</v>
      </c>
      <c r="L11">
        <v>0</v>
      </c>
      <c r="N11">
        <v>30</v>
      </c>
      <c r="O11">
        <v>500</v>
      </c>
      <c r="P11">
        <f>ROUND(AVERAGEIFS(Table1[Random Time], Table1[Num Cities],"="&amp;$N11,Table1[Random Cost],"&lt;&gt;''"),2)</f>
        <v>0.03</v>
      </c>
      <c r="Q11">
        <f>ROUND(AVERAGEIFS(Table1[Random Cost],Table1[[Num Cities]:[Num Cities]],"="&amp;$N11,Table1[Random Cost],"&gt;0"),0)</f>
        <v>45334</v>
      </c>
      <c r="R11">
        <f>ROUND(AVERAGEIFS(Table1[Greedy Cost],Table1[[Num Cities]:[Num Cities]],"="&amp;$N11,Table1[Greedy Cost],"&gt;0"),0)</f>
        <v>19560</v>
      </c>
      <c r="S11">
        <f t="shared" si="0"/>
        <v>43.15</v>
      </c>
      <c r="T11">
        <f>ROUND(AVERAGEIFS(Table1[BB Time],Table1[Num Cities],"="&amp;$N11,Table1[BB Cost], "&gt;0"),2)</f>
        <v>290</v>
      </c>
      <c r="U11" s="2">
        <f>ROUND(AVERAGEIFS(Table1[BB Cost],Table1[[Num Cities]:[Num Cities]],"="&amp;$N11,Table1[BB Cost], "&gt;0"),2)</f>
        <v>14269.45</v>
      </c>
      <c r="V11">
        <f t="shared" si="1"/>
        <v>72.95</v>
      </c>
      <c r="W11">
        <f>ROUND(AVERAGEIFS(Table1[Anneal Time],Table1[[Num Cities]:[Num Cities]],"="&amp;$N11,Table1[[Anneal Cost]:[Anneal Cost]], "&gt;0",Table1[[Anneal It]:[Anneal It]],"="&amp;$O11),2)</f>
        <v>4.26</v>
      </c>
      <c r="X11">
        <f>ROUND(AVERAGEIFS(Table1[Anneal Cost],Table1[[Num Cities]:[Num Cities]],"="&amp;$N11,Table1[[Anneal Cost]:[Anneal Cost]], "&gt;0",Table1[[Anneal It]:[Anneal It]],"="&amp;$O11),0)</f>
        <v>17189</v>
      </c>
      <c r="Y11">
        <f>ROUND(X11/R11*100,2)</f>
        <v>87.88</v>
      </c>
    </row>
    <row r="12" spans="1:25" x14ac:dyDescent="0.25">
      <c r="A12">
        <v>15</v>
      </c>
      <c r="B12">
        <v>0</v>
      </c>
      <c r="C12">
        <v>26710</v>
      </c>
      <c r="D12">
        <v>13943</v>
      </c>
      <c r="E12">
        <v>52.2</v>
      </c>
      <c r="F12">
        <v>0.1</v>
      </c>
      <c r="G12">
        <v>9746</v>
      </c>
      <c r="H12">
        <v>69.900000000000006</v>
      </c>
      <c r="I12">
        <v>0</v>
      </c>
      <c r="J12">
        <v>100</v>
      </c>
      <c r="K12">
        <v>0</v>
      </c>
      <c r="L12">
        <v>0</v>
      </c>
      <c r="N12">
        <v>30</v>
      </c>
      <c r="O12">
        <v>1000</v>
      </c>
      <c r="P12">
        <f>ROUND(AVERAGEIFS(Table1[Random Time], Table1[Num Cities],"="&amp;$N12,Table1[Random Cost],"&lt;&gt;''"),2)</f>
        <v>0.03</v>
      </c>
      <c r="Q12">
        <f>ROUND(AVERAGEIFS(Table1[Random Cost],Table1[[Num Cities]:[Num Cities]],"="&amp;$N12,Table1[Random Cost],"&gt;0"),0)</f>
        <v>45334</v>
      </c>
      <c r="R12">
        <f>ROUND(AVERAGEIFS(Table1[Greedy Cost],Table1[[Num Cities]:[Num Cities]],"="&amp;$N12,Table1[Greedy Cost],"&gt;0"),0)</f>
        <v>19560</v>
      </c>
      <c r="S12">
        <f t="shared" si="0"/>
        <v>43.15</v>
      </c>
      <c r="T12">
        <f>ROUND(AVERAGEIFS(Table1[BB Time],Table1[Num Cities],"="&amp;$N12,Table1[BB Cost], "&gt;0"),2)</f>
        <v>290</v>
      </c>
      <c r="U12" s="2">
        <f>ROUND(AVERAGEIFS(Table1[BB Cost],Table1[[Num Cities]:[Num Cities]],"="&amp;$N12,Table1[BB Cost], "&gt;0"),2)</f>
        <v>14269.45</v>
      </c>
      <c r="V12">
        <f t="shared" si="1"/>
        <v>72.95</v>
      </c>
      <c r="W12">
        <f>ROUND(AVERAGEIFS(Table1[Anneal Time],Table1[[Num Cities]:[Num Cities]],"="&amp;$N12,Table1[[Anneal Cost]:[Anneal Cost]], "&gt;0",Table1[[Anneal It]:[Anneal It]],"="&amp;$O12),2)</f>
        <v>7.27</v>
      </c>
      <c r="X12">
        <f>ROUND(AVERAGEIFS(Table1[Anneal Cost],Table1[[Num Cities]:[Num Cities]],"="&amp;$N12,Table1[[Anneal Cost]:[Anneal Cost]], "&gt;0",Table1[[Anneal It]:[Anneal It]],"="&amp;$O12),0)</f>
        <v>16771</v>
      </c>
      <c r="Y12">
        <f>ROUND(X12/R12*100,2)</f>
        <v>85.74</v>
      </c>
    </row>
    <row r="13" spans="1:25" x14ac:dyDescent="0.25">
      <c r="A13">
        <v>15</v>
      </c>
      <c r="B13">
        <v>0</v>
      </c>
      <c r="C13">
        <v>21849</v>
      </c>
      <c r="D13">
        <v>14063</v>
      </c>
      <c r="E13">
        <v>64.36</v>
      </c>
      <c r="F13">
        <v>0.15</v>
      </c>
      <c r="G13">
        <v>9206</v>
      </c>
      <c r="H13">
        <v>65.459999999999994</v>
      </c>
      <c r="I13">
        <v>0</v>
      </c>
      <c r="J13">
        <v>100</v>
      </c>
      <c r="K13">
        <v>0</v>
      </c>
      <c r="L13">
        <v>0</v>
      </c>
      <c r="N13">
        <v>40</v>
      </c>
      <c r="O13">
        <v>100</v>
      </c>
      <c r="P13">
        <f>ROUND(AVERAGEIFS(Table1[Random Time], Table1[Num Cities],"="&amp;$N13,Table1[Random Cost],"&lt;&gt;''"),2)</f>
        <v>0.23</v>
      </c>
      <c r="Q13">
        <f>ROUND(AVERAGEIFS(Table1[Random Cost],Table1[[Num Cities]:[Num Cities]],"="&amp;$N13,Table1[Random Cost],"&gt;0"),0)</f>
        <v>56058</v>
      </c>
      <c r="R13">
        <f>ROUND(AVERAGEIFS(Table1[Greedy Cost],Table1[[Num Cities]:[Num Cities]],"="&amp;$N13,Table1[Greedy Cost],"&gt;0"),0)</f>
        <v>23041</v>
      </c>
      <c r="S13">
        <f t="shared" si="0"/>
        <v>41.1</v>
      </c>
      <c r="T13">
        <f>ROUND(AVERAGEIFS(Table1[BB Time],Table1[Num Cities],"="&amp;$N13,Table1[BB Cost], "&gt;0"),2)</f>
        <v>482</v>
      </c>
      <c r="U13" s="2">
        <f>ROUND(AVERAGEIFS(Table1[BB Cost],Table1[[Num Cities]:[Num Cities]],"="&amp;$N13,Table1[BB Cost], "&gt;0"),2)</f>
        <v>17713</v>
      </c>
      <c r="V13">
        <f t="shared" si="1"/>
        <v>76.88</v>
      </c>
      <c r="W13">
        <f>ROUND(AVERAGEIFS(Table1[Anneal Time],Table1[[Num Cities]:[Num Cities]],"="&amp;$N13,Table1[[Anneal Cost]:[Anneal Cost]], "&gt;0",Table1[[Anneal It]:[Anneal It]],"="&amp;$O13),2)</f>
        <v>1.68</v>
      </c>
      <c r="X13">
        <f>ROUND(AVERAGEIFS(Table1[Anneal Cost],Table1[[Num Cities]:[Num Cities]],"="&amp;$N13,Table1[[Anneal Cost]:[Anneal Cost]], "&gt;0",Table1[[Anneal It]:[Anneal It]],"="&amp;$O13),0)</f>
        <v>19545</v>
      </c>
      <c r="Y13">
        <f>ROUND(X13/R13*100,2)</f>
        <v>84.83</v>
      </c>
    </row>
    <row r="14" spans="1:25" x14ac:dyDescent="0.25">
      <c r="A14">
        <v>15</v>
      </c>
      <c r="B14">
        <v>0</v>
      </c>
      <c r="C14">
        <v>28484</v>
      </c>
      <c r="D14">
        <v>13798</v>
      </c>
      <c r="E14">
        <v>48.44</v>
      </c>
      <c r="F14">
        <v>0.05</v>
      </c>
      <c r="G14">
        <v>10669</v>
      </c>
      <c r="H14">
        <v>77.319999999999993</v>
      </c>
      <c r="I14">
        <v>0</v>
      </c>
      <c r="J14">
        <v>100</v>
      </c>
      <c r="K14">
        <v>0</v>
      </c>
      <c r="L14">
        <v>0</v>
      </c>
      <c r="N14">
        <v>50</v>
      </c>
      <c r="O14">
        <v>100</v>
      </c>
      <c r="P14">
        <f>ROUND(AVERAGEIFS(Table1[Random Time], Table1[Num Cities],"="&amp;$N14,Table1[Random Cost],"&lt;&gt;''"),2)</f>
        <v>2.5499999999999998</v>
      </c>
      <c r="Q14">
        <f>ROUND(AVERAGEIFS(Table1[Random Cost],Table1[[Num Cities]:[Num Cities]],"="&amp;$N14,Table1[Random Cost],"&gt;0"),0)</f>
        <v>69458</v>
      </c>
      <c r="R14">
        <f>ROUND(AVERAGEIFS(Table1[Greedy Cost],Table1[[Num Cities]:[Num Cities]],"="&amp;$N14,Table1[Greedy Cost],"&gt;0"),0)</f>
        <v>25277</v>
      </c>
      <c r="S14">
        <f t="shared" si="0"/>
        <v>36.39</v>
      </c>
      <c r="T14">
        <f>ROUND(AVERAGEIFS(Table1[BB Time],Table1[Num Cities],"="&amp;$N14,Table1[BB Cost], "&gt;0"),2)</f>
        <v>534.44000000000005</v>
      </c>
      <c r="U14" s="2">
        <f>ROUND(AVERAGEIFS(Table1[BB Cost],Table1[[Num Cities]:[Num Cities]],"="&amp;$N14,Table1[BB Cost], "&gt;0"),2)</f>
        <v>20270</v>
      </c>
      <c r="V14">
        <f t="shared" si="1"/>
        <v>80.19</v>
      </c>
      <c r="W14">
        <f>ROUND(AVERAGEIFS(Table1[Anneal Time],Table1[[Num Cities]:[Num Cities]],"="&amp;$N14,Table1[[Anneal Cost]:[Anneal Cost]], "&gt;0",Table1[[Anneal It]:[Anneal It]],"="&amp;$O14),2)</f>
        <v>2.69</v>
      </c>
      <c r="X14">
        <f>ROUND(AVERAGEIFS(Table1[Anneal Cost],Table1[[Num Cities]:[Num Cities]],"="&amp;$N14,Table1[[Anneal Cost]:[Anneal Cost]], "&gt;0",Table1[[Anneal It]:[Anneal It]],"="&amp;$O14),0)</f>
        <v>22503</v>
      </c>
      <c r="Y14">
        <f>ROUND(X14/R14*100,2)</f>
        <v>89.03</v>
      </c>
    </row>
    <row r="15" spans="1:25" x14ac:dyDescent="0.25">
      <c r="A15">
        <v>15</v>
      </c>
      <c r="B15">
        <v>0</v>
      </c>
      <c r="C15">
        <v>26317</v>
      </c>
      <c r="D15">
        <v>14099</v>
      </c>
      <c r="E15">
        <v>53.57</v>
      </c>
      <c r="F15">
        <v>0.11</v>
      </c>
      <c r="G15">
        <v>9282</v>
      </c>
      <c r="H15">
        <v>65.83</v>
      </c>
      <c r="I15">
        <v>0</v>
      </c>
      <c r="J15">
        <v>100</v>
      </c>
      <c r="K15">
        <v>0</v>
      </c>
      <c r="L15">
        <v>0</v>
      </c>
      <c r="N15">
        <v>60</v>
      </c>
      <c r="O15">
        <v>50</v>
      </c>
      <c r="P15">
        <f>ROUND(AVERAGEIFS(Table1[Random Time], Table1[Num Cities],"="&amp;$N15,Table1[Random Cost],"&lt;&gt;''"),2)</f>
        <v>39.36</v>
      </c>
      <c r="Q15">
        <f>ROUND(AVERAGEIFS(Table1[Random Cost],Table1[[Num Cities]:[Num Cities]],"="&amp;$N15,Table1[Random Cost],"&gt;0"),0)</f>
        <v>85393</v>
      </c>
      <c r="R15">
        <f>ROUND(AVERAGEIFS(Table1[Greedy Cost],Table1[[Num Cities]:[Num Cities]],"="&amp;$N15,Table1[Greedy Cost],"&gt;0"),0)</f>
        <v>28131</v>
      </c>
      <c r="S15">
        <f t="shared" si="0"/>
        <v>32.94</v>
      </c>
      <c r="T15">
        <f>ROUND(AVERAGEIFS(Table1[BB Time],Table1[Num Cities],"="&amp;$N15,Table1[BB Cost], "&gt;0"),2)</f>
        <v>534.44000000000005</v>
      </c>
      <c r="U15" s="2">
        <f>ROUND(AVERAGEIFS(Table1[BB Cost],Table1[[Num Cities]:[Num Cities]],"="&amp;$N15,Table1[BB Cost], "&gt;0"),2)</f>
        <v>22864</v>
      </c>
      <c r="V15">
        <f t="shared" si="1"/>
        <v>81.28</v>
      </c>
      <c r="W15">
        <f>ROUND(AVERAGEIFS(Table1[Anneal Time],Table1[[Num Cities]:[Num Cities]],"="&amp;$N15,Table1[[Anneal Cost]:[Anneal Cost]], "&gt;0",Table1[[Anneal It]:[Anneal It]],"="&amp;$O15),2)</f>
        <v>2.23</v>
      </c>
      <c r="X15">
        <f>ROUND(AVERAGEIFS(Table1[Anneal Cost],Table1[[Num Cities]:[Num Cities]],"="&amp;$N15,Table1[[Anneal Cost]:[Anneal Cost]], "&gt;0",Table1[[Anneal It]:[Anneal It]],"="&amp;$O15),0)</f>
        <v>25281</v>
      </c>
      <c r="Y15">
        <f>ROUND(X15/R15*100,2)</f>
        <v>89.87</v>
      </c>
    </row>
    <row r="16" spans="1:25" x14ac:dyDescent="0.25">
      <c r="A16">
        <v>15</v>
      </c>
      <c r="B16">
        <v>0</v>
      </c>
      <c r="C16">
        <v>23416</v>
      </c>
      <c r="D16">
        <v>13481</v>
      </c>
      <c r="E16">
        <v>57.6</v>
      </c>
      <c r="F16">
        <v>0.2</v>
      </c>
      <c r="G16">
        <v>10534</v>
      </c>
      <c r="H16">
        <v>78</v>
      </c>
      <c r="I16">
        <v>0.53</v>
      </c>
      <c r="J16">
        <v>250</v>
      </c>
      <c r="K16">
        <v>11644</v>
      </c>
      <c r="L16">
        <v>86.4</v>
      </c>
      <c r="N16">
        <v>60</v>
      </c>
      <c r="O16">
        <v>100</v>
      </c>
      <c r="P16">
        <f>ROUND(AVERAGEIFS(Table1[Random Time], Table1[Num Cities],"="&amp;$N16,Table1[Random Cost],"&lt;&gt;''"),2)</f>
        <v>39.36</v>
      </c>
      <c r="Q16">
        <f>ROUND(AVERAGEIFS(Table1[Random Cost],Table1[[Num Cities]:[Num Cities]],"="&amp;$N16,Table1[Random Cost],"&gt;0"),0)</f>
        <v>85393</v>
      </c>
      <c r="R16">
        <f>ROUND(AVERAGEIFS(Table1[Greedy Cost],Table1[[Num Cities]:[Num Cities]],"="&amp;$N16,Table1[Greedy Cost],"&gt;0"),0)</f>
        <v>28131</v>
      </c>
      <c r="S16">
        <f t="shared" si="0"/>
        <v>32.94</v>
      </c>
      <c r="T16">
        <f>ROUND(AVERAGEIFS(Table1[BB Time],Table1[Num Cities],"="&amp;$N16,Table1[BB Cost], "&gt;0"),2)</f>
        <v>534.44000000000005</v>
      </c>
      <c r="U16" s="2">
        <f>ROUND(AVERAGEIFS(Table1[BB Cost],Table1[[Num Cities]:[Num Cities]],"="&amp;$N16,Table1[BB Cost], "&gt;0"),2)</f>
        <v>22864</v>
      </c>
      <c r="V16">
        <f t="shared" si="1"/>
        <v>81.28</v>
      </c>
      <c r="W16">
        <f>ROUND(AVERAGEIFS(Table1[Anneal Time],Table1[[Num Cities]:[Num Cities]],"="&amp;$N16,Table1[[Anneal Cost]:[Anneal Cost]], "&gt;0",Table1[[Anneal It]:[Anneal It]],"="&amp;$O16),2)</f>
        <v>4.5599999999999996</v>
      </c>
      <c r="X16">
        <f>ROUND(AVERAGEIFS(Table1[Anneal Cost],Table1[[Num Cities]:[Num Cities]],"="&amp;$N16,Table1[[Anneal Cost]:[Anneal Cost]], "&gt;0",Table1[[Anneal It]:[Anneal It]],"="&amp;$O16),0)</f>
        <v>24672</v>
      </c>
      <c r="Y16">
        <f>ROUND(X16/R16*100,2)</f>
        <v>87.7</v>
      </c>
    </row>
    <row r="17" spans="1:25" x14ac:dyDescent="0.25">
      <c r="A17">
        <v>15</v>
      </c>
      <c r="B17">
        <v>0</v>
      </c>
      <c r="C17">
        <v>20662</v>
      </c>
      <c r="D17">
        <v>13481</v>
      </c>
      <c r="E17">
        <v>65.2</v>
      </c>
      <c r="F17">
        <v>0.2</v>
      </c>
      <c r="G17">
        <v>10534</v>
      </c>
      <c r="H17">
        <v>78</v>
      </c>
      <c r="I17">
        <v>1.04</v>
      </c>
      <c r="J17">
        <v>500</v>
      </c>
      <c r="K17">
        <v>11374</v>
      </c>
      <c r="L17">
        <v>84.4</v>
      </c>
      <c r="N17">
        <v>60</v>
      </c>
      <c r="O17">
        <v>250</v>
      </c>
      <c r="P17">
        <f>ROUND(AVERAGEIFS(Table1[Random Time], Table1[Num Cities],"="&amp;$N17,Table1[Random Cost],"&lt;&gt;''"),2)</f>
        <v>39.36</v>
      </c>
      <c r="Q17">
        <f>ROUND(AVERAGEIFS(Table1[Random Cost],Table1[[Num Cities]:[Num Cities]],"="&amp;$N17,Table1[Random Cost],"&gt;0"),0)</f>
        <v>85393</v>
      </c>
      <c r="R17">
        <f>ROUND(AVERAGEIFS(Table1[Greedy Cost],Table1[[Num Cities]:[Num Cities]],"="&amp;$N17,Table1[Greedy Cost],"&gt;0"),0)</f>
        <v>28131</v>
      </c>
      <c r="S17">
        <f t="shared" si="0"/>
        <v>32.94</v>
      </c>
      <c r="T17">
        <f>ROUND(AVERAGEIFS(Table1[BB Time],Table1[Num Cities],"="&amp;$N17,Table1[BB Cost], "&gt;0"),2)</f>
        <v>534.44000000000005</v>
      </c>
      <c r="U17" s="2">
        <f>ROUND(AVERAGEIFS(Table1[BB Cost],Table1[[Num Cities]:[Num Cities]],"="&amp;$N17,Table1[BB Cost], "&gt;0"),2)</f>
        <v>22864</v>
      </c>
      <c r="V17">
        <f t="shared" si="1"/>
        <v>81.28</v>
      </c>
      <c r="W17">
        <f>ROUND(AVERAGEIFS(Table1[Anneal Time],Table1[[Num Cities]:[Num Cities]],"="&amp;$N17,Table1[[Anneal Cost]:[Anneal Cost]], "&gt;0",Table1[[Anneal It]:[Anneal It]],"="&amp;$O17),2)</f>
        <v>10.67</v>
      </c>
      <c r="X17">
        <f>ROUND(AVERAGEIFS(Table1[Anneal Cost],Table1[[Num Cities]:[Num Cities]],"="&amp;$N17,Table1[[Anneal Cost]:[Anneal Cost]], "&gt;0",Table1[[Anneal It]:[Anneal It]],"="&amp;$O17),0)</f>
        <v>24868</v>
      </c>
      <c r="Y17">
        <f>ROUND(X17/R17*100,2)</f>
        <v>88.4</v>
      </c>
    </row>
    <row r="18" spans="1:25" x14ac:dyDescent="0.25">
      <c r="A18">
        <v>15</v>
      </c>
      <c r="B18">
        <v>0</v>
      </c>
      <c r="C18">
        <v>22841</v>
      </c>
      <c r="D18">
        <v>13481</v>
      </c>
      <c r="E18">
        <v>59</v>
      </c>
      <c r="F18">
        <v>0.2</v>
      </c>
      <c r="G18">
        <v>10534</v>
      </c>
      <c r="H18">
        <v>78</v>
      </c>
      <c r="I18">
        <v>2.08</v>
      </c>
      <c r="J18">
        <v>1000</v>
      </c>
      <c r="K18">
        <v>11374</v>
      </c>
      <c r="L18">
        <v>84.4</v>
      </c>
      <c r="N18">
        <v>60</v>
      </c>
      <c r="O18">
        <v>500</v>
      </c>
      <c r="P18">
        <f>ROUND(AVERAGEIFS(Table1[Random Time], Table1[Num Cities],"="&amp;$N18,Table1[Random Cost],"&lt;&gt;''"),2)</f>
        <v>39.36</v>
      </c>
      <c r="Q18">
        <f>ROUND(AVERAGEIFS(Table1[Random Cost],Table1[[Num Cities]:[Num Cities]],"="&amp;$N18,Table1[Random Cost],"&gt;0"),0)</f>
        <v>85393</v>
      </c>
      <c r="R18">
        <f>ROUND(AVERAGEIFS(Table1[Greedy Cost],Table1[[Num Cities]:[Num Cities]],"="&amp;$N18,Table1[Greedy Cost],"&gt;0"),0)</f>
        <v>28131</v>
      </c>
      <c r="S18">
        <f t="shared" si="0"/>
        <v>32.94</v>
      </c>
      <c r="T18">
        <f>ROUND(AVERAGEIFS(Table1[BB Time],Table1[Num Cities],"="&amp;$N18,Table1[BB Cost], "&gt;0"),2)</f>
        <v>534.44000000000005</v>
      </c>
      <c r="U18" s="2">
        <f>ROUND(AVERAGEIFS(Table1[BB Cost],Table1[[Num Cities]:[Num Cities]],"="&amp;$N18,Table1[BB Cost], "&gt;0"),2)</f>
        <v>22864</v>
      </c>
      <c r="V18">
        <f t="shared" si="1"/>
        <v>81.28</v>
      </c>
      <c r="W18">
        <f>ROUND(AVERAGEIFS(Table1[Anneal Time],Table1[[Num Cities]:[Num Cities]],"="&amp;$N18,Table1[[Anneal Cost]:[Anneal Cost]], "&gt;0",Table1[[Anneal It]:[Anneal It]],"="&amp;$O18),2)</f>
        <v>31.63</v>
      </c>
      <c r="X18">
        <f>ROUND(AVERAGEIFS(Table1[Anneal Cost],Table1[[Num Cities]:[Num Cities]],"="&amp;$N18,Table1[[Anneal Cost]:[Anneal Cost]], "&gt;0",Table1[[Anneal It]:[Anneal It]],"="&amp;$O18),0)</f>
        <v>24413</v>
      </c>
      <c r="Y18">
        <f>ROUND(X18/R18*100,2)</f>
        <v>86.78</v>
      </c>
    </row>
    <row r="19" spans="1:25" x14ac:dyDescent="0.25">
      <c r="A19">
        <v>20</v>
      </c>
      <c r="B19">
        <v>0</v>
      </c>
      <c r="C19">
        <v>31824</v>
      </c>
      <c r="D19">
        <v>13631</v>
      </c>
      <c r="E19">
        <v>42.8</v>
      </c>
      <c r="F19">
        <v>13.6</v>
      </c>
      <c r="G19">
        <v>11269</v>
      </c>
      <c r="H19">
        <v>83</v>
      </c>
      <c r="I19">
        <v>0.35</v>
      </c>
      <c r="J19">
        <v>100</v>
      </c>
      <c r="K19">
        <v>12998</v>
      </c>
      <c r="L19">
        <v>95.4</v>
      </c>
      <c r="N19">
        <v>60</v>
      </c>
      <c r="O19">
        <v>1000</v>
      </c>
      <c r="P19">
        <f>ROUND(AVERAGEIFS(Table1[Random Time], Table1[Num Cities],"="&amp;$N19,Table1[Random Cost],"&lt;&gt;''"),2)</f>
        <v>39.36</v>
      </c>
      <c r="Q19">
        <f>ROUND(AVERAGEIFS(Table1[Random Cost],Table1[[Num Cities]:[Num Cities]],"="&amp;$N19,Table1[Random Cost],"&gt;0"),0)</f>
        <v>85393</v>
      </c>
      <c r="R19">
        <f>ROUND(AVERAGEIFS(Table1[Greedy Cost],Table1[[Num Cities]:[Num Cities]],"="&amp;$N19,Table1[Greedy Cost],"&gt;0"),0)</f>
        <v>28131</v>
      </c>
      <c r="S19">
        <f t="shared" si="0"/>
        <v>32.94</v>
      </c>
      <c r="T19">
        <f>ROUND(AVERAGEIFS(Table1[BB Time],Table1[Num Cities],"="&amp;$N19,Table1[BB Cost], "&gt;0"),2)</f>
        <v>534.44000000000005</v>
      </c>
      <c r="U19" s="2">
        <f>ROUND(AVERAGEIFS(Table1[BB Cost],Table1[[Num Cities]:[Num Cities]],"="&amp;$N19,Table1[BB Cost], "&gt;0"),2)</f>
        <v>22864</v>
      </c>
      <c r="V19">
        <f t="shared" si="1"/>
        <v>81.28</v>
      </c>
      <c r="W19">
        <f>ROUND(AVERAGEIFS(Table1[Anneal Time],Table1[[Num Cities]:[Num Cities]],"="&amp;$N19,Table1[[Anneal Cost]:[Anneal Cost]], "&gt;0",Table1[[Anneal It]:[Anneal It]],"="&amp;$O19),2)</f>
        <v>54.26</v>
      </c>
      <c r="X19">
        <f>ROUND(AVERAGEIFS(Table1[Anneal Cost],Table1[[Num Cities]:[Num Cities]],"="&amp;$N19,Table1[[Anneal Cost]:[Anneal Cost]], "&gt;0",Table1[[Anneal It]:[Anneal It]],"="&amp;$O19),0)</f>
        <v>24264</v>
      </c>
      <c r="Y19">
        <f>ROUND(X19/R19*100,2)</f>
        <v>86.25</v>
      </c>
    </row>
    <row r="20" spans="1:25" x14ac:dyDescent="0.25">
      <c r="A20">
        <v>20</v>
      </c>
      <c r="B20">
        <v>0</v>
      </c>
      <c r="C20">
        <v>32444</v>
      </c>
      <c r="D20">
        <v>13658</v>
      </c>
      <c r="E20">
        <v>42.1</v>
      </c>
      <c r="F20">
        <v>10</v>
      </c>
      <c r="G20">
        <v>12304</v>
      </c>
      <c r="H20">
        <v>90</v>
      </c>
      <c r="I20">
        <v>0.32</v>
      </c>
      <c r="J20">
        <v>100</v>
      </c>
      <c r="K20">
        <v>12952</v>
      </c>
      <c r="L20">
        <v>94.8</v>
      </c>
      <c r="N20">
        <v>100</v>
      </c>
      <c r="O20">
        <v>50</v>
      </c>
      <c r="P20">
        <f>ROUND(AVERAGEIFS(Table1[Random Time], Table1[Num Cities],"="&amp;$N20,Table1[Random Cost],"&lt;&gt;''"),2)</f>
        <v>273.64</v>
      </c>
      <c r="Q20" t="s">
        <v>11</v>
      </c>
      <c r="R20">
        <f>ROUND(AVERAGEIFS(Table1[Greedy Cost],Table1[[Num Cities]:[Num Cities]],"="&amp;$N20,Table1[Greedy Cost],"&gt;0"),0)</f>
        <v>40053</v>
      </c>
      <c r="S20" s="1" t="s">
        <v>11</v>
      </c>
      <c r="T20">
        <v>600</v>
      </c>
      <c r="U20" s="2">
        <f>ROUND(AVERAGEIFS(Table1[BB Cost],Table1[[Num Cities]:[Num Cities]],"="&amp;$N20,Table1[BB Cost], "&gt;0"),2)</f>
        <v>34098.33</v>
      </c>
      <c r="V20">
        <f t="shared" si="1"/>
        <v>85.13</v>
      </c>
      <c r="W20">
        <f>ROUND(AVERAGEIFS(Table1[Anneal Time],Table1[[Num Cities]:[Num Cities]],"="&amp;$N20,Table1[[Anneal Cost]:[Anneal Cost]], "&gt;0",Table1[[Anneal It]:[Anneal It]],"="&amp;$O20),2)</f>
        <v>10.06</v>
      </c>
      <c r="X20">
        <f>ROUND(AVERAGEIFS(Table1[Anneal Cost],Table1[[Num Cities]:[Num Cities]],"="&amp;$N20,Table1[[Anneal Cost]:[Anneal Cost]], "&gt;0",Table1[[Anneal It]:[Anneal It]],"="&amp;$O20),0)</f>
        <v>35549</v>
      </c>
      <c r="Y20">
        <f>ROUND(X20/R20*100,2)</f>
        <v>88.75</v>
      </c>
    </row>
    <row r="21" spans="1:25" x14ac:dyDescent="0.25">
      <c r="A21">
        <v>20</v>
      </c>
      <c r="B21">
        <v>0</v>
      </c>
      <c r="D21">
        <v>15892</v>
      </c>
      <c r="E21">
        <v>100</v>
      </c>
      <c r="H21">
        <v>0</v>
      </c>
      <c r="I21">
        <v>0.41</v>
      </c>
      <c r="J21">
        <v>100</v>
      </c>
      <c r="K21">
        <v>10946</v>
      </c>
      <c r="L21">
        <v>68.88</v>
      </c>
      <c r="N21">
        <v>100</v>
      </c>
      <c r="O21">
        <v>100</v>
      </c>
      <c r="P21">
        <f>ROUND(AVERAGEIFS(Table1[Random Time], Table1[Num Cities],"="&amp;$N21,Table1[Random Cost],"&lt;&gt;''"),2)</f>
        <v>273.64</v>
      </c>
      <c r="Q21" t="s">
        <v>11</v>
      </c>
      <c r="R21">
        <f>ROUND(AVERAGEIFS(Table1[Greedy Cost],Table1[[Num Cities]:[Num Cities]],"="&amp;$N21,Table1[Greedy Cost],"&gt;0"),0)</f>
        <v>40053</v>
      </c>
      <c r="S21" s="1" t="s">
        <v>11</v>
      </c>
      <c r="T21">
        <v>600</v>
      </c>
      <c r="U21" s="2">
        <f>ROUND(AVERAGEIFS(Table1[BB Cost],Table1[[Num Cities]:[Num Cities]],"="&amp;$N21,Table1[BB Cost], "&gt;0"),2)</f>
        <v>34098.33</v>
      </c>
      <c r="V21">
        <f t="shared" si="1"/>
        <v>85.13</v>
      </c>
      <c r="W21">
        <f>ROUND(AVERAGEIFS(Table1[Anneal Time],Table1[[Num Cities]:[Num Cities]],"="&amp;$N21,Table1[[Anneal Cost]:[Anneal Cost]], "&gt;0",Table1[[Anneal It]:[Anneal It]],"="&amp;$O21),2)</f>
        <v>20.02</v>
      </c>
      <c r="X21">
        <f>ROUND(AVERAGEIFS(Table1[Anneal Cost],Table1[[Num Cities]:[Num Cities]],"="&amp;$N21,Table1[[Anneal Cost]:[Anneal Cost]], "&gt;0",Table1[[Anneal It]:[Anneal It]],"="&amp;$O21),0)</f>
        <v>34121</v>
      </c>
      <c r="Y21">
        <f>ROUND(X21/R21*100,2)</f>
        <v>85.19</v>
      </c>
    </row>
    <row r="22" spans="1:25" x14ac:dyDescent="0.25">
      <c r="A22">
        <v>20</v>
      </c>
      <c r="B22">
        <v>0</v>
      </c>
      <c r="D22">
        <v>17418</v>
      </c>
      <c r="E22">
        <v>100</v>
      </c>
      <c r="H22">
        <v>0</v>
      </c>
      <c r="I22">
        <v>0.34</v>
      </c>
      <c r="J22">
        <v>100</v>
      </c>
      <c r="K22">
        <v>14397</v>
      </c>
      <c r="L22">
        <v>82.66</v>
      </c>
      <c r="N22">
        <v>100</v>
      </c>
      <c r="O22">
        <v>250</v>
      </c>
      <c r="P22">
        <f>ROUND(AVERAGEIFS(Table1[Random Time], Table1[Num Cities],"="&amp;$N22,Table1[Random Cost],"&lt;&gt;''"),2)</f>
        <v>273.64</v>
      </c>
      <c r="Q22" t="s">
        <v>11</v>
      </c>
      <c r="R22">
        <f>ROUND(AVERAGEIFS(Table1[Greedy Cost],Table1[[Num Cities]:[Num Cities]],"="&amp;$N22,Table1[Greedy Cost],"&gt;0"),0)</f>
        <v>40053</v>
      </c>
      <c r="S22" s="1" t="s">
        <v>11</v>
      </c>
      <c r="T22">
        <v>600</v>
      </c>
      <c r="U22" s="2">
        <f>ROUND(AVERAGEIFS(Table1[BB Cost],Table1[[Num Cities]:[Num Cities]],"="&amp;$N22,Table1[BB Cost], "&gt;0"),2)</f>
        <v>34098.33</v>
      </c>
      <c r="V22">
        <f t="shared" si="1"/>
        <v>85.13</v>
      </c>
      <c r="W22">
        <f>ROUND(AVERAGEIFS(Table1[Anneal Time],Table1[[Num Cities]:[Num Cities]],"="&amp;$N22,Table1[[Anneal Cost]:[Anneal Cost]], "&gt;0",Table1[[Anneal It]:[Anneal It]],"="&amp;$O22),2)</f>
        <v>53.37</v>
      </c>
      <c r="X22">
        <f>ROUND(AVERAGEIFS(Table1[Anneal Cost],Table1[[Num Cities]:[Num Cities]],"="&amp;$N22,Table1[[Anneal Cost]:[Anneal Cost]], "&gt;0",Table1[[Anneal It]:[Anneal It]],"="&amp;$O22),0)</f>
        <v>34047</v>
      </c>
      <c r="Y22">
        <f>ROUND(X22/R22*100,2)</f>
        <v>85</v>
      </c>
    </row>
    <row r="23" spans="1:25" x14ac:dyDescent="0.25">
      <c r="A23">
        <v>20</v>
      </c>
      <c r="B23">
        <v>0</v>
      </c>
      <c r="D23">
        <v>13692</v>
      </c>
      <c r="E23">
        <v>100</v>
      </c>
      <c r="H23">
        <v>0</v>
      </c>
      <c r="I23">
        <v>0.39</v>
      </c>
      <c r="J23">
        <v>100</v>
      </c>
      <c r="K23">
        <v>13139</v>
      </c>
      <c r="L23">
        <v>95.96</v>
      </c>
      <c r="N23">
        <v>100</v>
      </c>
      <c r="O23">
        <v>500</v>
      </c>
      <c r="P23">
        <f>ROUND(AVERAGEIFS(Table1[Random Time], Table1[Num Cities],"="&amp;$N23,Table1[Random Cost],"&lt;&gt;''"),2)</f>
        <v>273.64</v>
      </c>
      <c r="Q23" t="s">
        <v>11</v>
      </c>
      <c r="R23">
        <f>ROUND(AVERAGEIFS(Table1[Greedy Cost],Table1[[Num Cities]:[Num Cities]],"="&amp;$N23,Table1[Greedy Cost],"&gt;0"),0)</f>
        <v>40053</v>
      </c>
      <c r="S23" s="1" t="s">
        <v>11</v>
      </c>
      <c r="T23">
        <v>600</v>
      </c>
      <c r="U23" s="2">
        <f>ROUND(AVERAGEIFS(Table1[BB Cost],Table1[[Num Cities]:[Num Cities]],"="&amp;$N23,Table1[BB Cost], "&gt;0"),2)</f>
        <v>34098.33</v>
      </c>
      <c r="V23">
        <f t="shared" si="1"/>
        <v>85.13</v>
      </c>
      <c r="W23">
        <f>ROUND(AVERAGEIFS(Table1[Anneal Time],Table1[[Num Cities]:[Num Cities]],"="&amp;$N23,Table1[[Anneal Cost]:[Anneal Cost]], "&gt;0",Table1[[Anneal It]:[Anneal It]],"="&amp;$O23),2)</f>
        <v>157.11000000000001</v>
      </c>
      <c r="X23">
        <f>ROUND(AVERAGEIFS(Table1[Anneal Cost],Table1[[Num Cities]:[Num Cities]],"="&amp;$N23,Table1[[Anneal Cost]:[Anneal Cost]], "&gt;0",Table1[[Anneal It]:[Anneal It]],"="&amp;$O23),0)</f>
        <v>33152</v>
      </c>
      <c r="Y23">
        <f>ROUND(X23/R23*100,2)</f>
        <v>82.77</v>
      </c>
    </row>
    <row r="24" spans="1:25" x14ac:dyDescent="0.25">
      <c r="A24">
        <v>20</v>
      </c>
      <c r="B24">
        <v>0</v>
      </c>
      <c r="D24">
        <v>13994</v>
      </c>
      <c r="E24">
        <v>100</v>
      </c>
      <c r="H24">
        <v>0</v>
      </c>
      <c r="I24">
        <v>0.3</v>
      </c>
      <c r="J24">
        <v>100</v>
      </c>
      <c r="K24">
        <v>11756</v>
      </c>
      <c r="L24">
        <v>84.01</v>
      </c>
      <c r="N24">
        <v>100</v>
      </c>
      <c r="O24">
        <v>1000</v>
      </c>
      <c r="P24">
        <f>ROUND(AVERAGEIFS(Table1[Random Time], Table1[Num Cities],"="&amp;$N24,Table1[Random Cost],"&lt;&gt;''"),2)</f>
        <v>273.64</v>
      </c>
      <c r="Q24" t="s">
        <v>11</v>
      </c>
      <c r="R24">
        <f>ROUND(AVERAGEIFS(Table1[Greedy Cost],Table1[[Num Cities]:[Num Cities]],"="&amp;$N24,Table1[Greedy Cost],"&gt;0"),0)</f>
        <v>40053</v>
      </c>
      <c r="S24" s="1" t="s">
        <v>11</v>
      </c>
      <c r="T24">
        <v>600</v>
      </c>
      <c r="U24" s="2">
        <f>ROUND(AVERAGEIFS(Table1[BB Cost],Table1[[Num Cities]:[Num Cities]],"="&amp;$N24,Table1[BB Cost], "&gt;0"),2)</f>
        <v>34098.33</v>
      </c>
      <c r="V24">
        <f t="shared" si="1"/>
        <v>85.13</v>
      </c>
      <c r="W24">
        <f>ROUND(AVERAGEIFS(Table1[Anneal Time],Table1[[Num Cities]:[Num Cities]],"="&amp;$N24,Table1[[Anneal Cost]:[Anneal Cost]], "&gt;0",Table1[[Anneal It]:[Anneal It]],"="&amp;$O24),2)</f>
        <v>191.78</v>
      </c>
      <c r="X24">
        <f>ROUND(AVERAGEIFS(Table1[Anneal Cost],Table1[[Num Cities]:[Num Cities]],"="&amp;$N24,Table1[[Anneal Cost]:[Anneal Cost]], "&gt;0",Table1[[Anneal It]:[Anneal It]],"="&amp;$O24),0)</f>
        <v>33650</v>
      </c>
      <c r="Y24">
        <f>ROUND(X24/R24*100,2)</f>
        <v>84.01</v>
      </c>
    </row>
    <row r="25" spans="1:25" x14ac:dyDescent="0.25">
      <c r="A25">
        <v>20</v>
      </c>
      <c r="B25">
        <v>0</v>
      </c>
      <c r="D25">
        <v>12605</v>
      </c>
      <c r="E25">
        <v>100</v>
      </c>
      <c r="H25">
        <v>0</v>
      </c>
      <c r="I25">
        <v>0.31</v>
      </c>
      <c r="J25">
        <v>100</v>
      </c>
      <c r="K25">
        <v>11220</v>
      </c>
      <c r="L25">
        <v>89.01</v>
      </c>
      <c r="N25">
        <v>200</v>
      </c>
      <c r="O25">
        <v>50</v>
      </c>
      <c r="P25">
        <f>ROUND(AVERAGEIFS(Table1[Random Time], Table1[Num Cities],"="&amp;$N25,Table1[Random Cost],"&lt;&gt;''"),2)</f>
        <v>327.27</v>
      </c>
      <c r="Q25" t="s">
        <v>11</v>
      </c>
      <c r="R25">
        <f>ROUND(AVERAGEIFS(Table1[Greedy Cost],Table1[[Num Cities]:[Num Cities]],"="&amp;$N25,Table1[Greedy Cost],"&gt;0"),0)</f>
        <v>59327</v>
      </c>
      <c r="S25" s="1" t="s">
        <v>11</v>
      </c>
      <c r="T25">
        <f>ROUND(AVERAGEIFS(Table1[BB Time],Table1[Num Cities],"="&amp;$N25,Table1[BB Cost], "&gt;0"),2)</f>
        <v>600</v>
      </c>
      <c r="U25" s="2">
        <f>ROUND(AVERAGEIFS(Table1[BB Cost],Table1[[Num Cities]:[Num Cities]],"="&amp;$N25,Table1[BB Cost], "&gt;0"),2)</f>
        <v>50261</v>
      </c>
      <c r="V25">
        <f t="shared" si="1"/>
        <v>84.72</v>
      </c>
      <c r="W25">
        <f>ROUND(AVERAGEIFS(Table1[Anneal Time],Table1[[Num Cities]:[Num Cities]],"="&amp;$N25,Table1[[Anneal Cost]:[Anneal Cost]], "&gt;0",Table1[[Anneal It]:[Anneal It]],"="&amp;$O25),2)</f>
        <v>67.45</v>
      </c>
      <c r="X25">
        <f>ROUND(AVERAGEIFS(Table1[Anneal Cost],Table1[[Num Cities]:[Num Cities]],"="&amp;$N25,Table1[[Anneal Cost]:[Anneal Cost]], "&gt;0",Table1[[Anneal It]:[Anneal It]],"="&amp;$O25),0)</f>
        <v>52266</v>
      </c>
      <c r="Y25">
        <f>ROUND(X25/R25*100,2)</f>
        <v>88.1</v>
      </c>
    </row>
    <row r="26" spans="1:25" x14ac:dyDescent="0.25">
      <c r="A26">
        <v>20</v>
      </c>
      <c r="B26">
        <v>0</v>
      </c>
      <c r="C26">
        <v>33029</v>
      </c>
      <c r="D26">
        <v>20436</v>
      </c>
      <c r="E26">
        <v>61.87</v>
      </c>
      <c r="F26">
        <v>3.3</v>
      </c>
      <c r="G26">
        <v>10945</v>
      </c>
      <c r="H26">
        <v>53.56</v>
      </c>
      <c r="I26">
        <v>0</v>
      </c>
      <c r="J26">
        <v>100</v>
      </c>
      <c r="K26">
        <v>0</v>
      </c>
      <c r="L26">
        <v>0</v>
      </c>
      <c r="N26">
        <v>200</v>
      </c>
      <c r="O26">
        <v>100</v>
      </c>
      <c r="P26">
        <f>ROUND(AVERAGEIFS(Table1[Random Time], Table1[Num Cities],"="&amp;$N26,Table1[Random Cost],"&lt;&gt;''"),2)</f>
        <v>327.27</v>
      </c>
      <c r="Q26" t="s">
        <v>11</v>
      </c>
      <c r="R26">
        <f>ROUND(AVERAGEIFS(Table1[Greedy Cost],Table1[[Num Cities]:[Num Cities]],"="&amp;$N26,Table1[Greedy Cost],"&gt;0"),0)</f>
        <v>59327</v>
      </c>
      <c r="S26" s="1" t="s">
        <v>11</v>
      </c>
      <c r="T26">
        <f>ROUND(AVERAGEIFS(Table1[BB Time],Table1[Num Cities],"="&amp;$N26,Table1[BB Cost], "&gt;0"),2)</f>
        <v>600</v>
      </c>
      <c r="U26" s="2">
        <f>ROUND(AVERAGEIFS(Table1[BB Cost],Table1[[Num Cities]:[Num Cities]],"="&amp;$N26,Table1[BB Cost], "&gt;0"),2)</f>
        <v>50261</v>
      </c>
      <c r="V26">
        <f t="shared" si="1"/>
        <v>84.72</v>
      </c>
      <c r="W26">
        <f>ROUND(AVERAGEIFS(Table1[Anneal Time],Table1[[Num Cities]:[Num Cities]],"="&amp;$N26,Table1[[Anneal Cost]:[Anneal Cost]], "&gt;0",Table1[[Anneal It]:[Anneal It]],"="&amp;$O26),2)</f>
        <v>154.43</v>
      </c>
      <c r="X26">
        <f>ROUND(AVERAGEIFS(Table1[Anneal Cost],Table1[[Num Cities]:[Num Cities]],"="&amp;$N26,Table1[[Anneal Cost]:[Anneal Cost]], "&gt;0",Table1[[Anneal It]:[Anneal It]],"="&amp;$O26),0)</f>
        <v>54487</v>
      </c>
      <c r="Y26">
        <f>ROUND(X26/R26*100,2)</f>
        <v>91.84</v>
      </c>
    </row>
    <row r="27" spans="1:25" x14ac:dyDescent="0.25">
      <c r="A27">
        <v>20</v>
      </c>
      <c r="B27">
        <v>0</v>
      </c>
      <c r="C27">
        <v>28784</v>
      </c>
      <c r="D27">
        <v>14469</v>
      </c>
      <c r="E27">
        <v>50.27</v>
      </c>
      <c r="F27">
        <v>12.78</v>
      </c>
      <c r="G27">
        <v>10826</v>
      </c>
      <c r="H27">
        <v>74.819999999999993</v>
      </c>
      <c r="I27">
        <v>0</v>
      </c>
      <c r="J27">
        <v>100</v>
      </c>
      <c r="K27">
        <v>0</v>
      </c>
      <c r="L27">
        <v>0</v>
      </c>
      <c r="N27">
        <v>200</v>
      </c>
      <c r="O27">
        <v>250</v>
      </c>
      <c r="P27">
        <f>ROUND(AVERAGEIFS(Table1[Random Time], Table1[Num Cities],"="&amp;$N27,Table1[Random Cost],"&lt;&gt;''"),2)</f>
        <v>327.27</v>
      </c>
      <c r="Q27" t="s">
        <v>11</v>
      </c>
      <c r="R27">
        <f>ROUND(AVERAGEIFS(Table1[Greedy Cost],Table1[[Num Cities]:[Num Cities]],"="&amp;$N27,Table1[Greedy Cost],"&gt;0"),0)</f>
        <v>59327</v>
      </c>
      <c r="S27" s="1" t="s">
        <v>11</v>
      </c>
      <c r="T27">
        <f>ROUND(AVERAGEIFS(Table1[BB Time],Table1[Num Cities],"="&amp;$N27,Table1[BB Cost], "&gt;0"),2)</f>
        <v>600</v>
      </c>
      <c r="U27" s="2">
        <f>ROUND(AVERAGEIFS(Table1[BB Cost],Table1[[Num Cities]:[Num Cities]],"="&amp;$N27,Table1[BB Cost], "&gt;0"),2)</f>
        <v>50261</v>
      </c>
      <c r="V27">
        <f t="shared" si="1"/>
        <v>84.72</v>
      </c>
      <c r="W27">
        <f>ROUND(AVERAGEIFS(Table1[Anneal Time],Table1[[Num Cities]:[Num Cities]],"="&amp;$N27,Table1[[Anneal Cost]:[Anneal Cost]], "&gt;0",Table1[[Anneal It]:[Anneal It]],"="&amp;$O27),2)</f>
        <v>369.91</v>
      </c>
      <c r="X27">
        <f>ROUND(AVERAGEIFS(Table1[Anneal Cost],Table1[[Num Cities]:[Num Cities]],"="&amp;$N27,Table1[[Anneal Cost]:[Anneal Cost]], "&gt;0",Table1[[Anneal It]:[Anneal It]],"="&amp;$O27),0)</f>
        <v>49644</v>
      </c>
      <c r="Y27">
        <f>ROUND(X27/R27*100,2)</f>
        <v>83.68</v>
      </c>
    </row>
    <row r="28" spans="1:25" x14ac:dyDescent="0.25">
      <c r="A28">
        <v>20</v>
      </c>
      <c r="B28">
        <v>0</v>
      </c>
      <c r="C28">
        <v>34805</v>
      </c>
      <c r="D28">
        <v>12900</v>
      </c>
      <c r="E28">
        <v>37.06</v>
      </c>
      <c r="F28">
        <v>2.65</v>
      </c>
      <c r="G28">
        <v>11091</v>
      </c>
      <c r="H28">
        <v>85.98</v>
      </c>
      <c r="I28">
        <v>0</v>
      </c>
      <c r="J28">
        <v>100</v>
      </c>
      <c r="K28">
        <v>0</v>
      </c>
      <c r="L28">
        <v>0</v>
      </c>
      <c r="N28">
        <v>200</v>
      </c>
      <c r="O28">
        <v>500</v>
      </c>
      <c r="P28">
        <f>ROUND(AVERAGEIFS(Table1[Random Time], Table1[Num Cities],"="&amp;$N28,Table1[Random Cost],"&lt;&gt;''"),2)</f>
        <v>327.27</v>
      </c>
      <c r="Q28" t="s">
        <v>11</v>
      </c>
      <c r="R28">
        <f>ROUND(AVERAGEIFS(Table1[Greedy Cost],Table1[[Num Cities]:[Num Cities]],"="&amp;$N28,Table1[Greedy Cost],"&gt;0"),0)</f>
        <v>59327</v>
      </c>
      <c r="S28" s="1" t="s">
        <v>11</v>
      </c>
      <c r="T28">
        <f>ROUND(AVERAGEIFS(Table1[BB Time],Table1[Num Cities],"="&amp;$N28,Table1[BB Cost], "&gt;0"),2)</f>
        <v>600</v>
      </c>
      <c r="U28" s="2">
        <f>ROUND(AVERAGEIFS(Table1[BB Cost],Table1[[Num Cities]:[Num Cities]],"="&amp;$N28,Table1[BB Cost], "&gt;0"),2)</f>
        <v>50261</v>
      </c>
      <c r="V28">
        <f t="shared" si="1"/>
        <v>84.72</v>
      </c>
      <c r="W28">
        <f>ROUND(AVERAGEIFS(Table1[Anneal Time],Table1[[Num Cities]:[Num Cities]],"="&amp;$N28,Table1[[Anneal Cost]:[Anneal Cost]], "&gt;0",Table1[[Anneal It]:[Anneal It]],"="&amp;$O28),2)</f>
        <v>682.27</v>
      </c>
      <c r="X28">
        <f>ROUND(AVERAGEIFS(Table1[Anneal Cost],Table1[[Num Cities]:[Num Cities]],"="&amp;$N28,Table1[[Anneal Cost]:[Anneal Cost]], "&gt;0",Table1[[Anneal It]:[Anneal It]],"="&amp;$O28),0)</f>
        <v>52395</v>
      </c>
      <c r="Y28">
        <f>ROUND(X28/R28*100,2)</f>
        <v>88.32</v>
      </c>
    </row>
    <row r="29" spans="1:25" x14ac:dyDescent="0.25">
      <c r="A29">
        <v>20</v>
      </c>
      <c r="B29">
        <v>0.01</v>
      </c>
      <c r="C29">
        <v>26125</v>
      </c>
      <c r="D29">
        <v>15509</v>
      </c>
      <c r="E29">
        <v>59.36</v>
      </c>
      <c r="F29">
        <v>25.33</v>
      </c>
      <c r="G29">
        <v>12727</v>
      </c>
      <c r="H29">
        <v>82.06</v>
      </c>
      <c r="I29">
        <v>0</v>
      </c>
      <c r="J29">
        <v>100</v>
      </c>
      <c r="K29">
        <v>0</v>
      </c>
      <c r="L29">
        <v>0</v>
      </c>
      <c r="N29">
        <v>200</v>
      </c>
      <c r="O29">
        <v>1000</v>
      </c>
      <c r="P29">
        <f>ROUND(AVERAGEIFS(Table1[Random Time], Table1[Num Cities],"="&amp;$N29,Table1[Random Cost],"&lt;&gt;''"),2)</f>
        <v>327.27</v>
      </c>
      <c r="Q29" t="s">
        <v>11</v>
      </c>
      <c r="R29">
        <f>ROUND(AVERAGEIFS(Table1[Greedy Cost],Table1[[Num Cities]:[Num Cities]],"="&amp;$N29,Table1[Greedy Cost],"&gt;0"),0)</f>
        <v>59327</v>
      </c>
      <c r="S29" s="1" t="s">
        <v>11</v>
      </c>
      <c r="T29">
        <f>ROUND(AVERAGEIFS(Table1[BB Time],Table1[Num Cities],"="&amp;$N29,Table1[BB Cost], "&gt;0"),2)</f>
        <v>600</v>
      </c>
      <c r="U29" s="2">
        <f>ROUND(AVERAGEIFS(Table1[BB Cost],Table1[[Num Cities]:[Num Cities]],"="&amp;$N29,Table1[BB Cost], "&gt;0"),2)</f>
        <v>50261</v>
      </c>
      <c r="V29">
        <f t="shared" si="1"/>
        <v>84.72</v>
      </c>
      <c r="W29">
        <f>ROUND(AVERAGEIFS(Table1[Anneal Time],Table1[[Num Cities]:[Num Cities]],"="&amp;$N29,Table1[[Anneal Cost]:[Anneal Cost]], "&gt;0",Table1[[Anneal It]:[Anneal It]],"="&amp;$O29),2)</f>
        <v>1462.59</v>
      </c>
      <c r="X29">
        <f>ROUND(AVERAGEIFS(Table1[Anneal Cost],Table1[[Num Cities]:[Num Cities]],"="&amp;$N29,Table1[[Anneal Cost]:[Anneal Cost]], "&gt;0",Table1[[Anneal It]:[Anneal It]],"="&amp;$O29),0)</f>
        <v>51622</v>
      </c>
      <c r="Y29">
        <f>ROUND(X29/R29*100,2)</f>
        <v>87.01</v>
      </c>
    </row>
    <row r="30" spans="1:25" x14ac:dyDescent="0.25">
      <c r="A30">
        <v>25</v>
      </c>
      <c r="B30">
        <v>0.01</v>
      </c>
      <c r="C30">
        <v>37485</v>
      </c>
      <c r="D30">
        <v>16933</v>
      </c>
      <c r="E30">
        <v>45.2</v>
      </c>
      <c r="F30">
        <v>60</v>
      </c>
      <c r="G30">
        <v>12999</v>
      </c>
      <c r="H30">
        <v>77</v>
      </c>
      <c r="I30">
        <v>0.49</v>
      </c>
      <c r="J30">
        <v>100</v>
      </c>
      <c r="K30">
        <v>14796</v>
      </c>
      <c r="L30">
        <v>87.4</v>
      </c>
    </row>
    <row r="31" spans="1:25" x14ac:dyDescent="0.25">
      <c r="A31">
        <v>25</v>
      </c>
      <c r="B31">
        <v>0.02</v>
      </c>
      <c r="C31">
        <v>36515</v>
      </c>
      <c r="D31">
        <v>18535</v>
      </c>
      <c r="E31">
        <v>50.8</v>
      </c>
      <c r="F31">
        <v>10</v>
      </c>
      <c r="G31">
        <v>12396</v>
      </c>
      <c r="H31">
        <v>67</v>
      </c>
      <c r="I31">
        <v>0.52</v>
      </c>
      <c r="J31">
        <v>100</v>
      </c>
      <c r="K31">
        <v>15138</v>
      </c>
      <c r="L31">
        <v>81.7</v>
      </c>
    </row>
    <row r="32" spans="1:25" x14ac:dyDescent="0.25">
      <c r="A32">
        <v>25</v>
      </c>
      <c r="B32">
        <v>0</v>
      </c>
      <c r="D32">
        <v>18110</v>
      </c>
      <c r="E32">
        <v>100</v>
      </c>
      <c r="H32">
        <v>0</v>
      </c>
      <c r="I32">
        <v>0.49</v>
      </c>
      <c r="J32">
        <v>100</v>
      </c>
      <c r="K32">
        <v>12338</v>
      </c>
      <c r="L32">
        <v>68.13</v>
      </c>
    </row>
    <row r="33" spans="1:12" x14ac:dyDescent="0.25">
      <c r="A33">
        <v>25</v>
      </c>
      <c r="B33">
        <v>0</v>
      </c>
      <c r="D33">
        <v>18882</v>
      </c>
      <c r="E33">
        <v>100</v>
      </c>
      <c r="H33">
        <v>0</v>
      </c>
      <c r="I33">
        <v>0.63</v>
      </c>
      <c r="J33">
        <v>100</v>
      </c>
      <c r="K33">
        <v>14813</v>
      </c>
      <c r="L33">
        <v>78.45</v>
      </c>
    </row>
    <row r="34" spans="1:12" x14ac:dyDescent="0.25">
      <c r="A34">
        <v>25</v>
      </c>
      <c r="B34">
        <v>0</v>
      </c>
      <c r="D34">
        <v>16753</v>
      </c>
      <c r="E34">
        <v>100</v>
      </c>
      <c r="H34">
        <v>0</v>
      </c>
      <c r="I34">
        <v>0.48</v>
      </c>
      <c r="J34">
        <v>100</v>
      </c>
      <c r="K34">
        <v>13448</v>
      </c>
      <c r="L34">
        <v>80.27</v>
      </c>
    </row>
    <row r="35" spans="1:12" x14ac:dyDescent="0.25">
      <c r="A35">
        <v>25</v>
      </c>
      <c r="B35">
        <v>0</v>
      </c>
      <c r="D35">
        <v>18592</v>
      </c>
      <c r="E35">
        <v>100</v>
      </c>
      <c r="H35">
        <v>0</v>
      </c>
      <c r="I35">
        <v>0.54</v>
      </c>
      <c r="J35">
        <v>100</v>
      </c>
      <c r="K35">
        <v>13742</v>
      </c>
      <c r="L35">
        <v>73.91</v>
      </c>
    </row>
    <row r="36" spans="1:12" x14ac:dyDescent="0.25">
      <c r="A36">
        <v>25</v>
      </c>
      <c r="B36">
        <v>0</v>
      </c>
      <c r="D36">
        <v>15129</v>
      </c>
      <c r="E36">
        <v>100</v>
      </c>
      <c r="H36">
        <v>0</v>
      </c>
      <c r="I36">
        <v>0.47</v>
      </c>
      <c r="J36">
        <v>100</v>
      </c>
      <c r="K36">
        <v>13854</v>
      </c>
      <c r="L36">
        <v>91.57</v>
      </c>
    </row>
    <row r="37" spans="1:12" x14ac:dyDescent="0.25">
      <c r="A37">
        <v>25</v>
      </c>
      <c r="B37">
        <v>0.03</v>
      </c>
      <c r="C37">
        <v>40186</v>
      </c>
      <c r="D37">
        <v>17248</v>
      </c>
      <c r="E37">
        <v>42.92</v>
      </c>
      <c r="F37">
        <v>296.41000000000003</v>
      </c>
      <c r="G37">
        <v>11775</v>
      </c>
      <c r="H37">
        <v>68.27</v>
      </c>
      <c r="I37">
        <v>0</v>
      </c>
      <c r="J37">
        <v>100</v>
      </c>
      <c r="K37">
        <v>0</v>
      </c>
      <c r="L37">
        <v>0</v>
      </c>
    </row>
    <row r="38" spans="1:12" x14ac:dyDescent="0.25">
      <c r="A38">
        <v>25</v>
      </c>
      <c r="B38">
        <v>0.01</v>
      </c>
      <c r="C38">
        <v>30063</v>
      </c>
      <c r="D38">
        <v>18202</v>
      </c>
      <c r="E38">
        <v>60.55</v>
      </c>
      <c r="F38">
        <v>460.7</v>
      </c>
      <c r="G38">
        <v>11724</v>
      </c>
      <c r="H38">
        <v>64.41</v>
      </c>
      <c r="I38">
        <v>0</v>
      </c>
      <c r="J38">
        <v>100</v>
      </c>
      <c r="K38">
        <v>0</v>
      </c>
      <c r="L38">
        <v>0</v>
      </c>
    </row>
    <row r="39" spans="1:12" x14ac:dyDescent="0.25">
      <c r="A39">
        <v>25</v>
      </c>
      <c r="B39">
        <v>0</v>
      </c>
      <c r="C39">
        <v>35631</v>
      </c>
      <c r="D39">
        <v>16885</v>
      </c>
      <c r="E39">
        <v>47.39</v>
      </c>
      <c r="F39">
        <v>489.18</v>
      </c>
      <c r="G39">
        <v>12507</v>
      </c>
      <c r="H39">
        <v>74.069999999999993</v>
      </c>
      <c r="I39">
        <v>0</v>
      </c>
      <c r="J39">
        <v>100</v>
      </c>
      <c r="K39">
        <v>0</v>
      </c>
      <c r="L39">
        <v>0</v>
      </c>
    </row>
    <row r="40" spans="1:12" x14ac:dyDescent="0.25">
      <c r="A40">
        <v>25</v>
      </c>
      <c r="B40">
        <v>0.01</v>
      </c>
      <c r="C40">
        <v>29138</v>
      </c>
      <c r="D40">
        <v>15348</v>
      </c>
      <c r="E40">
        <v>52.67</v>
      </c>
      <c r="F40">
        <v>600</v>
      </c>
      <c r="G40">
        <v>11516</v>
      </c>
      <c r="H40">
        <v>75.03</v>
      </c>
      <c r="I40">
        <v>0</v>
      </c>
      <c r="J40">
        <v>100</v>
      </c>
      <c r="K40">
        <v>0</v>
      </c>
      <c r="L40">
        <v>0</v>
      </c>
    </row>
    <row r="41" spans="1:12" x14ac:dyDescent="0.25">
      <c r="A41">
        <v>30</v>
      </c>
      <c r="B41">
        <v>0.1</v>
      </c>
      <c r="C41">
        <v>45199</v>
      </c>
      <c r="D41">
        <v>20841</v>
      </c>
      <c r="E41">
        <v>46.1</v>
      </c>
      <c r="F41">
        <v>600</v>
      </c>
      <c r="G41">
        <v>14432</v>
      </c>
      <c r="H41">
        <v>69.2</v>
      </c>
      <c r="I41">
        <v>0.47</v>
      </c>
      <c r="J41">
        <v>50</v>
      </c>
      <c r="K41">
        <v>17423</v>
      </c>
      <c r="L41">
        <v>83.6</v>
      </c>
    </row>
    <row r="42" spans="1:12" x14ac:dyDescent="0.25">
      <c r="A42">
        <v>30</v>
      </c>
      <c r="B42">
        <v>0.03</v>
      </c>
      <c r="C42">
        <v>43446</v>
      </c>
      <c r="D42">
        <v>20841</v>
      </c>
      <c r="E42">
        <v>48</v>
      </c>
      <c r="F42">
        <v>30</v>
      </c>
      <c r="G42">
        <v>14432</v>
      </c>
      <c r="H42">
        <v>69</v>
      </c>
      <c r="I42">
        <v>0.95</v>
      </c>
      <c r="J42">
        <v>100</v>
      </c>
      <c r="K42">
        <v>17411</v>
      </c>
      <c r="L42">
        <v>83.5</v>
      </c>
    </row>
    <row r="43" spans="1:12" x14ac:dyDescent="0.25">
      <c r="A43">
        <v>30</v>
      </c>
      <c r="B43">
        <v>0</v>
      </c>
      <c r="C43">
        <v>42664</v>
      </c>
      <c r="D43">
        <v>20306</v>
      </c>
      <c r="E43">
        <v>47.6</v>
      </c>
      <c r="F43">
        <v>60</v>
      </c>
      <c r="G43">
        <v>13346</v>
      </c>
      <c r="H43">
        <v>66</v>
      </c>
      <c r="I43">
        <v>0.79</v>
      </c>
      <c r="J43">
        <v>100</v>
      </c>
      <c r="K43">
        <v>14846</v>
      </c>
      <c r="L43">
        <v>73.099999999999994</v>
      </c>
    </row>
    <row r="44" spans="1:12" x14ac:dyDescent="0.25">
      <c r="A44">
        <v>30</v>
      </c>
      <c r="B44">
        <v>0.03</v>
      </c>
      <c r="C44">
        <v>45082</v>
      </c>
      <c r="D44">
        <v>17433</v>
      </c>
      <c r="E44">
        <v>38.700000000000003</v>
      </c>
      <c r="F44">
        <v>10</v>
      </c>
      <c r="G44">
        <v>16193</v>
      </c>
      <c r="H44">
        <v>93</v>
      </c>
      <c r="I44">
        <v>0.69</v>
      </c>
      <c r="J44">
        <v>100</v>
      </c>
      <c r="K44">
        <v>15562</v>
      </c>
      <c r="L44">
        <v>89.3</v>
      </c>
    </row>
    <row r="45" spans="1:12" x14ac:dyDescent="0.25">
      <c r="A45">
        <v>30</v>
      </c>
      <c r="B45">
        <v>0</v>
      </c>
      <c r="D45">
        <v>17624</v>
      </c>
      <c r="E45">
        <v>100</v>
      </c>
      <c r="H45">
        <v>0</v>
      </c>
      <c r="I45">
        <v>0.75</v>
      </c>
      <c r="J45">
        <v>100</v>
      </c>
      <c r="K45">
        <v>16675</v>
      </c>
      <c r="L45">
        <v>94.62</v>
      </c>
    </row>
    <row r="46" spans="1:12" x14ac:dyDescent="0.25">
      <c r="A46">
        <v>30</v>
      </c>
      <c r="B46">
        <v>0</v>
      </c>
      <c r="D46">
        <v>17159</v>
      </c>
      <c r="E46">
        <v>100</v>
      </c>
      <c r="H46">
        <v>0</v>
      </c>
      <c r="I46">
        <v>0.7</v>
      </c>
      <c r="J46">
        <v>100</v>
      </c>
      <c r="K46">
        <v>15238</v>
      </c>
      <c r="L46">
        <v>88.8</v>
      </c>
    </row>
    <row r="47" spans="1:12" x14ac:dyDescent="0.25">
      <c r="A47">
        <v>30</v>
      </c>
      <c r="B47">
        <v>0</v>
      </c>
      <c r="D47">
        <v>19232</v>
      </c>
      <c r="E47">
        <v>100</v>
      </c>
      <c r="H47">
        <v>0</v>
      </c>
      <c r="I47">
        <v>0.79</v>
      </c>
      <c r="J47">
        <v>100</v>
      </c>
      <c r="K47">
        <v>15956</v>
      </c>
      <c r="L47">
        <v>82.97</v>
      </c>
    </row>
    <row r="48" spans="1:12" x14ac:dyDescent="0.25">
      <c r="A48">
        <v>30</v>
      </c>
      <c r="B48">
        <v>0</v>
      </c>
      <c r="D48">
        <v>22634</v>
      </c>
      <c r="E48">
        <v>100</v>
      </c>
      <c r="H48">
        <v>0</v>
      </c>
      <c r="I48">
        <v>0.8</v>
      </c>
      <c r="J48">
        <v>100</v>
      </c>
      <c r="K48">
        <v>15844</v>
      </c>
      <c r="L48">
        <v>70</v>
      </c>
    </row>
    <row r="49" spans="1:12" x14ac:dyDescent="0.25">
      <c r="A49">
        <v>30</v>
      </c>
      <c r="B49">
        <v>0</v>
      </c>
      <c r="D49">
        <v>19569</v>
      </c>
      <c r="E49">
        <v>100</v>
      </c>
      <c r="H49">
        <v>0</v>
      </c>
      <c r="I49">
        <v>0.75</v>
      </c>
      <c r="J49">
        <v>100</v>
      </c>
      <c r="K49">
        <v>16035</v>
      </c>
      <c r="L49">
        <v>81.94</v>
      </c>
    </row>
    <row r="50" spans="1:12" x14ac:dyDescent="0.25">
      <c r="A50">
        <v>30</v>
      </c>
      <c r="B50">
        <v>0.01</v>
      </c>
      <c r="C50">
        <v>44099</v>
      </c>
      <c r="D50">
        <v>18361</v>
      </c>
      <c r="E50">
        <v>41.64</v>
      </c>
      <c r="F50">
        <v>600</v>
      </c>
      <c r="G50">
        <v>14078</v>
      </c>
      <c r="H50">
        <v>76.67</v>
      </c>
      <c r="I50">
        <v>0</v>
      </c>
      <c r="J50">
        <v>100</v>
      </c>
      <c r="K50">
        <v>0</v>
      </c>
      <c r="L50">
        <v>0</v>
      </c>
    </row>
    <row r="51" spans="1:12" x14ac:dyDescent="0.25">
      <c r="A51">
        <v>30</v>
      </c>
      <c r="B51">
        <v>0.03</v>
      </c>
      <c r="C51">
        <v>46207</v>
      </c>
      <c r="D51">
        <v>17490</v>
      </c>
      <c r="E51">
        <v>37.85</v>
      </c>
      <c r="F51">
        <v>600</v>
      </c>
      <c r="G51">
        <v>13061</v>
      </c>
      <c r="H51">
        <v>74.680000000000007</v>
      </c>
      <c r="I51">
        <v>0</v>
      </c>
      <c r="J51">
        <v>100</v>
      </c>
      <c r="K51">
        <v>0</v>
      </c>
      <c r="L51">
        <v>0</v>
      </c>
    </row>
    <row r="52" spans="1:12" x14ac:dyDescent="0.25">
      <c r="A52">
        <v>30</v>
      </c>
      <c r="B52">
        <v>0.02</v>
      </c>
      <c r="C52">
        <v>45305</v>
      </c>
      <c r="D52">
        <v>20936</v>
      </c>
      <c r="E52">
        <v>46.21</v>
      </c>
      <c r="F52">
        <v>600</v>
      </c>
      <c r="G52">
        <v>14366</v>
      </c>
      <c r="H52">
        <v>68.62</v>
      </c>
      <c r="I52">
        <v>0</v>
      </c>
      <c r="J52">
        <v>100</v>
      </c>
      <c r="K52">
        <v>0</v>
      </c>
      <c r="L52">
        <v>0</v>
      </c>
    </row>
    <row r="53" spans="1:12" x14ac:dyDescent="0.25">
      <c r="A53">
        <v>30</v>
      </c>
      <c r="B53">
        <v>0.06</v>
      </c>
      <c r="C53">
        <v>48411</v>
      </c>
      <c r="D53">
        <v>18015</v>
      </c>
      <c r="E53">
        <v>37.21</v>
      </c>
      <c r="F53">
        <v>600</v>
      </c>
      <c r="G53">
        <v>13760</v>
      </c>
      <c r="H53">
        <v>76.38</v>
      </c>
      <c r="I53">
        <v>0</v>
      </c>
      <c r="J53">
        <v>100</v>
      </c>
      <c r="K53">
        <v>0</v>
      </c>
      <c r="L53">
        <v>0</v>
      </c>
    </row>
    <row r="54" spans="1:12" x14ac:dyDescent="0.25">
      <c r="A54">
        <v>30</v>
      </c>
      <c r="B54">
        <v>0.01</v>
      </c>
      <c r="C54">
        <v>43126</v>
      </c>
      <c r="D54">
        <v>20841</v>
      </c>
      <c r="E54">
        <v>48.3</v>
      </c>
      <c r="F54">
        <v>30</v>
      </c>
      <c r="G54">
        <v>14432</v>
      </c>
      <c r="H54">
        <v>69</v>
      </c>
      <c r="I54">
        <v>2.06</v>
      </c>
      <c r="J54">
        <v>250</v>
      </c>
      <c r="K54">
        <v>18068</v>
      </c>
      <c r="L54">
        <v>86.7</v>
      </c>
    </row>
    <row r="55" spans="1:12" x14ac:dyDescent="0.25">
      <c r="A55">
        <v>30</v>
      </c>
      <c r="B55">
        <v>0.05</v>
      </c>
      <c r="C55">
        <v>50799</v>
      </c>
      <c r="D55">
        <v>20841</v>
      </c>
      <c r="E55">
        <v>41</v>
      </c>
      <c r="F55">
        <v>30</v>
      </c>
      <c r="G55">
        <v>14432</v>
      </c>
      <c r="H55">
        <v>69</v>
      </c>
      <c r="I55">
        <v>4.26</v>
      </c>
      <c r="J55">
        <v>500</v>
      </c>
      <c r="K55">
        <v>17189</v>
      </c>
      <c r="L55">
        <v>82.5</v>
      </c>
    </row>
    <row r="56" spans="1:12" x14ac:dyDescent="0.25">
      <c r="A56">
        <v>30</v>
      </c>
      <c r="B56">
        <v>0.09</v>
      </c>
      <c r="C56">
        <v>44333</v>
      </c>
      <c r="D56">
        <v>20841</v>
      </c>
      <c r="E56">
        <v>47</v>
      </c>
      <c r="F56">
        <v>30</v>
      </c>
      <c r="G56">
        <v>14432</v>
      </c>
      <c r="H56">
        <v>69</v>
      </c>
      <c r="I56">
        <v>7.27</v>
      </c>
      <c r="J56">
        <v>1000</v>
      </c>
      <c r="K56">
        <v>16771</v>
      </c>
      <c r="L56">
        <v>80.5</v>
      </c>
    </row>
    <row r="57" spans="1:12" x14ac:dyDescent="0.25">
      <c r="A57">
        <v>40</v>
      </c>
      <c r="B57">
        <v>0.06</v>
      </c>
      <c r="C57">
        <v>53585</v>
      </c>
      <c r="D57">
        <v>23946</v>
      </c>
      <c r="E57">
        <v>44.7</v>
      </c>
      <c r="F57">
        <v>10</v>
      </c>
      <c r="G57">
        <v>18298</v>
      </c>
      <c r="H57">
        <v>76</v>
      </c>
      <c r="I57">
        <v>1.7</v>
      </c>
      <c r="J57">
        <v>100</v>
      </c>
      <c r="K57">
        <v>18565</v>
      </c>
      <c r="L57">
        <v>77.5</v>
      </c>
    </row>
    <row r="58" spans="1:12" x14ac:dyDescent="0.25">
      <c r="A58">
        <v>40</v>
      </c>
      <c r="B58">
        <v>0</v>
      </c>
      <c r="D58">
        <v>22686</v>
      </c>
      <c r="E58">
        <v>100</v>
      </c>
      <c r="H58">
        <v>0</v>
      </c>
      <c r="I58">
        <v>1.6</v>
      </c>
      <c r="J58">
        <v>100</v>
      </c>
      <c r="K58">
        <v>19110</v>
      </c>
      <c r="L58">
        <v>84.24</v>
      </c>
    </row>
    <row r="59" spans="1:12" x14ac:dyDescent="0.25">
      <c r="A59">
        <v>40</v>
      </c>
      <c r="B59">
        <v>0</v>
      </c>
      <c r="D59">
        <v>24881</v>
      </c>
      <c r="E59">
        <v>100</v>
      </c>
      <c r="H59">
        <v>0</v>
      </c>
      <c r="I59">
        <v>1.53</v>
      </c>
      <c r="J59">
        <v>100</v>
      </c>
      <c r="K59">
        <v>21601</v>
      </c>
      <c r="L59">
        <v>86.82</v>
      </c>
    </row>
    <row r="60" spans="1:12" x14ac:dyDescent="0.25">
      <c r="A60">
        <v>40</v>
      </c>
      <c r="B60">
        <v>0</v>
      </c>
      <c r="D60">
        <v>23668</v>
      </c>
      <c r="E60">
        <v>100</v>
      </c>
      <c r="H60">
        <v>0</v>
      </c>
      <c r="I60">
        <v>1.58</v>
      </c>
      <c r="J60">
        <v>100</v>
      </c>
      <c r="K60">
        <v>19539</v>
      </c>
      <c r="L60">
        <v>82.55</v>
      </c>
    </row>
    <row r="61" spans="1:12" x14ac:dyDescent="0.25">
      <c r="A61">
        <v>40</v>
      </c>
      <c r="B61">
        <v>0</v>
      </c>
      <c r="D61">
        <v>20877</v>
      </c>
      <c r="E61">
        <v>100</v>
      </c>
      <c r="H61">
        <v>0</v>
      </c>
      <c r="I61">
        <v>1.92</v>
      </c>
      <c r="J61">
        <v>100</v>
      </c>
      <c r="K61">
        <v>18944</v>
      </c>
      <c r="L61">
        <v>90.74</v>
      </c>
    </row>
    <row r="62" spans="1:12" x14ac:dyDescent="0.25">
      <c r="A62">
        <v>40</v>
      </c>
      <c r="B62">
        <v>0</v>
      </c>
      <c r="D62">
        <v>23791</v>
      </c>
      <c r="E62">
        <v>100</v>
      </c>
      <c r="H62">
        <v>0</v>
      </c>
      <c r="I62">
        <v>1.72</v>
      </c>
      <c r="J62">
        <v>100</v>
      </c>
      <c r="K62">
        <v>19509</v>
      </c>
      <c r="L62">
        <v>82</v>
      </c>
    </row>
    <row r="63" spans="1:12" x14ac:dyDescent="0.25">
      <c r="A63">
        <v>40</v>
      </c>
      <c r="B63">
        <v>0.27</v>
      </c>
      <c r="C63">
        <v>55219</v>
      </c>
      <c r="D63">
        <v>23875</v>
      </c>
      <c r="E63">
        <v>43.24</v>
      </c>
      <c r="F63">
        <v>600</v>
      </c>
      <c r="G63">
        <v>19047</v>
      </c>
      <c r="H63">
        <v>79.78</v>
      </c>
      <c r="I63">
        <v>0</v>
      </c>
      <c r="J63">
        <v>100</v>
      </c>
      <c r="K63">
        <v>0</v>
      </c>
      <c r="L63">
        <v>0</v>
      </c>
    </row>
    <row r="64" spans="1:12" x14ac:dyDescent="0.25">
      <c r="A64">
        <v>40</v>
      </c>
      <c r="B64">
        <v>0.9</v>
      </c>
      <c r="C64">
        <v>56406</v>
      </c>
      <c r="D64">
        <v>21943</v>
      </c>
      <c r="E64">
        <v>38.9</v>
      </c>
      <c r="F64">
        <v>600</v>
      </c>
      <c r="G64">
        <v>17990</v>
      </c>
      <c r="H64">
        <v>81.99</v>
      </c>
      <c r="I64">
        <v>0</v>
      </c>
      <c r="J64">
        <v>100</v>
      </c>
      <c r="K64">
        <v>0</v>
      </c>
      <c r="L64">
        <v>0</v>
      </c>
    </row>
    <row r="65" spans="1:12" x14ac:dyDescent="0.25">
      <c r="A65">
        <v>40</v>
      </c>
      <c r="B65">
        <v>1.05</v>
      </c>
      <c r="C65">
        <v>59655</v>
      </c>
      <c r="D65">
        <v>22081</v>
      </c>
      <c r="E65">
        <v>37.01</v>
      </c>
      <c r="F65">
        <v>600</v>
      </c>
      <c r="G65">
        <v>15673</v>
      </c>
      <c r="H65">
        <v>70.98</v>
      </c>
      <c r="I65">
        <v>0</v>
      </c>
      <c r="J65">
        <v>100</v>
      </c>
      <c r="K65">
        <v>0</v>
      </c>
      <c r="L65">
        <v>0</v>
      </c>
    </row>
    <row r="66" spans="1:12" x14ac:dyDescent="0.25">
      <c r="A66">
        <v>40</v>
      </c>
      <c r="B66">
        <v>0.01</v>
      </c>
      <c r="C66">
        <v>55426</v>
      </c>
      <c r="D66">
        <v>22657</v>
      </c>
      <c r="E66">
        <v>40.880000000000003</v>
      </c>
      <c r="F66">
        <v>600</v>
      </c>
      <c r="G66">
        <v>17557</v>
      </c>
      <c r="H66">
        <v>77.489999999999995</v>
      </c>
      <c r="I66">
        <v>0</v>
      </c>
      <c r="J66">
        <v>100</v>
      </c>
      <c r="K66">
        <v>0</v>
      </c>
      <c r="L66">
        <v>0</v>
      </c>
    </row>
    <row r="67" spans="1:12" x14ac:dyDescent="0.25">
      <c r="A67">
        <v>50</v>
      </c>
      <c r="B67">
        <v>10</v>
      </c>
      <c r="C67" t="s">
        <v>13</v>
      </c>
      <c r="D67">
        <v>24196</v>
      </c>
      <c r="E67">
        <v>0</v>
      </c>
      <c r="F67">
        <v>10</v>
      </c>
      <c r="G67">
        <v>20350</v>
      </c>
      <c r="H67">
        <v>84</v>
      </c>
      <c r="I67">
        <v>2.5299999999999998</v>
      </c>
      <c r="J67">
        <v>100</v>
      </c>
      <c r="K67">
        <v>21677</v>
      </c>
      <c r="L67">
        <v>89.6</v>
      </c>
    </row>
    <row r="68" spans="1:12" x14ac:dyDescent="0.25">
      <c r="A68">
        <v>50</v>
      </c>
      <c r="B68">
        <v>0</v>
      </c>
      <c r="D68">
        <v>25238</v>
      </c>
      <c r="E68">
        <v>100</v>
      </c>
      <c r="H68">
        <v>0</v>
      </c>
      <c r="I68">
        <v>2.6</v>
      </c>
      <c r="J68">
        <v>100</v>
      </c>
      <c r="K68">
        <v>21384</v>
      </c>
      <c r="L68">
        <v>84.73</v>
      </c>
    </row>
    <row r="69" spans="1:12" x14ac:dyDescent="0.25">
      <c r="A69">
        <v>50</v>
      </c>
      <c r="B69">
        <v>0</v>
      </c>
      <c r="D69">
        <v>25494</v>
      </c>
      <c r="E69">
        <v>100</v>
      </c>
      <c r="H69">
        <v>0</v>
      </c>
      <c r="I69">
        <v>2.6</v>
      </c>
      <c r="J69">
        <v>100</v>
      </c>
      <c r="K69">
        <v>24999</v>
      </c>
      <c r="L69">
        <v>98.06</v>
      </c>
    </row>
    <row r="70" spans="1:12" x14ac:dyDescent="0.25">
      <c r="A70">
        <v>50</v>
      </c>
      <c r="B70">
        <v>0</v>
      </c>
      <c r="D70">
        <v>24370</v>
      </c>
      <c r="E70">
        <v>100</v>
      </c>
      <c r="H70">
        <v>0</v>
      </c>
      <c r="I70">
        <v>2.71</v>
      </c>
      <c r="J70">
        <v>100</v>
      </c>
      <c r="K70">
        <v>22197</v>
      </c>
      <c r="L70">
        <v>91.08</v>
      </c>
    </row>
    <row r="71" spans="1:12" x14ac:dyDescent="0.25">
      <c r="A71">
        <v>50</v>
      </c>
      <c r="B71">
        <v>0</v>
      </c>
      <c r="D71">
        <v>28249</v>
      </c>
      <c r="E71">
        <v>100</v>
      </c>
      <c r="H71">
        <v>0</v>
      </c>
      <c r="I71">
        <v>2.67</v>
      </c>
      <c r="J71">
        <v>100</v>
      </c>
      <c r="K71">
        <v>22656</v>
      </c>
      <c r="L71">
        <v>80.2</v>
      </c>
    </row>
    <row r="72" spans="1:12" x14ac:dyDescent="0.25">
      <c r="A72">
        <v>50</v>
      </c>
      <c r="B72">
        <v>0</v>
      </c>
      <c r="D72">
        <v>25852</v>
      </c>
      <c r="E72">
        <v>100</v>
      </c>
      <c r="H72">
        <v>0</v>
      </c>
      <c r="I72">
        <v>3.01</v>
      </c>
      <c r="J72">
        <v>100</v>
      </c>
      <c r="K72">
        <v>22102</v>
      </c>
      <c r="L72">
        <v>85.49</v>
      </c>
    </row>
    <row r="73" spans="1:12" x14ac:dyDescent="0.25">
      <c r="A73">
        <v>50</v>
      </c>
      <c r="B73">
        <v>0.72</v>
      </c>
      <c r="C73">
        <v>65647</v>
      </c>
      <c r="D73">
        <v>26120</v>
      </c>
      <c r="E73">
        <v>39.79</v>
      </c>
      <c r="F73">
        <v>600</v>
      </c>
      <c r="G73">
        <v>19311</v>
      </c>
      <c r="H73">
        <v>73.930000000000007</v>
      </c>
      <c r="I73">
        <v>0</v>
      </c>
      <c r="J73">
        <v>100</v>
      </c>
      <c r="K73">
        <v>0</v>
      </c>
      <c r="L73">
        <v>0</v>
      </c>
    </row>
    <row r="74" spans="1:12" x14ac:dyDescent="0.25">
      <c r="A74">
        <v>50</v>
      </c>
      <c r="B74">
        <v>1.54</v>
      </c>
      <c r="C74">
        <v>66062</v>
      </c>
      <c r="D74">
        <v>22501</v>
      </c>
      <c r="E74">
        <v>34.06</v>
      </c>
      <c r="F74">
        <v>600</v>
      </c>
      <c r="G74">
        <v>19506</v>
      </c>
      <c r="H74">
        <v>86.69</v>
      </c>
      <c r="I74">
        <v>0</v>
      </c>
      <c r="J74">
        <v>100</v>
      </c>
      <c r="K74">
        <v>0</v>
      </c>
      <c r="L74">
        <v>0</v>
      </c>
    </row>
    <row r="75" spans="1:12" x14ac:dyDescent="0.25">
      <c r="A75">
        <v>50</v>
      </c>
      <c r="B75">
        <v>7.75</v>
      </c>
      <c r="C75">
        <v>69042</v>
      </c>
      <c r="D75">
        <v>28620</v>
      </c>
      <c r="E75">
        <v>41.45</v>
      </c>
      <c r="F75">
        <v>600</v>
      </c>
      <c r="G75">
        <v>18903</v>
      </c>
      <c r="H75">
        <v>66.05</v>
      </c>
      <c r="I75">
        <v>0</v>
      </c>
      <c r="J75">
        <v>100</v>
      </c>
      <c r="K75">
        <v>0</v>
      </c>
      <c r="L75">
        <v>0</v>
      </c>
    </row>
    <row r="76" spans="1:12" x14ac:dyDescent="0.25">
      <c r="A76">
        <v>50</v>
      </c>
      <c r="B76">
        <v>2.21</v>
      </c>
      <c r="C76">
        <v>73070</v>
      </c>
      <c r="D76">
        <v>25827</v>
      </c>
      <c r="E76">
        <v>35.35</v>
      </c>
      <c r="F76">
        <v>600</v>
      </c>
      <c r="G76">
        <v>21057</v>
      </c>
      <c r="H76">
        <v>81.53</v>
      </c>
      <c r="I76">
        <v>0</v>
      </c>
      <c r="J76">
        <v>100</v>
      </c>
      <c r="K76">
        <v>0</v>
      </c>
      <c r="L76">
        <v>0</v>
      </c>
    </row>
    <row r="77" spans="1:12" x14ac:dyDescent="0.25">
      <c r="A77">
        <v>50</v>
      </c>
      <c r="B77">
        <v>2.65</v>
      </c>
      <c r="C77">
        <v>66341</v>
      </c>
      <c r="D77">
        <v>25675</v>
      </c>
      <c r="E77">
        <v>38.700000000000003</v>
      </c>
      <c r="F77">
        <v>600</v>
      </c>
      <c r="G77">
        <v>19393</v>
      </c>
      <c r="H77">
        <v>75.53</v>
      </c>
      <c r="I77">
        <v>0</v>
      </c>
      <c r="J77">
        <v>100</v>
      </c>
      <c r="K77">
        <v>0</v>
      </c>
      <c r="L77">
        <v>0</v>
      </c>
    </row>
    <row r="78" spans="1:12" x14ac:dyDescent="0.25">
      <c r="A78">
        <v>50</v>
      </c>
      <c r="B78">
        <v>0.53</v>
      </c>
      <c r="C78">
        <v>72784</v>
      </c>
      <c r="D78">
        <v>23135</v>
      </c>
      <c r="E78">
        <v>31.79</v>
      </c>
      <c r="F78">
        <v>600</v>
      </c>
      <c r="G78">
        <v>19657</v>
      </c>
      <c r="H78">
        <v>84.97</v>
      </c>
      <c r="I78">
        <v>0</v>
      </c>
      <c r="J78">
        <v>100</v>
      </c>
      <c r="K78">
        <v>0</v>
      </c>
      <c r="L78">
        <v>0</v>
      </c>
    </row>
    <row r="79" spans="1:12" x14ac:dyDescent="0.25">
      <c r="A79">
        <v>50</v>
      </c>
      <c r="B79">
        <v>4.53</v>
      </c>
      <c r="C79">
        <v>72470</v>
      </c>
      <c r="D79">
        <v>25283</v>
      </c>
      <c r="E79">
        <v>34.89</v>
      </c>
      <c r="F79">
        <v>600</v>
      </c>
      <c r="G79">
        <v>24191</v>
      </c>
      <c r="H79">
        <v>95.68</v>
      </c>
      <c r="I79">
        <v>0</v>
      </c>
      <c r="J79">
        <v>100</v>
      </c>
      <c r="K79">
        <v>0</v>
      </c>
      <c r="L79">
        <v>0</v>
      </c>
    </row>
    <row r="80" spans="1:12" x14ac:dyDescent="0.25">
      <c r="A80">
        <v>50</v>
      </c>
      <c r="B80">
        <v>5.79</v>
      </c>
      <c r="C80">
        <v>70250</v>
      </c>
      <c r="D80">
        <v>23317</v>
      </c>
      <c r="E80">
        <v>33.19</v>
      </c>
      <c r="F80">
        <v>600</v>
      </c>
      <c r="G80">
        <v>20062</v>
      </c>
      <c r="H80">
        <v>86.04</v>
      </c>
      <c r="I80">
        <v>0</v>
      </c>
      <c r="J80">
        <v>100</v>
      </c>
      <c r="K80">
        <v>0</v>
      </c>
      <c r="L80">
        <v>0</v>
      </c>
    </row>
    <row r="81" spans="1:12" x14ac:dyDescent="0.25">
      <c r="A81">
        <v>60</v>
      </c>
      <c r="B81">
        <v>88.29</v>
      </c>
      <c r="C81">
        <v>85690</v>
      </c>
      <c r="D81">
        <v>27855</v>
      </c>
      <c r="E81">
        <v>32.5</v>
      </c>
      <c r="F81">
        <v>600</v>
      </c>
      <c r="G81">
        <v>23448</v>
      </c>
      <c r="H81">
        <v>84.2</v>
      </c>
      <c r="I81">
        <v>2.23</v>
      </c>
      <c r="J81">
        <v>50</v>
      </c>
      <c r="K81">
        <v>25281</v>
      </c>
      <c r="L81">
        <v>90.8</v>
      </c>
    </row>
    <row r="82" spans="1:12" x14ac:dyDescent="0.25">
      <c r="A82">
        <v>60</v>
      </c>
      <c r="B82">
        <v>88.29</v>
      </c>
      <c r="C82">
        <v>85690</v>
      </c>
      <c r="D82">
        <v>27855</v>
      </c>
      <c r="E82">
        <v>32.5</v>
      </c>
      <c r="F82">
        <v>600</v>
      </c>
      <c r="G82">
        <v>23448</v>
      </c>
      <c r="H82">
        <v>84.2</v>
      </c>
      <c r="I82">
        <v>4.5</v>
      </c>
      <c r="J82">
        <v>100</v>
      </c>
      <c r="K82">
        <v>24593</v>
      </c>
      <c r="L82">
        <v>88.3</v>
      </c>
    </row>
    <row r="83" spans="1:12" x14ac:dyDescent="0.25">
      <c r="A83">
        <v>60</v>
      </c>
      <c r="B83">
        <v>10</v>
      </c>
      <c r="C83" t="s">
        <v>13</v>
      </c>
      <c r="D83">
        <v>27915</v>
      </c>
      <c r="E83">
        <v>0</v>
      </c>
      <c r="F83">
        <v>10</v>
      </c>
      <c r="G83">
        <v>21556</v>
      </c>
      <c r="H83">
        <v>77</v>
      </c>
      <c r="I83">
        <v>4.5</v>
      </c>
      <c r="J83">
        <v>100</v>
      </c>
      <c r="K83">
        <v>23817</v>
      </c>
      <c r="L83">
        <v>85.3</v>
      </c>
    </row>
    <row r="84" spans="1:12" x14ac:dyDescent="0.25">
      <c r="A84">
        <v>60</v>
      </c>
      <c r="B84">
        <v>0</v>
      </c>
      <c r="D84">
        <v>32207</v>
      </c>
      <c r="E84">
        <v>100</v>
      </c>
      <c r="H84">
        <v>0</v>
      </c>
      <c r="I84">
        <v>4.6500000000000004</v>
      </c>
      <c r="J84">
        <v>100</v>
      </c>
      <c r="K84">
        <v>26430</v>
      </c>
      <c r="L84">
        <v>82.06</v>
      </c>
    </row>
    <row r="85" spans="1:12" x14ac:dyDescent="0.25">
      <c r="A85">
        <v>60</v>
      </c>
      <c r="B85">
        <v>0</v>
      </c>
      <c r="D85">
        <v>27931</v>
      </c>
      <c r="E85">
        <v>100</v>
      </c>
      <c r="H85">
        <v>0</v>
      </c>
      <c r="I85">
        <v>4.88</v>
      </c>
      <c r="J85">
        <v>100</v>
      </c>
      <c r="K85">
        <v>25954</v>
      </c>
      <c r="L85">
        <v>92.92</v>
      </c>
    </row>
    <row r="86" spans="1:12" x14ac:dyDescent="0.25">
      <c r="A86">
        <v>60</v>
      </c>
      <c r="B86">
        <v>0</v>
      </c>
      <c r="D86">
        <v>25607</v>
      </c>
      <c r="E86">
        <v>100</v>
      </c>
      <c r="H86">
        <v>0</v>
      </c>
      <c r="I86">
        <v>4.5599999999999996</v>
      </c>
      <c r="J86">
        <v>100</v>
      </c>
      <c r="K86">
        <v>21926</v>
      </c>
      <c r="L86">
        <v>85.63</v>
      </c>
    </row>
    <row r="87" spans="1:12" x14ac:dyDescent="0.25">
      <c r="A87">
        <v>60</v>
      </c>
      <c r="B87">
        <v>0</v>
      </c>
      <c r="D87">
        <v>29445</v>
      </c>
      <c r="E87">
        <v>100</v>
      </c>
      <c r="H87">
        <v>0</v>
      </c>
      <c r="I87">
        <v>4.5</v>
      </c>
      <c r="J87">
        <v>100</v>
      </c>
      <c r="K87">
        <v>26996</v>
      </c>
      <c r="L87">
        <v>91.68</v>
      </c>
    </row>
    <row r="88" spans="1:12" x14ac:dyDescent="0.25">
      <c r="A88">
        <v>60</v>
      </c>
      <c r="B88">
        <v>0</v>
      </c>
      <c r="D88">
        <v>26410</v>
      </c>
      <c r="E88">
        <v>100</v>
      </c>
      <c r="H88">
        <v>0</v>
      </c>
      <c r="I88">
        <v>4.3</v>
      </c>
      <c r="J88">
        <v>100</v>
      </c>
      <c r="K88">
        <v>22985</v>
      </c>
      <c r="L88">
        <v>87.03</v>
      </c>
    </row>
    <row r="89" spans="1:12" x14ac:dyDescent="0.25">
      <c r="A89">
        <v>60</v>
      </c>
      <c r="B89">
        <v>5.86</v>
      </c>
      <c r="C89">
        <v>82172</v>
      </c>
      <c r="D89">
        <v>28397</v>
      </c>
      <c r="E89">
        <v>34.56</v>
      </c>
      <c r="F89">
        <v>600</v>
      </c>
      <c r="G89">
        <v>21561</v>
      </c>
      <c r="H89">
        <v>75.930000000000007</v>
      </c>
      <c r="I89">
        <v>0</v>
      </c>
      <c r="J89">
        <v>100</v>
      </c>
      <c r="K89">
        <v>0</v>
      </c>
      <c r="L89">
        <v>0</v>
      </c>
    </row>
    <row r="90" spans="1:12" x14ac:dyDescent="0.25">
      <c r="A90">
        <v>60</v>
      </c>
      <c r="B90">
        <v>5.41</v>
      </c>
      <c r="C90">
        <v>86833</v>
      </c>
      <c r="D90">
        <v>28791</v>
      </c>
      <c r="E90">
        <v>33.159999999999997</v>
      </c>
      <c r="F90">
        <v>600</v>
      </c>
      <c r="G90">
        <v>21971</v>
      </c>
      <c r="H90">
        <v>76.31</v>
      </c>
      <c r="I90">
        <v>0</v>
      </c>
      <c r="J90">
        <v>100</v>
      </c>
      <c r="K90">
        <v>0</v>
      </c>
      <c r="L90">
        <v>0</v>
      </c>
    </row>
    <row r="91" spans="1:12" x14ac:dyDescent="0.25">
      <c r="A91">
        <v>60</v>
      </c>
      <c r="B91">
        <v>88.29</v>
      </c>
      <c r="C91">
        <v>85690</v>
      </c>
      <c r="D91">
        <v>27855</v>
      </c>
      <c r="E91">
        <v>32.5</v>
      </c>
      <c r="F91">
        <v>600</v>
      </c>
      <c r="G91">
        <v>23448</v>
      </c>
      <c r="H91">
        <v>84.2</v>
      </c>
      <c r="I91">
        <v>10.67</v>
      </c>
      <c r="J91">
        <v>250</v>
      </c>
      <c r="K91">
        <v>24868</v>
      </c>
      <c r="L91">
        <v>89.3</v>
      </c>
    </row>
    <row r="92" spans="1:12" x14ac:dyDescent="0.25">
      <c r="A92">
        <v>60</v>
      </c>
      <c r="B92">
        <v>88.29</v>
      </c>
      <c r="C92">
        <v>85690</v>
      </c>
      <c r="D92">
        <v>27855</v>
      </c>
      <c r="E92">
        <v>32.5</v>
      </c>
      <c r="F92">
        <v>600</v>
      </c>
      <c r="G92">
        <v>23448</v>
      </c>
      <c r="H92">
        <v>84.2</v>
      </c>
      <c r="I92">
        <v>31.63</v>
      </c>
      <c r="J92">
        <v>500</v>
      </c>
      <c r="K92">
        <v>24413</v>
      </c>
      <c r="L92">
        <v>87.6</v>
      </c>
    </row>
    <row r="93" spans="1:12" x14ac:dyDescent="0.25">
      <c r="A93">
        <v>60</v>
      </c>
      <c r="B93">
        <v>88.29</v>
      </c>
      <c r="C93">
        <v>85690</v>
      </c>
      <c r="D93">
        <v>27855</v>
      </c>
      <c r="E93">
        <v>32.5</v>
      </c>
      <c r="F93">
        <v>600</v>
      </c>
      <c r="G93">
        <v>23448</v>
      </c>
      <c r="H93">
        <v>84.2</v>
      </c>
      <c r="I93">
        <v>44.2</v>
      </c>
      <c r="J93">
        <v>1000</v>
      </c>
      <c r="K93">
        <v>24561</v>
      </c>
      <c r="L93">
        <v>88.2</v>
      </c>
    </row>
    <row r="94" spans="1:12" x14ac:dyDescent="0.25">
      <c r="A94">
        <v>60</v>
      </c>
      <c r="B94">
        <v>88.29</v>
      </c>
      <c r="C94">
        <v>85690</v>
      </c>
      <c r="D94">
        <v>27855</v>
      </c>
      <c r="E94">
        <v>32.5</v>
      </c>
      <c r="F94">
        <v>600</v>
      </c>
      <c r="G94">
        <v>23448</v>
      </c>
      <c r="H94">
        <v>84.2</v>
      </c>
      <c r="I94">
        <v>64.31</v>
      </c>
      <c r="J94">
        <v>1000</v>
      </c>
      <c r="K94">
        <v>23967</v>
      </c>
      <c r="L94">
        <v>86</v>
      </c>
    </row>
    <row r="95" spans="1:12" x14ac:dyDescent="0.25">
      <c r="A95">
        <v>100</v>
      </c>
      <c r="B95">
        <v>600</v>
      </c>
      <c r="C95" t="s">
        <v>11</v>
      </c>
      <c r="D95">
        <v>39439</v>
      </c>
      <c r="E95" t="s">
        <v>12</v>
      </c>
      <c r="F95">
        <v>600</v>
      </c>
      <c r="G95">
        <v>33699</v>
      </c>
      <c r="H95">
        <v>85.4</v>
      </c>
      <c r="I95">
        <v>10.06</v>
      </c>
      <c r="J95">
        <v>50</v>
      </c>
      <c r="K95">
        <v>35549</v>
      </c>
      <c r="L95">
        <v>90.1</v>
      </c>
    </row>
    <row r="96" spans="1:12" x14ac:dyDescent="0.25">
      <c r="A96">
        <v>100</v>
      </c>
      <c r="B96">
        <v>600</v>
      </c>
      <c r="C96" t="s">
        <v>11</v>
      </c>
      <c r="D96">
        <v>39439</v>
      </c>
      <c r="E96" t="s">
        <v>12</v>
      </c>
      <c r="F96">
        <v>600</v>
      </c>
      <c r="G96">
        <v>33699</v>
      </c>
      <c r="H96">
        <v>85.4</v>
      </c>
      <c r="I96">
        <v>19.190000000000001</v>
      </c>
      <c r="J96">
        <v>100</v>
      </c>
      <c r="K96">
        <v>34649</v>
      </c>
      <c r="L96">
        <v>87.9</v>
      </c>
    </row>
    <row r="97" spans="1:12" x14ac:dyDescent="0.25">
      <c r="A97">
        <v>100</v>
      </c>
      <c r="B97">
        <v>10</v>
      </c>
      <c r="C97" t="s">
        <v>13</v>
      </c>
      <c r="D97">
        <v>42007</v>
      </c>
      <c r="E97">
        <v>0</v>
      </c>
      <c r="F97">
        <v>10</v>
      </c>
      <c r="G97">
        <v>36095</v>
      </c>
      <c r="H97">
        <v>86</v>
      </c>
      <c r="I97">
        <v>22.8</v>
      </c>
      <c r="J97">
        <v>100</v>
      </c>
      <c r="K97">
        <v>34257</v>
      </c>
      <c r="L97">
        <v>81.599999999999994</v>
      </c>
    </row>
    <row r="98" spans="1:12" x14ac:dyDescent="0.25">
      <c r="A98">
        <v>100</v>
      </c>
      <c r="B98">
        <v>0</v>
      </c>
      <c r="D98">
        <v>38939</v>
      </c>
      <c r="E98">
        <v>100</v>
      </c>
      <c r="H98">
        <v>0</v>
      </c>
      <c r="I98">
        <v>18.399999999999999</v>
      </c>
      <c r="J98">
        <v>100</v>
      </c>
      <c r="K98">
        <v>33016</v>
      </c>
      <c r="L98">
        <v>84.79</v>
      </c>
    </row>
    <row r="99" spans="1:12" x14ac:dyDescent="0.25">
      <c r="A99">
        <v>100</v>
      </c>
      <c r="B99">
        <v>0</v>
      </c>
      <c r="D99">
        <v>43110</v>
      </c>
      <c r="E99">
        <v>100</v>
      </c>
      <c r="H99">
        <v>0</v>
      </c>
      <c r="I99">
        <v>24.44</v>
      </c>
      <c r="J99">
        <v>100</v>
      </c>
      <c r="K99">
        <v>34351</v>
      </c>
      <c r="L99">
        <v>79.680000000000007</v>
      </c>
    </row>
    <row r="100" spans="1:12" x14ac:dyDescent="0.25">
      <c r="A100">
        <v>100</v>
      </c>
      <c r="B100">
        <v>0</v>
      </c>
      <c r="D100">
        <v>40190</v>
      </c>
      <c r="E100">
        <v>100</v>
      </c>
      <c r="H100">
        <v>0</v>
      </c>
      <c r="I100">
        <v>17.600000000000001</v>
      </c>
      <c r="J100">
        <v>100</v>
      </c>
      <c r="K100">
        <v>34993</v>
      </c>
      <c r="L100">
        <v>87.07</v>
      </c>
    </row>
    <row r="101" spans="1:12" x14ac:dyDescent="0.25">
      <c r="A101">
        <v>100</v>
      </c>
      <c r="B101">
        <v>0</v>
      </c>
      <c r="D101">
        <v>38900</v>
      </c>
      <c r="E101">
        <v>100</v>
      </c>
      <c r="H101">
        <v>0</v>
      </c>
      <c r="I101">
        <v>18.579999999999998</v>
      </c>
      <c r="J101">
        <v>100</v>
      </c>
      <c r="K101">
        <v>32256</v>
      </c>
      <c r="L101">
        <v>82.92</v>
      </c>
    </row>
    <row r="102" spans="1:12" x14ac:dyDescent="0.25">
      <c r="A102">
        <v>100</v>
      </c>
      <c r="B102">
        <v>0</v>
      </c>
      <c r="D102">
        <v>40244</v>
      </c>
      <c r="E102">
        <v>100</v>
      </c>
      <c r="H102">
        <v>0</v>
      </c>
      <c r="I102">
        <v>19.149999999999999</v>
      </c>
      <c r="J102">
        <v>100</v>
      </c>
      <c r="K102">
        <v>35322</v>
      </c>
      <c r="L102">
        <v>87.77</v>
      </c>
    </row>
    <row r="103" spans="1:12" x14ac:dyDescent="0.25">
      <c r="A103">
        <v>100</v>
      </c>
      <c r="B103">
        <v>600</v>
      </c>
      <c r="C103" t="s">
        <v>11</v>
      </c>
      <c r="D103">
        <v>39439</v>
      </c>
      <c r="E103" t="s">
        <v>12</v>
      </c>
      <c r="F103">
        <v>600</v>
      </c>
      <c r="G103">
        <v>33699</v>
      </c>
      <c r="H103">
        <v>85.4</v>
      </c>
      <c r="I103">
        <v>53.37</v>
      </c>
      <c r="J103">
        <v>250</v>
      </c>
      <c r="K103">
        <v>34047</v>
      </c>
      <c r="L103">
        <v>86.3</v>
      </c>
    </row>
    <row r="104" spans="1:12" x14ac:dyDescent="0.25">
      <c r="A104">
        <v>100</v>
      </c>
      <c r="B104">
        <v>600</v>
      </c>
      <c r="C104" t="s">
        <v>11</v>
      </c>
      <c r="D104">
        <v>39439</v>
      </c>
      <c r="E104" t="s">
        <v>12</v>
      </c>
      <c r="F104">
        <v>600</v>
      </c>
      <c r="G104">
        <v>33699</v>
      </c>
      <c r="H104">
        <v>85.4</v>
      </c>
      <c r="I104">
        <v>157.11000000000001</v>
      </c>
      <c r="J104">
        <v>500</v>
      </c>
      <c r="K104">
        <v>33152</v>
      </c>
      <c r="L104">
        <v>84.1</v>
      </c>
    </row>
    <row r="105" spans="1:12" x14ac:dyDescent="0.25">
      <c r="A105">
        <v>100</v>
      </c>
      <c r="B105">
        <v>600</v>
      </c>
      <c r="C105" t="s">
        <v>11</v>
      </c>
      <c r="D105">
        <v>39439</v>
      </c>
      <c r="E105" t="s">
        <v>12</v>
      </c>
      <c r="F105">
        <v>600</v>
      </c>
      <c r="G105">
        <v>33699</v>
      </c>
      <c r="H105">
        <v>85.4</v>
      </c>
      <c r="I105">
        <v>191.78</v>
      </c>
      <c r="J105">
        <v>1000</v>
      </c>
      <c r="K105">
        <v>33650</v>
      </c>
      <c r="L105">
        <v>85.3</v>
      </c>
    </row>
    <row r="106" spans="1:12" x14ac:dyDescent="0.25">
      <c r="A106">
        <v>150</v>
      </c>
      <c r="B106">
        <v>10</v>
      </c>
      <c r="C106" t="s">
        <v>13</v>
      </c>
      <c r="D106">
        <v>51236</v>
      </c>
      <c r="E106">
        <v>0</v>
      </c>
      <c r="F106">
        <v>10</v>
      </c>
      <c r="G106">
        <v>46601</v>
      </c>
      <c r="H106">
        <v>91</v>
      </c>
      <c r="I106">
        <v>57.4</v>
      </c>
      <c r="J106">
        <v>100</v>
      </c>
      <c r="K106">
        <v>43938</v>
      </c>
      <c r="L106">
        <v>85.8</v>
      </c>
    </row>
    <row r="107" spans="1:12" x14ac:dyDescent="0.25">
      <c r="A107">
        <v>150</v>
      </c>
      <c r="B107">
        <v>0</v>
      </c>
      <c r="D107">
        <v>47408</v>
      </c>
      <c r="E107">
        <v>100</v>
      </c>
      <c r="H107">
        <v>0</v>
      </c>
      <c r="I107">
        <v>60.74</v>
      </c>
      <c r="J107">
        <v>100</v>
      </c>
      <c r="K107">
        <v>46471</v>
      </c>
      <c r="L107">
        <v>98.02</v>
      </c>
    </row>
    <row r="108" spans="1:12" x14ac:dyDescent="0.25">
      <c r="A108">
        <v>150</v>
      </c>
      <c r="B108">
        <v>0</v>
      </c>
      <c r="D108">
        <v>47427</v>
      </c>
      <c r="E108">
        <v>100</v>
      </c>
      <c r="H108">
        <v>0</v>
      </c>
      <c r="I108">
        <v>60.33</v>
      </c>
      <c r="J108">
        <v>100</v>
      </c>
      <c r="K108">
        <v>43525</v>
      </c>
      <c r="L108">
        <v>91.77</v>
      </c>
    </row>
    <row r="109" spans="1:12" x14ac:dyDescent="0.25">
      <c r="A109">
        <v>150</v>
      </c>
      <c r="B109">
        <v>0</v>
      </c>
      <c r="D109">
        <v>54774</v>
      </c>
      <c r="E109">
        <v>100</v>
      </c>
      <c r="H109">
        <v>0</v>
      </c>
      <c r="I109">
        <v>59.43</v>
      </c>
      <c r="J109">
        <v>100</v>
      </c>
      <c r="K109">
        <v>46702</v>
      </c>
      <c r="L109">
        <v>85.26</v>
      </c>
    </row>
    <row r="110" spans="1:12" x14ac:dyDescent="0.25">
      <c r="A110">
        <v>150</v>
      </c>
      <c r="B110">
        <v>0</v>
      </c>
      <c r="D110">
        <v>48780</v>
      </c>
      <c r="E110">
        <v>100</v>
      </c>
      <c r="H110">
        <v>0</v>
      </c>
      <c r="I110">
        <v>67.239999999999995</v>
      </c>
      <c r="J110">
        <v>100</v>
      </c>
      <c r="K110">
        <v>45700</v>
      </c>
      <c r="L110">
        <v>93.69</v>
      </c>
    </row>
    <row r="111" spans="1:12" x14ac:dyDescent="0.25">
      <c r="A111">
        <v>150</v>
      </c>
      <c r="B111">
        <v>0</v>
      </c>
      <c r="D111">
        <v>58486</v>
      </c>
      <c r="E111">
        <v>100</v>
      </c>
      <c r="H111">
        <v>0</v>
      </c>
      <c r="I111">
        <v>62.1</v>
      </c>
      <c r="J111">
        <v>100</v>
      </c>
      <c r="K111">
        <v>48845</v>
      </c>
      <c r="L111">
        <v>83.52</v>
      </c>
    </row>
    <row r="112" spans="1:12" x14ac:dyDescent="0.25">
      <c r="A112">
        <v>200</v>
      </c>
      <c r="B112">
        <v>600</v>
      </c>
      <c r="C112" t="s">
        <v>11</v>
      </c>
      <c r="D112">
        <v>58308</v>
      </c>
      <c r="E112" t="s">
        <v>12</v>
      </c>
      <c r="F112">
        <v>600</v>
      </c>
      <c r="G112">
        <v>50261</v>
      </c>
      <c r="H112">
        <v>86.2</v>
      </c>
      <c r="I112">
        <v>67.680000000000007</v>
      </c>
      <c r="J112">
        <v>50</v>
      </c>
      <c r="K112">
        <v>52266</v>
      </c>
      <c r="L112">
        <v>89.6</v>
      </c>
    </row>
    <row r="113" spans="1:12" x14ac:dyDescent="0.25">
      <c r="A113">
        <v>200</v>
      </c>
      <c r="B113">
        <v>600</v>
      </c>
      <c r="C113" t="s">
        <v>11</v>
      </c>
      <c r="D113">
        <v>58308</v>
      </c>
      <c r="E113" t="s">
        <v>12</v>
      </c>
      <c r="F113">
        <v>600</v>
      </c>
      <c r="G113">
        <v>50261</v>
      </c>
      <c r="H113">
        <v>86.2</v>
      </c>
      <c r="I113">
        <v>67.209999999999994</v>
      </c>
      <c r="J113">
        <v>50</v>
      </c>
      <c r="K113">
        <v>52266</v>
      </c>
      <c r="L113">
        <v>89.6</v>
      </c>
    </row>
    <row r="114" spans="1:12" x14ac:dyDescent="0.25">
      <c r="A114">
        <v>200</v>
      </c>
      <c r="B114">
        <v>600</v>
      </c>
      <c r="C114" t="s">
        <v>11</v>
      </c>
      <c r="D114">
        <v>58308</v>
      </c>
      <c r="E114" t="s">
        <v>12</v>
      </c>
      <c r="F114">
        <v>600</v>
      </c>
      <c r="G114">
        <v>50261</v>
      </c>
      <c r="H114">
        <v>86.2</v>
      </c>
      <c r="I114">
        <v>139.66</v>
      </c>
      <c r="J114">
        <v>100</v>
      </c>
      <c r="K114">
        <v>53213</v>
      </c>
      <c r="L114">
        <v>91.3</v>
      </c>
    </row>
    <row r="115" spans="1:12" x14ac:dyDescent="0.25">
      <c r="A115">
        <v>200</v>
      </c>
      <c r="B115">
        <v>0</v>
      </c>
      <c r="D115">
        <v>59316</v>
      </c>
      <c r="E115">
        <v>100</v>
      </c>
      <c r="H115">
        <v>0</v>
      </c>
      <c r="I115">
        <v>145.77000000000001</v>
      </c>
      <c r="J115">
        <v>100</v>
      </c>
      <c r="K115">
        <v>54461</v>
      </c>
      <c r="L115">
        <v>91.82</v>
      </c>
    </row>
    <row r="116" spans="1:12" x14ac:dyDescent="0.25">
      <c r="A116">
        <v>200</v>
      </c>
      <c r="B116">
        <v>0</v>
      </c>
      <c r="D116">
        <v>56380</v>
      </c>
      <c r="E116">
        <v>100</v>
      </c>
      <c r="H116">
        <v>0</v>
      </c>
      <c r="I116">
        <v>166.26</v>
      </c>
      <c r="J116">
        <v>100</v>
      </c>
      <c r="K116">
        <v>52816</v>
      </c>
      <c r="L116">
        <v>93.68</v>
      </c>
    </row>
    <row r="117" spans="1:12" x14ac:dyDescent="0.25">
      <c r="A117">
        <v>200</v>
      </c>
      <c r="B117">
        <v>0</v>
      </c>
      <c r="D117">
        <v>61626</v>
      </c>
      <c r="E117">
        <v>100</v>
      </c>
      <c r="H117">
        <v>0</v>
      </c>
      <c r="I117">
        <v>151.22999999999999</v>
      </c>
      <c r="J117">
        <v>100</v>
      </c>
      <c r="K117">
        <v>54076</v>
      </c>
      <c r="L117">
        <v>87.75</v>
      </c>
    </row>
    <row r="118" spans="1:12" x14ac:dyDescent="0.25">
      <c r="A118">
        <v>200</v>
      </c>
      <c r="B118">
        <v>0</v>
      </c>
      <c r="D118">
        <v>64639</v>
      </c>
      <c r="E118">
        <v>100</v>
      </c>
      <c r="H118">
        <v>0</v>
      </c>
      <c r="I118">
        <v>169.5</v>
      </c>
      <c r="J118">
        <v>100</v>
      </c>
      <c r="K118">
        <v>56470</v>
      </c>
      <c r="L118">
        <v>87.36</v>
      </c>
    </row>
    <row r="119" spans="1:12" x14ac:dyDescent="0.25">
      <c r="A119">
        <v>200</v>
      </c>
      <c r="B119">
        <v>0</v>
      </c>
      <c r="D119">
        <v>60789</v>
      </c>
      <c r="E119">
        <v>100</v>
      </c>
      <c r="H119">
        <v>0</v>
      </c>
      <c r="I119">
        <v>154.13999999999999</v>
      </c>
      <c r="J119">
        <v>100</v>
      </c>
      <c r="K119">
        <v>55883</v>
      </c>
      <c r="L119">
        <v>91.93</v>
      </c>
    </row>
    <row r="120" spans="1:12" x14ac:dyDescent="0.25">
      <c r="A120">
        <v>200</v>
      </c>
      <c r="B120">
        <v>600</v>
      </c>
      <c r="C120" t="s">
        <v>11</v>
      </c>
      <c r="D120">
        <v>58308</v>
      </c>
      <c r="E120" t="s">
        <v>12</v>
      </c>
      <c r="F120">
        <v>600</v>
      </c>
      <c r="G120">
        <v>50261</v>
      </c>
      <c r="H120">
        <v>86.2</v>
      </c>
      <c r="I120">
        <v>369.91</v>
      </c>
      <c r="J120">
        <v>250</v>
      </c>
      <c r="K120">
        <v>49644</v>
      </c>
      <c r="L120">
        <v>85.1</v>
      </c>
    </row>
    <row r="121" spans="1:12" x14ac:dyDescent="0.25">
      <c r="A121">
        <v>200</v>
      </c>
      <c r="B121">
        <v>600</v>
      </c>
      <c r="C121" t="s">
        <v>11</v>
      </c>
      <c r="D121">
        <v>58308</v>
      </c>
      <c r="E121" t="s">
        <v>12</v>
      </c>
      <c r="F121">
        <v>600</v>
      </c>
      <c r="G121">
        <v>50261</v>
      </c>
      <c r="H121">
        <v>86.2</v>
      </c>
      <c r="I121">
        <v>682.27</v>
      </c>
      <c r="J121">
        <v>500</v>
      </c>
      <c r="K121">
        <v>52395</v>
      </c>
      <c r="L121">
        <v>89.9</v>
      </c>
    </row>
    <row r="122" spans="1:12" x14ac:dyDescent="0.25">
      <c r="A122">
        <v>200</v>
      </c>
      <c r="B122">
        <v>600</v>
      </c>
      <c r="C122" t="s">
        <v>11</v>
      </c>
      <c r="D122">
        <v>58308</v>
      </c>
      <c r="E122" t="s">
        <v>12</v>
      </c>
      <c r="F122">
        <v>600</v>
      </c>
      <c r="G122">
        <v>50261</v>
      </c>
      <c r="H122">
        <v>86.2</v>
      </c>
      <c r="I122">
        <v>1462.59</v>
      </c>
      <c r="J122">
        <v>1000</v>
      </c>
      <c r="K122">
        <v>51622</v>
      </c>
      <c r="L122">
        <v>88.5</v>
      </c>
    </row>
  </sheetData>
  <conditionalFormatting sqref="C2:C122">
    <cfRule type="expression" dxfId="2" priority="3">
      <formula>$C2=$D2</formula>
    </cfRule>
  </conditionalFormatting>
  <conditionalFormatting sqref="G2:G122">
    <cfRule type="expression" dxfId="1" priority="2">
      <formula>$G2=$D2</formula>
    </cfRule>
  </conditionalFormatting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4A46CADA9C1E4982D54D2CD9085D53" ma:contentTypeVersion="13" ma:contentTypeDescription="Create a new document." ma:contentTypeScope="" ma:versionID="1074b114660d77d7ebf773d51e4637ca">
  <xsd:schema xmlns:xsd="http://www.w3.org/2001/XMLSchema" xmlns:xs="http://www.w3.org/2001/XMLSchema" xmlns:p="http://schemas.microsoft.com/office/2006/metadata/properties" xmlns:ns3="51b37f22-0bc6-474c-9086-7f089195cf14" xmlns:ns4="cf81823d-e3e2-44e4-9e79-9142b1ffaa54" targetNamespace="http://schemas.microsoft.com/office/2006/metadata/properties" ma:root="true" ma:fieldsID="c16afd661062c189ce82012c569876a2" ns3:_="" ns4:_="">
    <xsd:import namespace="51b37f22-0bc6-474c-9086-7f089195cf14"/>
    <xsd:import namespace="cf81823d-e3e2-44e4-9e79-9142b1ffaa5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37f22-0bc6-474c-9086-7f089195cf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81823d-e3e2-44e4-9e79-9142b1ffaa5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D8888E6-0258-476D-8296-EDDF8D555A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b37f22-0bc6-474c-9086-7f089195cf14"/>
    <ds:schemaRef ds:uri="cf81823d-e3e2-44e4-9e79-9142b1ffaa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F3ABB3-2939-47BE-9914-DD2673BA33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6771E7-9ED8-44B2-9E1F-75504DBB45DB}">
  <ds:schemaRefs>
    <ds:schemaRef ds:uri="http://purl.org/dc/dcmitype/"/>
    <ds:schemaRef ds:uri="http://purl.org/dc/terms/"/>
    <ds:schemaRef ds:uri="51b37f22-0bc6-474c-9086-7f089195cf14"/>
    <ds:schemaRef ds:uri="http://purl.org/dc/elements/1.1/"/>
    <ds:schemaRef ds:uri="cf81823d-e3e2-44e4-9e79-9142b1ffaa54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Colin Anderson</cp:lastModifiedBy>
  <dcterms:created xsi:type="dcterms:W3CDTF">2020-12-10T19:37:48Z</dcterms:created>
  <dcterms:modified xsi:type="dcterms:W3CDTF">2020-12-10T20:12:03Z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0x010100774A46CADA9C1E4982D54D2CD9085D53</vt:lpwstr>
  </property>
</Properties>
</file>