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\Desktop\Colin HCPs\20220426_NewPD Search\Originals - Modified\"/>
    </mc:Choice>
  </mc:AlternateContent>
  <xr:revisionPtr revIDLastSave="0" documentId="13_ncr:1_{B92D0938-95F1-4B69-B9C1-7CC07DC3FA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teins" sheetId="1" r:id="rId1"/>
  </sheets>
  <definedNames>
    <definedName name="_xlnm._FilterDatabase" localSheetId="0" hidden="1">Proteins!$A$2:$S$341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9" i="1" l="1"/>
  <c r="U29" i="1" s="1"/>
  <c r="V29" i="1" s="1"/>
  <c r="W29" i="1" s="1"/>
  <c r="X29" i="1" s="1"/>
  <c r="Y29" i="1" s="1"/>
  <c r="T30" i="1"/>
  <c r="U30" i="1"/>
  <c r="V30" i="1" s="1"/>
  <c r="W30" i="1" s="1"/>
  <c r="X30" i="1" s="1"/>
  <c r="Y30" i="1" s="1"/>
  <c r="T31" i="1"/>
  <c r="U31" i="1" s="1"/>
  <c r="V31" i="1" s="1"/>
  <c r="W31" i="1" s="1"/>
  <c r="X31" i="1" s="1"/>
  <c r="Y31" i="1" s="1"/>
  <c r="T32" i="1"/>
  <c r="U32" i="1" s="1"/>
  <c r="V32" i="1" s="1"/>
  <c r="W32" i="1" s="1"/>
  <c r="X32" i="1" s="1"/>
  <c r="Y32" i="1" s="1"/>
  <c r="T33" i="1"/>
  <c r="U33" i="1" s="1"/>
  <c r="V33" i="1" s="1"/>
  <c r="W33" i="1" s="1"/>
  <c r="X33" i="1" s="1"/>
  <c r="Y33" i="1" s="1"/>
  <c r="T34" i="1"/>
  <c r="U34" i="1"/>
  <c r="V34" i="1" s="1"/>
  <c r="W34" i="1" s="1"/>
  <c r="X34" i="1" s="1"/>
  <c r="Y34" i="1" s="1"/>
  <c r="T35" i="1"/>
  <c r="U35" i="1" s="1"/>
  <c r="V35" i="1" s="1"/>
  <c r="W35" i="1" s="1"/>
  <c r="X35" i="1" s="1"/>
  <c r="Y35" i="1" s="1"/>
  <c r="T36" i="1"/>
  <c r="U36" i="1" s="1"/>
  <c r="V36" i="1" s="1"/>
  <c r="W36" i="1" s="1"/>
  <c r="X36" i="1" s="1"/>
  <c r="Y36" i="1" s="1"/>
  <c r="T37" i="1"/>
  <c r="U37" i="1" s="1"/>
  <c r="V37" i="1" s="1"/>
  <c r="W37" i="1" s="1"/>
  <c r="X37" i="1" s="1"/>
  <c r="Y37" i="1" s="1"/>
  <c r="T38" i="1"/>
  <c r="U38" i="1"/>
  <c r="V38" i="1" s="1"/>
  <c r="W38" i="1" s="1"/>
  <c r="X38" i="1" s="1"/>
  <c r="Y38" i="1" s="1"/>
  <c r="T39" i="1"/>
  <c r="U39" i="1" s="1"/>
  <c r="V39" i="1" s="1"/>
  <c r="W39" i="1" s="1"/>
  <c r="X39" i="1" s="1"/>
  <c r="Y39" i="1" s="1"/>
  <c r="T40" i="1"/>
  <c r="U40" i="1" s="1"/>
  <c r="V40" i="1" s="1"/>
  <c r="W40" i="1" s="1"/>
  <c r="X40" i="1" s="1"/>
  <c r="Y40" i="1" s="1"/>
  <c r="T41" i="1"/>
  <c r="U41" i="1" s="1"/>
  <c r="V41" i="1" s="1"/>
  <c r="W41" i="1" s="1"/>
  <c r="X41" i="1" s="1"/>
  <c r="Y41" i="1" s="1"/>
  <c r="T42" i="1"/>
  <c r="U42" i="1"/>
  <c r="V42" i="1" s="1"/>
  <c r="W42" i="1" s="1"/>
  <c r="X42" i="1" s="1"/>
  <c r="Y42" i="1" s="1"/>
  <c r="T43" i="1"/>
  <c r="U43" i="1" s="1"/>
  <c r="V43" i="1" s="1"/>
  <c r="W43" i="1" s="1"/>
  <c r="X43" i="1" s="1"/>
  <c r="Y43" i="1" s="1"/>
  <c r="T44" i="1"/>
  <c r="U44" i="1" s="1"/>
  <c r="V44" i="1" s="1"/>
  <c r="W44" i="1" s="1"/>
  <c r="X44" i="1" s="1"/>
  <c r="Y44" i="1" s="1"/>
  <c r="T45" i="1"/>
  <c r="U45" i="1" s="1"/>
  <c r="V45" i="1" s="1"/>
  <c r="W45" i="1" s="1"/>
  <c r="X45" i="1" s="1"/>
  <c r="Y45" i="1" s="1"/>
  <c r="T46" i="1"/>
  <c r="U46" i="1"/>
  <c r="V46" i="1" s="1"/>
  <c r="W46" i="1" s="1"/>
  <c r="X46" i="1" s="1"/>
  <c r="Y46" i="1" s="1"/>
  <c r="T47" i="1"/>
  <c r="U47" i="1" s="1"/>
  <c r="V47" i="1" s="1"/>
  <c r="W47" i="1" s="1"/>
  <c r="X47" i="1" s="1"/>
  <c r="Y47" i="1" s="1"/>
  <c r="T48" i="1"/>
  <c r="U48" i="1" s="1"/>
  <c r="V48" i="1" s="1"/>
  <c r="W48" i="1" s="1"/>
  <c r="X48" i="1" s="1"/>
  <c r="Y48" i="1" s="1"/>
  <c r="T49" i="1"/>
  <c r="U49" i="1" s="1"/>
  <c r="V49" i="1" s="1"/>
  <c r="W49" i="1" s="1"/>
  <c r="X49" i="1" s="1"/>
  <c r="Y49" i="1" s="1"/>
  <c r="T50" i="1"/>
  <c r="U50" i="1"/>
  <c r="V50" i="1" s="1"/>
  <c r="W50" i="1" s="1"/>
  <c r="X50" i="1" s="1"/>
  <c r="Y50" i="1" s="1"/>
  <c r="T51" i="1"/>
  <c r="U51" i="1" s="1"/>
  <c r="V51" i="1" s="1"/>
  <c r="W51" i="1" s="1"/>
  <c r="X51" i="1" s="1"/>
  <c r="Y51" i="1" s="1"/>
  <c r="T52" i="1"/>
  <c r="U52" i="1" s="1"/>
  <c r="V52" i="1" s="1"/>
  <c r="W52" i="1" s="1"/>
  <c r="X52" i="1" s="1"/>
  <c r="Y52" i="1" s="1"/>
  <c r="T53" i="1"/>
  <c r="U53" i="1" s="1"/>
  <c r="V53" i="1" s="1"/>
  <c r="W53" i="1" s="1"/>
  <c r="X53" i="1" s="1"/>
  <c r="Y53" i="1" s="1"/>
  <c r="T54" i="1"/>
  <c r="U54" i="1"/>
  <c r="V54" i="1" s="1"/>
  <c r="W54" i="1" s="1"/>
  <c r="X54" i="1" s="1"/>
  <c r="Y54" i="1" s="1"/>
  <c r="T55" i="1"/>
  <c r="U55" i="1" s="1"/>
  <c r="V55" i="1" s="1"/>
  <c r="W55" i="1" s="1"/>
  <c r="X55" i="1" s="1"/>
  <c r="Y55" i="1" s="1"/>
  <c r="T56" i="1"/>
  <c r="U56" i="1" s="1"/>
  <c r="V56" i="1" s="1"/>
  <c r="W56" i="1" s="1"/>
  <c r="X56" i="1" s="1"/>
  <c r="Y56" i="1" s="1"/>
  <c r="T57" i="1"/>
  <c r="U57" i="1" s="1"/>
  <c r="V57" i="1" s="1"/>
  <c r="W57" i="1" s="1"/>
  <c r="X57" i="1" s="1"/>
  <c r="Y57" i="1" s="1"/>
  <c r="T58" i="1"/>
  <c r="U58" i="1"/>
  <c r="V58" i="1" s="1"/>
  <c r="W58" i="1" s="1"/>
  <c r="X58" i="1" s="1"/>
  <c r="Y58" i="1" s="1"/>
  <c r="T59" i="1"/>
  <c r="U59" i="1" s="1"/>
  <c r="V59" i="1" s="1"/>
  <c r="W59" i="1" s="1"/>
  <c r="X59" i="1" s="1"/>
  <c r="Y59" i="1" s="1"/>
  <c r="T60" i="1"/>
  <c r="U60" i="1" s="1"/>
  <c r="V60" i="1" s="1"/>
  <c r="W60" i="1" s="1"/>
  <c r="X60" i="1" s="1"/>
  <c r="Y60" i="1" s="1"/>
  <c r="T61" i="1"/>
  <c r="U61" i="1" s="1"/>
  <c r="V61" i="1" s="1"/>
  <c r="W61" i="1" s="1"/>
  <c r="X61" i="1" s="1"/>
  <c r="Y61" i="1" s="1"/>
  <c r="T62" i="1"/>
  <c r="U62" i="1"/>
  <c r="V62" i="1" s="1"/>
  <c r="W62" i="1" s="1"/>
  <c r="X62" i="1" s="1"/>
  <c r="Y62" i="1" s="1"/>
  <c r="T63" i="1"/>
  <c r="U63" i="1" s="1"/>
  <c r="V63" i="1" s="1"/>
  <c r="W63" i="1" s="1"/>
  <c r="X63" i="1" s="1"/>
  <c r="Y63" i="1" s="1"/>
  <c r="T64" i="1"/>
  <c r="U64" i="1" s="1"/>
  <c r="V64" i="1" s="1"/>
  <c r="W64" i="1" s="1"/>
  <c r="X64" i="1" s="1"/>
  <c r="Y64" i="1" s="1"/>
  <c r="T65" i="1"/>
  <c r="U65" i="1" s="1"/>
  <c r="V65" i="1" s="1"/>
  <c r="W65" i="1" s="1"/>
  <c r="X65" i="1" s="1"/>
  <c r="Y65" i="1" s="1"/>
  <c r="T66" i="1"/>
  <c r="U66" i="1"/>
  <c r="V66" i="1" s="1"/>
  <c r="W66" i="1" s="1"/>
  <c r="X66" i="1" s="1"/>
  <c r="Y66" i="1" s="1"/>
  <c r="T67" i="1"/>
  <c r="U67" i="1" s="1"/>
  <c r="V67" i="1" s="1"/>
  <c r="W67" i="1" s="1"/>
  <c r="X67" i="1" s="1"/>
  <c r="Y67" i="1" s="1"/>
  <c r="T68" i="1"/>
  <c r="U68" i="1" s="1"/>
  <c r="V68" i="1" s="1"/>
  <c r="W68" i="1" s="1"/>
  <c r="X68" i="1" s="1"/>
  <c r="Y68" i="1" s="1"/>
  <c r="T69" i="1"/>
  <c r="U69" i="1" s="1"/>
  <c r="V69" i="1" s="1"/>
  <c r="W69" i="1" s="1"/>
  <c r="X69" i="1" s="1"/>
  <c r="Y69" i="1" s="1"/>
  <c r="T70" i="1"/>
  <c r="U70" i="1"/>
  <c r="V70" i="1" s="1"/>
  <c r="W70" i="1" s="1"/>
  <c r="X70" i="1" s="1"/>
  <c r="Y70" i="1" s="1"/>
  <c r="T71" i="1"/>
  <c r="U71" i="1" s="1"/>
  <c r="V71" i="1" s="1"/>
  <c r="W71" i="1" s="1"/>
  <c r="X71" i="1" s="1"/>
  <c r="Y71" i="1" s="1"/>
  <c r="U3" i="1"/>
  <c r="V3" i="1" s="1"/>
  <c r="W3" i="1" s="1"/>
  <c r="X3" i="1" s="1"/>
  <c r="Y3" i="1" s="1"/>
  <c r="R82" i="1"/>
  <c r="R68" i="1"/>
  <c r="R5" i="1"/>
  <c r="R228" i="1"/>
  <c r="R240" i="1"/>
  <c r="R18" i="1"/>
  <c r="R198" i="1"/>
  <c r="R7" i="1"/>
  <c r="R93" i="1"/>
  <c r="R15" i="1"/>
  <c r="R77" i="1"/>
  <c r="R243" i="1"/>
  <c r="R252" i="1"/>
  <c r="R267" i="1"/>
  <c r="R31" i="1"/>
  <c r="R39" i="1"/>
  <c r="R176" i="1"/>
  <c r="R6" i="1"/>
  <c r="R9" i="1"/>
  <c r="R8" i="1"/>
  <c r="R241" i="1"/>
  <c r="R118" i="1"/>
  <c r="R73" i="1"/>
  <c r="R85" i="1"/>
  <c r="R117" i="1"/>
  <c r="R46" i="1"/>
  <c r="R30" i="1"/>
  <c r="R168" i="1"/>
  <c r="R304" i="1"/>
  <c r="R256" i="1"/>
  <c r="R21" i="1"/>
  <c r="R100" i="1"/>
  <c r="R181" i="1"/>
  <c r="R35" i="1"/>
  <c r="R76" i="1"/>
  <c r="R264" i="1"/>
  <c r="R65" i="1"/>
  <c r="R225" i="1"/>
  <c r="R269" i="1"/>
  <c r="R81" i="1"/>
  <c r="R312" i="1"/>
  <c r="R223" i="1"/>
  <c r="R246" i="1"/>
  <c r="R285" i="1"/>
  <c r="R4" i="1"/>
  <c r="R71" i="1"/>
  <c r="R162" i="1"/>
  <c r="R224" i="1"/>
  <c r="R315" i="1"/>
  <c r="R143" i="1"/>
  <c r="R251" i="1"/>
  <c r="R236" i="1"/>
  <c r="R113" i="1"/>
  <c r="R340" i="1"/>
  <c r="R180" i="1"/>
  <c r="R110" i="1"/>
  <c r="R284" i="1"/>
  <c r="R214" i="1"/>
  <c r="R80" i="1"/>
  <c r="R23" i="1"/>
  <c r="R233" i="1"/>
  <c r="R20" i="1"/>
  <c r="R145" i="1"/>
  <c r="R336" i="1"/>
  <c r="R211" i="1"/>
  <c r="R248" i="1"/>
  <c r="R151" i="1"/>
  <c r="R155" i="1"/>
  <c r="R41" i="1"/>
  <c r="R134" i="1"/>
  <c r="R212" i="1"/>
  <c r="R141" i="1"/>
  <c r="R156" i="1"/>
  <c r="R163" i="1"/>
  <c r="R324" i="1"/>
  <c r="R173" i="1"/>
  <c r="R150" i="1"/>
  <c r="R24" i="1"/>
  <c r="R159" i="1"/>
  <c r="R64" i="1"/>
  <c r="R166" i="1"/>
  <c r="R87" i="1"/>
  <c r="R319" i="1"/>
  <c r="R235" i="1"/>
  <c r="R316" i="1"/>
  <c r="R104" i="1"/>
  <c r="R177" i="1"/>
  <c r="R286" i="1"/>
  <c r="R184" i="1"/>
  <c r="R174" i="1"/>
  <c r="R277" i="1"/>
  <c r="R199" i="1"/>
  <c r="R183" i="1"/>
  <c r="R229" i="1"/>
  <c r="R292" i="1"/>
  <c r="R254" i="1"/>
  <c r="R323" i="1"/>
  <c r="R61" i="1"/>
  <c r="R305" i="1"/>
  <c r="R242" i="1"/>
  <c r="R89" i="1"/>
  <c r="R33" i="1"/>
  <c r="R106" i="1"/>
  <c r="R12" i="1"/>
  <c r="R116" i="1"/>
  <c r="R14" i="1"/>
  <c r="R105" i="1"/>
  <c r="R216" i="1"/>
  <c r="R314" i="1"/>
  <c r="R337" i="1"/>
  <c r="R94" i="1"/>
  <c r="R83" i="1"/>
  <c r="R144" i="1"/>
  <c r="R45" i="1"/>
  <c r="R147" i="1"/>
  <c r="R288" i="1"/>
  <c r="R27" i="1"/>
  <c r="R260" i="1"/>
  <c r="R215" i="1"/>
  <c r="R51" i="1"/>
  <c r="R194" i="1"/>
  <c r="R311" i="1"/>
  <c r="R321" i="1"/>
  <c r="R219" i="1"/>
  <c r="R335" i="1"/>
  <c r="R70" i="1"/>
  <c r="R43" i="1"/>
  <c r="R289" i="1"/>
  <c r="R17" i="1"/>
  <c r="R102" i="1"/>
  <c r="R165" i="1"/>
  <c r="R11" i="1"/>
  <c r="R138" i="1"/>
  <c r="R123" i="1"/>
  <c r="R218" i="1"/>
  <c r="R330" i="1"/>
  <c r="R282" i="1"/>
  <c r="R28" i="1"/>
  <c r="R222" i="1"/>
  <c r="R157" i="1"/>
  <c r="R154" i="1"/>
  <c r="R310" i="1"/>
  <c r="R109" i="1"/>
  <c r="R331" i="1"/>
  <c r="R57" i="1"/>
  <c r="R276" i="1"/>
  <c r="R127" i="1"/>
  <c r="R22" i="1"/>
  <c r="R244" i="1"/>
  <c r="R204" i="1"/>
  <c r="R191" i="1"/>
  <c r="R26" i="1"/>
  <c r="R146" i="1"/>
  <c r="R255" i="1"/>
  <c r="R47" i="1"/>
  <c r="R142" i="1"/>
  <c r="R128" i="1"/>
  <c r="R283" i="1"/>
  <c r="R296" i="1"/>
  <c r="R209" i="1"/>
  <c r="R270" i="1"/>
  <c r="R207" i="1"/>
  <c r="R227" i="1"/>
  <c r="R326" i="1"/>
  <c r="R98" i="1"/>
  <c r="R231" i="1"/>
  <c r="R120" i="1"/>
  <c r="R203" i="1"/>
  <c r="R247" i="1"/>
  <c r="R96" i="1"/>
  <c r="R10" i="1"/>
  <c r="R140" i="1"/>
  <c r="R25" i="1"/>
  <c r="R88" i="1"/>
  <c r="R42" i="1"/>
  <c r="R112" i="1"/>
  <c r="R230" i="1"/>
  <c r="R72" i="1"/>
  <c r="R327" i="1"/>
  <c r="R273" i="1"/>
  <c r="R187" i="1"/>
  <c r="R167" i="1"/>
  <c r="R245" i="1"/>
  <c r="R308" i="1"/>
  <c r="R161" i="1"/>
  <c r="R175" i="1"/>
  <c r="R193" i="1"/>
  <c r="R29" i="1"/>
  <c r="R320" i="1"/>
  <c r="R111" i="1"/>
  <c r="R295" i="1"/>
  <c r="R238" i="1"/>
  <c r="R37" i="1"/>
  <c r="R158" i="1"/>
  <c r="R210" i="1"/>
  <c r="R287" i="1"/>
  <c r="R258" i="1"/>
  <c r="R164" i="1"/>
  <c r="R170" i="1"/>
  <c r="R91" i="1"/>
  <c r="R115" i="1"/>
  <c r="R55" i="1"/>
  <c r="R66" i="1"/>
  <c r="R67" i="1"/>
  <c r="R265" i="1"/>
  <c r="R19" i="1"/>
  <c r="R318" i="1"/>
  <c r="R99" i="1"/>
  <c r="R213" i="1"/>
  <c r="R182" i="1"/>
  <c r="R63" i="1"/>
  <c r="R249" i="1"/>
  <c r="R171" i="1"/>
  <c r="R307" i="1"/>
  <c r="R160" i="1"/>
  <c r="R268" i="1"/>
  <c r="R137" i="1"/>
  <c r="R124" i="1"/>
  <c r="R59" i="1"/>
  <c r="R275" i="1"/>
  <c r="R38" i="1"/>
  <c r="R192" i="1"/>
  <c r="R217" i="1"/>
  <c r="R13" i="1"/>
  <c r="R44" i="1"/>
  <c r="R237" i="1"/>
  <c r="R202" i="1"/>
  <c r="R125" i="1"/>
  <c r="R133" i="1"/>
  <c r="R50" i="1"/>
  <c r="R220" i="1"/>
  <c r="R239" i="1"/>
  <c r="R152" i="1"/>
  <c r="R279" i="1"/>
  <c r="R190" i="1"/>
  <c r="R221" i="1"/>
  <c r="R131" i="1"/>
  <c r="R272" i="1"/>
  <c r="R49" i="1"/>
  <c r="R79" i="1"/>
  <c r="R332" i="1"/>
  <c r="R281" i="1"/>
  <c r="R290" i="1"/>
  <c r="R253" i="1"/>
  <c r="R149" i="1"/>
  <c r="R200" i="1"/>
  <c r="R90" i="1"/>
  <c r="R75" i="1"/>
  <c r="R139" i="1"/>
  <c r="R188" i="1"/>
  <c r="R186" i="1"/>
  <c r="R48" i="1"/>
  <c r="R328" i="1"/>
  <c r="R135" i="1"/>
  <c r="R40" i="1"/>
  <c r="R179" i="1"/>
  <c r="R234" i="1"/>
  <c r="R197" i="1"/>
  <c r="R250" i="1"/>
  <c r="R16" i="1"/>
  <c r="R226" i="1"/>
  <c r="R339" i="1"/>
  <c r="R196" i="1"/>
  <c r="R333" i="1"/>
  <c r="R132" i="1"/>
  <c r="R148" i="1"/>
  <c r="R301" i="1"/>
  <c r="R169" i="1"/>
  <c r="R263" i="1"/>
  <c r="R206" i="1"/>
  <c r="R261" i="1"/>
  <c r="R103" i="1"/>
  <c r="R232" i="1"/>
  <c r="R208" i="1"/>
  <c r="R291" i="1"/>
  <c r="R129" i="1"/>
  <c r="R294" i="1"/>
  <c r="R271" i="1"/>
  <c r="R114" i="1"/>
  <c r="R274" i="1"/>
  <c r="R86" i="1"/>
  <c r="R34" i="1"/>
  <c r="R313" i="1"/>
  <c r="R95" i="1"/>
  <c r="R262" i="1"/>
  <c r="R32" i="1"/>
  <c r="R130" i="1"/>
  <c r="R338" i="1"/>
  <c r="R119" i="1"/>
  <c r="R62" i="1"/>
  <c r="R58" i="1"/>
  <c r="R317" i="1"/>
  <c r="R56" i="1"/>
  <c r="R153" i="1"/>
  <c r="R325" i="1"/>
  <c r="R293" i="1"/>
  <c r="R322" i="1"/>
  <c r="R201" i="1"/>
  <c r="R329" i="1"/>
  <c r="R60" i="1"/>
  <c r="R178" i="1"/>
  <c r="R300" i="1"/>
  <c r="R121" i="1"/>
  <c r="R84" i="1"/>
  <c r="R205" i="1"/>
  <c r="R92" i="1"/>
  <c r="R303" i="1"/>
  <c r="R74" i="1"/>
  <c r="R101" i="1"/>
  <c r="R54" i="1"/>
  <c r="R259" i="1"/>
  <c r="R122" i="1"/>
  <c r="R309" i="1"/>
  <c r="R189" i="1"/>
  <c r="R278" i="1"/>
  <c r="R53" i="1"/>
  <c r="R298" i="1"/>
  <c r="R52" i="1"/>
  <c r="R297" i="1"/>
  <c r="R266" i="1"/>
  <c r="R126" i="1"/>
  <c r="R78" i="1"/>
  <c r="R36" i="1"/>
  <c r="R136" i="1"/>
  <c r="R299" i="1"/>
  <c r="R280" i="1"/>
  <c r="R107" i="1"/>
  <c r="R69" i="1"/>
  <c r="R334" i="1"/>
  <c r="R257" i="1"/>
  <c r="R195" i="1"/>
  <c r="R302" i="1"/>
  <c r="R97" i="1"/>
  <c r="R185" i="1"/>
  <c r="R172" i="1"/>
  <c r="R108" i="1"/>
  <c r="R306" i="1"/>
  <c r="R3" i="1"/>
  <c r="T5" i="1" s="1"/>
  <c r="U5" i="1" s="1"/>
  <c r="V5" i="1" s="1"/>
  <c r="W5" i="1" s="1"/>
  <c r="X5" i="1" s="1"/>
  <c r="Y5" i="1" s="1"/>
  <c r="J82" i="1"/>
  <c r="J68" i="1"/>
  <c r="J5" i="1"/>
  <c r="J228" i="1"/>
  <c r="J240" i="1"/>
  <c r="J18" i="1"/>
  <c r="J198" i="1"/>
  <c r="J7" i="1"/>
  <c r="J93" i="1"/>
  <c r="J15" i="1"/>
  <c r="J77" i="1"/>
  <c r="J243" i="1"/>
  <c r="J252" i="1"/>
  <c r="J267" i="1"/>
  <c r="J31" i="1"/>
  <c r="J39" i="1"/>
  <c r="J176" i="1"/>
  <c r="J6" i="1"/>
  <c r="J9" i="1"/>
  <c r="J8" i="1"/>
  <c r="J241" i="1"/>
  <c r="J118" i="1"/>
  <c r="J73" i="1"/>
  <c r="J85" i="1"/>
  <c r="J117" i="1"/>
  <c r="J46" i="1"/>
  <c r="J30" i="1"/>
  <c r="J168" i="1"/>
  <c r="J304" i="1"/>
  <c r="J256" i="1"/>
  <c r="J21" i="1"/>
  <c r="J100" i="1"/>
  <c r="J181" i="1"/>
  <c r="J35" i="1"/>
  <c r="J76" i="1"/>
  <c r="J264" i="1"/>
  <c r="J65" i="1"/>
  <c r="J225" i="1"/>
  <c r="J269" i="1"/>
  <c r="J81" i="1"/>
  <c r="J312" i="1"/>
  <c r="J223" i="1"/>
  <c r="J246" i="1"/>
  <c r="J285" i="1"/>
  <c r="J4" i="1"/>
  <c r="J71" i="1"/>
  <c r="J162" i="1"/>
  <c r="J224" i="1"/>
  <c r="J315" i="1"/>
  <c r="J143" i="1"/>
  <c r="J251" i="1"/>
  <c r="J236" i="1"/>
  <c r="J113" i="1"/>
  <c r="J340" i="1"/>
  <c r="J180" i="1"/>
  <c r="J110" i="1"/>
  <c r="J284" i="1"/>
  <c r="J214" i="1"/>
  <c r="J80" i="1"/>
  <c r="J23" i="1"/>
  <c r="J233" i="1"/>
  <c r="J20" i="1"/>
  <c r="J145" i="1"/>
  <c r="J336" i="1"/>
  <c r="J211" i="1"/>
  <c r="J248" i="1"/>
  <c r="J151" i="1"/>
  <c r="J155" i="1"/>
  <c r="J41" i="1"/>
  <c r="J134" i="1"/>
  <c r="J212" i="1"/>
  <c r="J141" i="1"/>
  <c r="J156" i="1"/>
  <c r="J163" i="1"/>
  <c r="J324" i="1"/>
  <c r="J173" i="1"/>
  <c r="J150" i="1"/>
  <c r="J24" i="1"/>
  <c r="J159" i="1"/>
  <c r="J64" i="1"/>
  <c r="J166" i="1"/>
  <c r="J87" i="1"/>
  <c r="J319" i="1"/>
  <c r="J235" i="1"/>
  <c r="J316" i="1"/>
  <c r="J104" i="1"/>
  <c r="J177" i="1"/>
  <c r="J286" i="1"/>
  <c r="J184" i="1"/>
  <c r="J174" i="1"/>
  <c r="J277" i="1"/>
  <c r="J199" i="1"/>
  <c r="J183" i="1"/>
  <c r="J229" i="1"/>
  <c r="J292" i="1"/>
  <c r="J254" i="1"/>
  <c r="J323" i="1"/>
  <c r="J61" i="1"/>
  <c r="J305" i="1"/>
  <c r="J242" i="1"/>
  <c r="J89" i="1"/>
  <c r="J33" i="1"/>
  <c r="J106" i="1"/>
  <c r="J12" i="1"/>
  <c r="J116" i="1"/>
  <c r="J14" i="1"/>
  <c r="J105" i="1"/>
  <c r="J216" i="1"/>
  <c r="J314" i="1"/>
  <c r="J337" i="1"/>
  <c r="J94" i="1"/>
  <c r="J83" i="1"/>
  <c r="J144" i="1"/>
  <c r="J45" i="1"/>
  <c r="J147" i="1"/>
  <c r="J288" i="1"/>
  <c r="J27" i="1"/>
  <c r="J260" i="1"/>
  <c r="J215" i="1"/>
  <c r="J51" i="1"/>
  <c r="J194" i="1"/>
  <c r="J311" i="1"/>
  <c r="J321" i="1"/>
  <c r="J219" i="1"/>
  <c r="J335" i="1"/>
  <c r="J70" i="1"/>
  <c r="J43" i="1"/>
  <c r="J289" i="1"/>
  <c r="J17" i="1"/>
  <c r="J102" i="1"/>
  <c r="J165" i="1"/>
  <c r="J11" i="1"/>
  <c r="J138" i="1"/>
  <c r="J123" i="1"/>
  <c r="J218" i="1"/>
  <c r="J330" i="1"/>
  <c r="J282" i="1"/>
  <c r="J28" i="1"/>
  <c r="J222" i="1"/>
  <c r="J157" i="1"/>
  <c r="J154" i="1"/>
  <c r="J310" i="1"/>
  <c r="J109" i="1"/>
  <c r="J331" i="1"/>
  <c r="J57" i="1"/>
  <c r="J276" i="1"/>
  <c r="J127" i="1"/>
  <c r="J22" i="1"/>
  <c r="J244" i="1"/>
  <c r="J204" i="1"/>
  <c r="J191" i="1"/>
  <c r="J26" i="1"/>
  <c r="J146" i="1"/>
  <c r="J255" i="1"/>
  <c r="J47" i="1"/>
  <c r="J142" i="1"/>
  <c r="J128" i="1"/>
  <c r="J283" i="1"/>
  <c r="J296" i="1"/>
  <c r="J209" i="1"/>
  <c r="J270" i="1"/>
  <c r="J207" i="1"/>
  <c r="J227" i="1"/>
  <c r="J326" i="1"/>
  <c r="J98" i="1"/>
  <c r="J231" i="1"/>
  <c r="J120" i="1"/>
  <c r="J203" i="1"/>
  <c r="J247" i="1"/>
  <c r="J96" i="1"/>
  <c r="J10" i="1"/>
  <c r="J140" i="1"/>
  <c r="J25" i="1"/>
  <c r="J88" i="1"/>
  <c r="J42" i="1"/>
  <c r="J112" i="1"/>
  <c r="J230" i="1"/>
  <c r="J72" i="1"/>
  <c r="J327" i="1"/>
  <c r="J273" i="1"/>
  <c r="J187" i="1"/>
  <c r="J167" i="1"/>
  <c r="J245" i="1"/>
  <c r="J308" i="1"/>
  <c r="J161" i="1"/>
  <c r="J175" i="1"/>
  <c r="J193" i="1"/>
  <c r="J29" i="1"/>
  <c r="J320" i="1"/>
  <c r="J111" i="1"/>
  <c r="J295" i="1"/>
  <c r="J238" i="1"/>
  <c r="J37" i="1"/>
  <c r="J158" i="1"/>
  <c r="J210" i="1"/>
  <c r="J287" i="1"/>
  <c r="J258" i="1"/>
  <c r="J164" i="1"/>
  <c r="J170" i="1"/>
  <c r="J91" i="1"/>
  <c r="J115" i="1"/>
  <c r="J55" i="1"/>
  <c r="J66" i="1"/>
  <c r="J67" i="1"/>
  <c r="J265" i="1"/>
  <c r="J19" i="1"/>
  <c r="J318" i="1"/>
  <c r="J99" i="1"/>
  <c r="J213" i="1"/>
  <c r="J182" i="1"/>
  <c r="J63" i="1"/>
  <c r="J249" i="1"/>
  <c r="J171" i="1"/>
  <c r="J307" i="1"/>
  <c r="J160" i="1"/>
  <c r="J268" i="1"/>
  <c r="J137" i="1"/>
  <c r="J124" i="1"/>
  <c r="J59" i="1"/>
  <c r="J275" i="1"/>
  <c r="J38" i="1"/>
  <c r="J192" i="1"/>
  <c r="J217" i="1"/>
  <c r="J13" i="1"/>
  <c r="J44" i="1"/>
  <c r="J237" i="1"/>
  <c r="J202" i="1"/>
  <c r="J125" i="1"/>
  <c r="J133" i="1"/>
  <c r="J50" i="1"/>
  <c r="J220" i="1"/>
  <c r="J239" i="1"/>
  <c r="J152" i="1"/>
  <c r="J279" i="1"/>
  <c r="J190" i="1"/>
  <c r="J221" i="1"/>
  <c r="J131" i="1"/>
  <c r="J272" i="1"/>
  <c r="J49" i="1"/>
  <c r="J79" i="1"/>
  <c r="J332" i="1"/>
  <c r="J281" i="1"/>
  <c r="J290" i="1"/>
  <c r="J253" i="1"/>
  <c r="J149" i="1"/>
  <c r="J200" i="1"/>
  <c r="J90" i="1"/>
  <c r="J75" i="1"/>
  <c r="J139" i="1"/>
  <c r="J188" i="1"/>
  <c r="J186" i="1"/>
  <c r="J48" i="1"/>
  <c r="J328" i="1"/>
  <c r="J135" i="1"/>
  <c r="J40" i="1"/>
  <c r="J179" i="1"/>
  <c r="J234" i="1"/>
  <c r="J197" i="1"/>
  <c r="J250" i="1"/>
  <c r="J16" i="1"/>
  <c r="J226" i="1"/>
  <c r="J339" i="1"/>
  <c r="J196" i="1"/>
  <c r="J333" i="1"/>
  <c r="J132" i="1"/>
  <c r="J148" i="1"/>
  <c r="J301" i="1"/>
  <c r="J169" i="1"/>
  <c r="J263" i="1"/>
  <c r="J206" i="1"/>
  <c r="J261" i="1"/>
  <c r="J103" i="1"/>
  <c r="J232" i="1"/>
  <c r="J208" i="1"/>
  <c r="J291" i="1"/>
  <c r="J129" i="1"/>
  <c r="J294" i="1"/>
  <c r="J271" i="1"/>
  <c r="J114" i="1"/>
  <c r="J274" i="1"/>
  <c r="J86" i="1"/>
  <c r="J34" i="1"/>
  <c r="J313" i="1"/>
  <c r="J95" i="1"/>
  <c r="J262" i="1"/>
  <c r="J32" i="1"/>
  <c r="J130" i="1"/>
  <c r="J338" i="1"/>
  <c r="J119" i="1"/>
  <c r="J62" i="1"/>
  <c r="J58" i="1"/>
  <c r="J317" i="1"/>
  <c r="J56" i="1"/>
  <c r="J153" i="1"/>
  <c r="J325" i="1"/>
  <c r="J293" i="1"/>
  <c r="J322" i="1"/>
  <c r="J201" i="1"/>
  <c r="J329" i="1"/>
  <c r="J60" i="1"/>
  <c r="J178" i="1"/>
  <c r="J300" i="1"/>
  <c r="J121" i="1"/>
  <c r="J84" i="1"/>
  <c r="J205" i="1"/>
  <c r="J92" i="1"/>
  <c r="J303" i="1"/>
  <c r="J74" i="1"/>
  <c r="J101" i="1"/>
  <c r="J54" i="1"/>
  <c r="J259" i="1"/>
  <c r="J122" i="1"/>
  <c r="J309" i="1"/>
  <c r="J189" i="1"/>
  <c r="J278" i="1"/>
  <c r="J53" i="1"/>
  <c r="J298" i="1"/>
  <c r="J52" i="1"/>
  <c r="J297" i="1"/>
  <c r="J266" i="1"/>
  <c r="J126" i="1"/>
  <c r="J78" i="1"/>
  <c r="J36" i="1"/>
  <c r="J136" i="1"/>
  <c r="J299" i="1"/>
  <c r="J280" i="1"/>
  <c r="J107" i="1"/>
  <c r="J69" i="1"/>
  <c r="J334" i="1"/>
  <c r="J257" i="1"/>
  <c r="J195" i="1"/>
  <c r="J302" i="1"/>
  <c r="J97" i="1"/>
  <c r="J185" i="1"/>
  <c r="J172" i="1"/>
  <c r="J108" i="1"/>
  <c r="J306" i="1"/>
  <c r="J3" i="1"/>
  <c r="T4" i="1" l="1"/>
  <c r="U4" i="1" s="1"/>
  <c r="V4" i="1" s="1"/>
  <c r="W4" i="1" s="1"/>
  <c r="X4" i="1" s="1"/>
  <c r="Y4" i="1" s="1"/>
  <c r="T19" i="1"/>
  <c r="U19" i="1" s="1"/>
  <c r="V19" i="1" s="1"/>
  <c r="W19" i="1" s="1"/>
  <c r="X19" i="1" s="1"/>
  <c r="Y19" i="1" s="1"/>
  <c r="T7" i="1"/>
  <c r="U7" i="1" s="1"/>
  <c r="V7" i="1" s="1"/>
  <c r="W7" i="1" s="1"/>
  <c r="X7" i="1" s="1"/>
  <c r="Y7" i="1" s="1"/>
  <c r="T27" i="1"/>
  <c r="U27" i="1" s="1"/>
  <c r="V27" i="1" s="1"/>
  <c r="W27" i="1" s="1"/>
  <c r="X27" i="1" s="1"/>
  <c r="Y27" i="1" s="1"/>
  <c r="T23" i="1"/>
  <c r="U23" i="1" s="1"/>
  <c r="V23" i="1" s="1"/>
  <c r="W23" i="1" s="1"/>
  <c r="X23" i="1" s="1"/>
  <c r="Y23" i="1" s="1"/>
  <c r="T11" i="1"/>
  <c r="U11" i="1" s="1"/>
  <c r="V11" i="1" s="1"/>
  <c r="W11" i="1" s="1"/>
  <c r="X11" i="1" s="1"/>
  <c r="Y11" i="1" s="1"/>
  <c r="T26" i="1"/>
  <c r="U26" i="1" s="1"/>
  <c r="V26" i="1" s="1"/>
  <c r="W26" i="1" s="1"/>
  <c r="X26" i="1" s="1"/>
  <c r="Y26" i="1" s="1"/>
  <c r="T22" i="1"/>
  <c r="U22" i="1" s="1"/>
  <c r="V22" i="1" s="1"/>
  <c r="W22" i="1" s="1"/>
  <c r="X22" i="1" s="1"/>
  <c r="Y22" i="1" s="1"/>
  <c r="T18" i="1"/>
  <c r="U18" i="1" s="1"/>
  <c r="V18" i="1" s="1"/>
  <c r="W18" i="1" s="1"/>
  <c r="X18" i="1" s="1"/>
  <c r="Y18" i="1" s="1"/>
  <c r="T14" i="1"/>
  <c r="U14" i="1" s="1"/>
  <c r="V14" i="1" s="1"/>
  <c r="W14" i="1" s="1"/>
  <c r="X14" i="1" s="1"/>
  <c r="Y14" i="1" s="1"/>
  <c r="T10" i="1"/>
  <c r="U10" i="1" s="1"/>
  <c r="V10" i="1" s="1"/>
  <c r="W10" i="1" s="1"/>
  <c r="X10" i="1" s="1"/>
  <c r="Y10" i="1" s="1"/>
  <c r="T15" i="1"/>
  <c r="U15" i="1" s="1"/>
  <c r="V15" i="1" s="1"/>
  <c r="W15" i="1" s="1"/>
  <c r="X15" i="1" s="1"/>
  <c r="Y15" i="1" s="1"/>
  <c r="T21" i="1"/>
  <c r="U21" i="1" s="1"/>
  <c r="V21" i="1" s="1"/>
  <c r="W21" i="1" s="1"/>
  <c r="X21" i="1" s="1"/>
  <c r="Y21" i="1" s="1"/>
  <c r="T13" i="1"/>
  <c r="U13" i="1" s="1"/>
  <c r="V13" i="1" s="1"/>
  <c r="W13" i="1" s="1"/>
  <c r="X13" i="1" s="1"/>
  <c r="Y13" i="1" s="1"/>
  <c r="T9" i="1"/>
  <c r="U9" i="1" s="1"/>
  <c r="V9" i="1" s="1"/>
  <c r="W9" i="1" s="1"/>
  <c r="X9" i="1" s="1"/>
  <c r="Y9" i="1" s="1"/>
  <c r="T25" i="1"/>
  <c r="U25" i="1" s="1"/>
  <c r="V25" i="1" s="1"/>
  <c r="W25" i="1" s="1"/>
  <c r="X25" i="1" s="1"/>
  <c r="Y25" i="1" s="1"/>
  <c r="T17" i="1"/>
  <c r="U17" i="1" s="1"/>
  <c r="V17" i="1" s="1"/>
  <c r="W17" i="1" s="1"/>
  <c r="X17" i="1" s="1"/>
  <c r="Y17" i="1" s="1"/>
  <c r="T6" i="1"/>
  <c r="U6" i="1" s="1"/>
  <c r="V6" i="1" s="1"/>
  <c r="W6" i="1" s="1"/>
  <c r="X6" i="1" s="1"/>
  <c r="Y6" i="1" s="1"/>
  <c r="T28" i="1"/>
  <c r="U28" i="1" s="1"/>
  <c r="V28" i="1" s="1"/>
  <c r="W28" i="1" s="1"/>
  <c r="X28" i="1" s="1"/>
  <c r="Y28" i="1" s="1"/>
  <c r="T24" i="1"/>
  <c r="U24" i="1" s="1"/>
  <c r="V24" i="1" s="1"/>
  <c r="W24" i="1" s="1"/>
  <c r="X24" i="1" s="1"/>
  <c r="Y24" i="1" s="1"/>
  <c r="T20" i="1"/>
  <c r="U20" i="1" s="1"/>
  <c r="V20" i="1" s="1"/>
  <c r="W20" i="1" s="1"/>
  <c r="X20" i="1" s="1"/>
  <c r="Y20" i="1" s="1"/>
  <c r="T16" i="1"/>
  <c r="U16" i="1" s="1"/>
  <c r="V16" i="1" s="1"/>
  <c r="W16" i="1" s="1"/>
  <c r="X16" i="1" s="1"/>
  <c r="Y16" i="1" s="1"/>
  <c r="T12" i="1"/>
  <c r="U12" i="1" s="1"/>
  <c r="V12" i="1" s="1"/>
  <c r="W12" i="1" s="1"/>
  <c r="X12" i="1" s="1"/>
  <c r="Y12" i="1" s="1"/>
  <c r="T8" i="1"/>
  <c r="U8" i="1" s="1"/>
  <c r="V8" i="1" s="1"/>
  <c r="W8" i="1" s="1"/>
  <c r="X8" i="1" s="1"/>
  <c r="Y8" i="1" s="1"/>
</calcChain>
</file>

<file path=xl/sharedStrings.xml><?xml version="1.0" encoding="utf-8"?>
<sst xmlns="http://schemas.openxmlformats.org/spreadsheetml/2006/main" count="721" uniqueCount="706">
  <si>
    <t>Accession</t>
  </si>
  <si>
    <t>Description</t>
  </si>
  <si>
    <t>Coverage [%]</t>
  </si>
  <si>
    <t># Peptides</t>
  </si>
  <si>
    <t># PSMs</t>
  </si>
  <si>
    <t># Unique Peptides</t>
  </si>
  <si>
    <t># AAs</t>
  </si>
  <si>
    <t>MW [kDa]</t>
  </si>
  <si>
    <t>Score Sequest HT: Sequest HT</t>
  </si>
  <si>
    <t>Abundances (Normalized): F13: Sample</t>
  </si>
  <si>
    <t>Abundances (Normalized): F14: Sample</t>
  </si>
  <si>
    <t>Abundances (Normalized): F15: Sample</t>
  </si>
  <si>
    <t>Abundances (Normalized): F16: Sample</t>
  </si>
  <si>
    <t>Abundances (Normalized): F17: Sample</t>
  </si>
  <si>
    <t>Abundances (Normalized): F18: Sample</t>
  </si>
  <si>
    <t/>
  </si>
  <si>
    <t>P63286</t>
  </si>
  <si>
    <t>Chaperone protein ClpB OS=Escherichia coli O6:H1 (strain CFT073 / ATCC 700928 / UPEC) OX=199310 GN=clpB PE=3 SV=1</t>
  </si>
  <si>
    <t>G3IDS0</t>
  </si>
  <si>
    <t>Pre-mRNA-processing factor 40-like A OS=Cricetulus griseus OX=10029 GN=I79_021853 PE=4 SV=1</t>
  </si>
  <si>
    <t>XM_027393036.2_66719070_55aa</t>
  </si>
  <si>
    <t>gene=XM_027393036.2_66719070_55aa seq_id=NW_023276806.1 type=cds</t>
  </si>
  <si>
    <t>A0A3L7HCF9</t>
  </si>
  <si>
    <t>ENG OS=Cricetulus griseus OX=10029 GN=CgPICR_015446 PE=4 SV=1</t>
  </si>
  <si>
    <t>A0A3L7HV01</t>
  </si>
  <si>
    <t>SMOK OS=Cricetulus griseus OX=10029 GN=CgPICR_010420 PE=4 SV=1</t>
  </si>
  <si>
    <t>A0A3L7HMC9</t>
  </si>
  <si>
    <t>LAMB1 OS=Cricetulus griseus OX=10029 GN=CgPICR_020078 PE=4 SV=1</t>
  </si>
  <si>
    <t>XM_027426885.2_84669078_43aa</t>
  </si>
  <si>
    <t>gene=XM_027426885.2_84669078_43aa seq_id=NC_048600.1 type=cds</t>
  </si>
  <si>
    <t>A0A3L7IAN3</t>
  </si>
  <si>
    <t>MAPK8IP2 OS=Cricetulus griseus OX=10029 GN=CgPICR_000076 PE=4 SV=1</t>
  </si>
  <si>
    <t>G3HNJ3</t>
  </si>
  <si>
    <t>Clusterin OS=Cricetulus griseus OX=10029 GN=I79_012331 PE=3 SV=1</t>
  </si>
  <si>
    <t>G3I3W5</t>
  </si>
  <si>
    <t>Tripartite motif-containing protein 66 OS=Cricetulus griseus OX=10029 GN=I79_018134 PE=4 SV=1</t>
  </si>
  <si>
    <t>XR_003483471.2_137310229_34aa</t>
  </si>
  <si>
    <t>gene=XR_003483471.2_137310229_34aa seq_id=NC_048596.1 type=cds</t>
  </si>
  <si>
    <t>G3IH86</t>
  </si>
  <si>
    <t>SH3 and multiple ankyrin repeat domains protein 3 OS=Cricetulus griseus OX=10029 GN=I79_023173 PE=4 SV=1</t>
  </si>
  <si>
    <t>A0A3L7HLD3</t>
  </si>
  <si>
    <t>IGH-1A OS=Cricetulus griseus OX=10029 GN=CgPICR_019954 PE=4 SV=1</t>
  </si>
  <si>
    <t>A0A3L7HH23</t>
  </si>
  <si>
    <t>ARFGAP1 OS=Cricetulus griseus OX=10029 GN=CgPICR_018024 PE=4 SV=1</t>
  </si>
  <si>
    <t>A0A3L7H9E6</t>
  </si>
  <si>
    <t>GLMN (Fragment) OS=Cricetulus griseus OX=10029 GN=CgPICR_015132 PE=4 SV=1</t>
  </si>
  <si>
    <t>XR_003488121.2_23753027_72aa</t>
  </si>
  <si>
    <t>gene=XR_003488121.2_23753027_72aa seq_id=NC_048603.1 type=cds</t>
  </si>
  <si>
    <t>XM_027429672.2_86498462_66aa</t>
  </si>
  <si>
    <t>gene=XM_027429672.2_86498462_66aa seq_id=NC_048601.1 type=cds</t>
  </si>
  <si>
    <t>A0A3L7IJF7</t>
  </si>
  <si>
    <t>Uncharacterized protein (Fragment) OS=Cricetulus griseus OX=10029 GN=CgPICR_008542 PE=4 SV=1</t>
  </si>
  <si>
    <t>A0A3L7I2M5</t>
  </si>
  <si>
    <t>Galectin (Fragment) OS=Cricetulus griseus OX=10029 GN=CgPICR_015004 PE=4 SV=1</t>
  </si>
  <si>
    <t>G3ILF1</t>
  </si>
  <si>
    <t>Glutathione S-transferase OS=Cricetulus griseus OX=10029 GN=H671_1g2859 PE=3 SV=1</t>
  </si>
  <si>
    <t>G3IDP5</t>
  </si>
  <si>
    <t>CYR61 OS=Cricetulus griseus OX=10029 GN=CgPICR_004212 PE=4 SV=1</t>
  </si>
  <si>
    <t>A0A3L7HLK6</t>
  </si>
  <si>
    <t>Palmitoyltransferase OS=Cricetulus griseus OX=10029 GN=CgPICR_008395 PE=3 SV=1</t>
  </si>
  <si>
    <t>G3HCM1</t>
  </si>
  <si>
    <t>EGF-like module-containing mucin-like hormone receptor-like 1 (Fragment) OS=Cricetulus griseus OX=10029 GN=I79_008232 PE=3 SV=1</t>
  </si>
  <si>
    <t>G3IQE0</t>
  </si>
  <si>
    <t>Uncharacterized protein OS=Cricetulus griseus OX=10029 GN=I79_026272 PE=4 SV=1</t>
  </si>
  <si>
    <t>G3ICS3</t>
  </si>
  <si>
    <t>Cullin-3 OS=Cricetulus griseus OX=10029 GN=I79_021472 PE=3 SV=1</t>
  </si>
  <si>
    <t>G3HDE7</t>
  </si>
  <si>
    <t>WD repeat-containing protein 23 OS=Cricetulus griseus OX=10029 GN=I79_008551 PE=4 SV=1</t>
  </si>
  <si>
    <t>XM_027418713.2_5256862_31aa</t>
  </si>
  <si>
    <t>gene=XM_027418713.2_5256862_31aa seq_id=NC_048598.1 type=cds</t>
  </si>
  <si>
    <t>XR_004769256.1_168466271_38aa</t>
  </si>
  <si>
    <t>gene=XR_004769256.1_168466271_38aa seq_id=NC_048596.1 type=cds</t>
  </si>
  <si>
    <t>A0A3L7IP31</t>
  </si>
  <si>
    <t>CCDC158 OS=Cricetulus griseus OX=10029 GN=CgPICR_018970 PE=4 SV=1</t>
  </si>
  <si>
    <t>A0A061IEP7</t>
  </si>
  <si>
    <t>Coronin OS=Cricetulus griseus OX=10029 GN=CgPICR_017705 PE=3 SV=1</t>
  </si>
  <si>
    <t>A0A3L7HE66</t>
  </si>
  <si>
    <t>Protein transport protein SEC23 OS=Cricetulus griseus OX=10029 GN=CgPICR_001350 PE=3 SV=1</t>
  </si>
  <si>
    <t>XM_027421467.2_26771799_358aa</t>
  </si>
  <si>
    <t>gene=XM_027421467.2_26771799_358aa seq_id=NC_048599.1 type=cds</t>
  </si>
  <si>
    <t>G3HX62</t>
  </si>
  <si>
    <t>Rac GTPase-activating protein 1 OS=Cricetulus griseus OX=10029 GN=I79_015579 PE=4 SV=1</t>
  </si>
  <si>
    <t>A0A3L7IHA5</t>
  </si>
  <si>
    <t>IKZF4 (Fragment) OS=Cricetulus griseus OX=10029 GN=CgPICR_002466 PE=4 SV=1</t>
  </si>
  <si>
    <t>XR_003482467.2_338345938_118aa</t>
  </si>
  <si>
    <t>gene=XR_003482467.2_338345938_118aa seq_id=NC_048595.1 type=cds</t>
  </si>
  <si>
    <t>G3IJE2</t>
  </si>
  <si>
    <t>Olfactory receptor OS=Cricetulus griseus OX=10029 GN=I79_023975 PE=3 SV=1</t>
  </si>
  <si>
    <t>A0A3L7HAY8</t>
  </si>
  <si>
    <t>Annexin OS=Cricetulus griseus OX=10029 GN=CgPICR_006340 PE=3 SV=1</t>
  </si>
  <si>
    <t>XM_027396304.2_386313216_36aa</t>
  </si>
  <si>
    <t>gene=XM_027396304.2_386313216_36aa seq_id=NC_048595.1 type=cds</t>
  </si>
  <si>
    <t>A0A3L7HX41</t>
  </si>
  <si>
    <t>MUC5AC OS=Cricetulus griseus OX=10029 GN=CgPICR_009647 PE=4 SV=1</t>
  </si>
  <si>
    <t>A0A3L7H919</t>
  </si>
  <si>
    <t>MICOS complex subunit MIC60 (Fragment) OS=Cricetulus griseus OX=10029 GN=CgPICR_013839 PE=3 SV=1</t>
  </si>
  <si>
    <t>G3IF29</t>
  </si>
  <si>
    <t>Uncharacterized protein ENSP00000382514-like OS=Cricetulus griseus OX=10029 GN=I79_022341 PE=4 SV=1</t>
  </si>
  <si>
    <t>A0A061I8X0</t>
  </si>
  <si>
    <t>WD repeat-containing protein 61-like isoform 2 OS=Cricetulus griseus OX=10029 GN=H671_4g11830 PE=4 SV=1</t>
  </si>
  <si>
    <t>A0A3L7HXI2</t>
  </si>
  <si>
    <t>DMBT1 OS=Cricetulus griseus OX=10029 GN=CgPICR_009774 PE=4 SV=1</t>
  </si>
  <si>
    <t>A0A3L7HKT4</t>
  </si>
  <si>
    <t>CHIT1 OS=Cricetulus griseus OX=10029 GN=CgPICR_000947 PE=3 SV=1</t>
  </si>
  <si>
    <t>A0A3L7GXK7</t>
  </si>
  <si>
    <t>Uncharacterized protein OS=Cricetulus griseus OX=10029 GN=CgPICR_022332 PE=4 SV=1</t>
  </si>
  <si>
    <t>A0A3L7HAL2</t>
  </si>
  <si>
    <t>PGP OS=Cricetulus griseus OX=10029 GN=CgPICR_010507 PE=3 SV=1</t>
  </si>
  <si>
    <t>XM_027387340.2_100052749_117aa</t>
  </si>
  <si>
    <t>gene=XM_027387340.2_100052749_117aa seq_id=NW_023276807.1 type=cds</t>
  </si>
  <si>
    <t>G3GS23</t>
  </si>
  <si>
    <t>NR2C2 OS=Cricetulus griseus OX=10029 GN=CgPICR_011150 PE=3 SV=1</t>
  </si>
  <si>
    <t>A0A3L7HXD2</t>
  </si>
  <si>
    <t>HOMER2 OS=Cricetulus griseus OX=10029 GN=CgPICR_008567 PE=4 SV=1</t>
  </si>
  <si>
    <t>A0A061I833</t>
  </si>
  <si>
    <t>Non-receptor tyrosine-protein kinase TYK2 isoform 1 OS=Cricetulus griseus OX=10029 GN=H671_4g13051 PE=3 SV=1</t>
  </si>
  <si>
    <t>G3H1E7</t>
  </si>
  <si>
    <t>60 kDa heat shock protein, mitochondrial OS=Cricetulus griseus OX=10029 GN=I79_003972 PE=3 SV=1</t>
  </si>
  <si>
    <t>A0A3L7HHF4</t>
  </si>
  <si>
    <t>LY75 OS=Cricetulus griseus OX=10029 GN=CgPICR_004690 PE=4 SV=1</t>
  </si>
  <si>
    <t>A0A3L7HSX1</t>
  </si>
  <si>
    <t>MCAM OS=Cricetulus griseus OX=10029 GN=CgPICR_005927 PE=4 SV=1</t>
  </si>
  <si>
    <t>G3HHZ6</t>
  </si>
  <si>
    <t>Uncharacterized protein OS=Cricetulus griseus OX=10029 GN=I79_010258 PE=4 SV=1</t>
  </si>
  <si>
    <t>A0A061HTH8</t>
  </si>
  <si>
    <t>Sialoadhesin OS=Cricetulus griseus OX=10029 GN=H671_21423 PE=4 SV=1</t>
  </si>
  <si>
    <t>A0A3L7IHE6</t>
  </si>
  <si>
    <t>LRP1 OS=Cricetulus griseus OX=10029 GN=CgPICR_002506 PE=4 SV=1</t>
  </si>
  <si>
    <t>G3HLN5</t>
  </si>
  <si>
    <t>GRB2-associated-binding protein 2 OS=Cricetulus griseus OX=10029 GN=I79_011625 PE=4 SV=1</t>
  </si>
  <si>
    <t>A0A3L7GYS0</t>
  </si>
  <si>
    <t>ZFP14 OS=Cricetulus griseus OX=10029 GN=CgPICR_021906 PE=4 SV=1</t>
  </si>
  <si>
    <t>A0A3L7I319</t>
  </si>
  <si>
    <t>ANKS6 OS=Cricetulus griseus OX=10029 GN=CgPICR_003090 PE=4 SV=1</t>
  </si>
  <si>
    <t>G3IFA2</t>
  </si>
  <si>
    <t>Uncharacterized protein OS=Cricetulus griseus OX=10029 GN=I79_022423 PE=4 SV=1</t>
  </si>
  <si>
    <t>XM_027414806.2_174307451_60aa</t>
  </si>
  <si>
    <t>gene=XM_027414806.2_174307451_60aa seq_id=NC_048597.1 type=cds</t>
  </si>
  <si>
    <t>A0A3L7HTC4</t>
  </si>
  <si>
    <t>MYO1E OS=Cricetulus griseus OX=10029 GN=CgPICR_005221 PE=3 SV=1</t>
  </si>
  <si>
    <t>XM_027423350.2_11923755_25aa</t>
  </si>
  <si>
    <t>gene=XM_027423350.2_11923755_25aa seq_id=NC_048599.1 type=cds</t>
  </si>
  <si>
    <t>G3GZY4</t>
  </si>
  <si>
    <t>Lysyl oxidase-like 4 OS=Cricetulus griseus OX=10029 GN=I79_003432 PE=4 SV=1</t>
  </si>
  <si>
    <t>A0A061HV04</t>
  </si>
  <si>
    <t>Leucine-rich repeat and calponin homology domain-containing protein 2 OS=Cricetulus griseus OX=10029 GN=H671_xg20069 PE=4 SV=1</t>
  </si>
  <si>
    <t>A0A3L7I5M8</t>
  </si>
  <si>
    <t>Zinc finger FYVE domain-containing protein OS=Cricetulus griseus OX=10029 GN=CgPICR_002953 PE=4 SV=1</t>
  </si>
  <si>
    <t>A0A3L7HKP3</t>
  </si>
  <si>
    <t>Uncharacterized protein OS=Cricetulus griseus OX=10029 GN=CgPICR_010130 PE=4 SV=1</t>
  </si>
  <si>
    <t>G3GWJ6</t>
  </si>
  <si>
    <t>Putative transposase element L1Md-A101/L1Md-A102/L1Md-A2 OS=Cricetulus griseus OX=10029 GN=I79_002122 PE=4 SV=1</t>
  </si>
  <si>
    <t>G3GUQ5</t>
  </si>
  <si>
    <t>Tyrosine-protein phosphatase non-receptor type 6 (Fragment) OS=Cricetulus griseus OX=10029 GN=I79_001423 PE=4 SV=1</t>
  </si>
  <si>
    <t>XM_027425539.2_130336743_38aa</t>
  </si>
  <si>
    <t>gene=XM_027425539.2_130336743_38aa seq_id=NC_048600.1 type=cds</t>
  </si>
  <si>
    <t>G3H3U3</t>
  </si>
  <si>
    <t>Syntaxin-binding protein 5 OS=Cricetulus griseus OX=10029 GN=I79_004930 PE=4 SV=1</t>
  </si>
  <si>
    <t>A0A3L7I3W5</t>
  </si>
  <si>
    <t>EGLN1 OS=Cricetulus griseus OX=10029 GN=CgPICR_018081 PE=4 SV=1</t>
  </si>
  <si>
    <t>G3H1Q3</t>
  </si>
  <si>
    <t>von Willebrand factor A domain-containing protein 3B OS=Cricetulus griseus OX=10029 GN=I79_004085 PE=4 SV=1</t>
  </si>
  <si>
    <t>G3GU91</t>
  </si>
  <si>
    <t>KLHL23 OS=Cricetulus griseus OX=10029 GN=CgPICR_004638 PE=4 SV=1</t>
  </si>
  <si>
    <t>G3GRX1</t>
  </si>
  <si>
    <t>Cysteine-rich secretory protein LCCL domain-containing 2 OS=Cricetulus griseus OX=10029 GN=I79_000266 PE=4 SV=1</t>
  </si>
  <si>
    <t>A0A061I1G5</t>
  </si>
  <si>
    <t>A disintegrin and metalloproteinase with thrombospondin motif 3-like protein OS=Cricetulus griseus OX=10029 GN=H671_7g18217 PE=4 SV=1</t>
  </si>
  <si>
    <t>A0A3L7IMG2</t>
  </si>
  <si>
    <t>CCDC88A (Fragment) OS=Cricetulus griseus OX=10029 GN=CgPICR_004935 PE=4 SV=1</t>
  </si>
  <si>
    <t>G3GWK0</t>
  </si>
  <si>
    <t>Tektin-5 OS=Cricetulus griseus OX=10029 GN=I79_002127 PE=4 SV=1</t>
  </si>
  <si>
    <t>XM_027414605.2_217021826_717aa</t>
  </si>
  <si>
    <t>gene=XM_027414605.2_217021826_717aa seq_id=NC_048597.1 type=cds</t>
  </si>
  <si>
    <t>G3GSI3</t>
  </si>
  <si>
    <t>Mortality factor 4-like protein 2 OS=Cricetulus griseus OX=10029 GN=I79_000598 PE=4 SV=1</t>
  </si>
  <si>
    <t>XM_027396516.2_395555797_35aa</t>
  </si>
  <si>
    <t>gene=XM_027396516.2_395555797_35aa seq_id=NC_048595.1 type=cds</t>
  </si>
  <si>
    <t>A0A3L7IQG3</t>
  </si>
  <si>
    <t>PLEKHB2 OS=Cricetulus griseus OX=10029 GN=CgPICR_004327 PE=4 SV=1</t>
  </si>
  <si>
    <t>G3IBJ9</t>
  </si>
  <si>
    <t>Protein FAM179B OS=Cricetulus griseus OX=10029 GN=I79_021023 PE=4 SV=1</t>
  </si>
  <si>
    <t>A0A061I520</t>
  </si>
  <si>
    <t>StAR-related lipid transfer protein 13 isoform 2 OS=Cricetulus griseus OX=10029 GN=H671_4g13347 PE=4 SV=1</t>
  </si>
  <si>
    <t>A0A3L7HT92</t>
  </si>
  <si>
    <t>LEO1 OS=Cricetulus griseus OX=10029 GN=CgPICR_005182 PE=4 SV=1</t>
  </si>
  <si>
    <t>A0A061I6I9</t>
  </si>
  <si>
    <t>Uncharacterized protein OS=Cricetulus griseus OX=10029 GN=H671_4g12860 PE=4 SV=1</t>
  </si>
  <si>
    <t>G3HSK6</t>
  </si>
  <si>
    <t>Tight junction protein ZO-3 OS=Cricetulus griseus OX=10029 GN=I79_013839 PE=3 SV=1</t>
  </si>
  <si>
    <t>A0A3L7IIK0</t>
  </si>
  <si>
    <t>DCLK2 (Fragment) OS=Cricetulus griseus OX=10029 GN=CgPICR_013471 PE=4 SV=1</t>
  </si>
  <si>
    <t>A0A3L7GXD5</t>
  </si>
  <si>
    <t>FRAT1 OS=Cricetulus griseus OX=10029 GN=CgPICR_022506 PE=4 SV=1</t>
  </si>
  <si>
    <t>A0A3L7IGK0</t>
  </si>
  <si>
    <t>Uncharacterized protein OS=Cricetulus griseus OX=10029 GN=CgPICR_013503 PE=4 SV=1</t>
  </si>
  <si>
    <t>A0A3L7IL56</t>
  </si>
  <si>
    <t>STOX2 OS=Cricetulus griseus OX=10029 GN=CgPICR_008937 PE=4 SV=1</t>
  </si>
  <si>
    <t>A0A3L7H541</t>
  </si>
  <si>
    <t>DMWD OS=Cricetulus griseus OX=10029 GN=CgPICR_020979 PE=4 SV=1</t>
  </si>
  <si>
    <t>A0A3L7IAH8</t>
  </si>
  <si>
    <t>CERK OS=Cricetulus griseus OX=10029 GN=CgPICR_000047 PE=4 SV=1</t>
  </si>
  <si>
    <t>A0A3L7IGQ4</t>
  </si>
  <si>
    <t>Small nuclear ribonucleoprotein Sm D3 OS=Cricetulus griseus OX=10029 GN=SNRPD3 PE=3 SV=1</t>
  </si>
  <si>
    <t>A0A3L7HUU2</t>
  </si>
  <si>
    <t>DBN1 OS=Cricetulus griseus OX=10029 GN=CgPICR_010353 PE=4 SV=1</t>
  </si>
  <si>
    <t>A0A3L7GNU0</t>
  </si>
  <si>
    <t>PABPC4 OS=Cricetulus griseus OX=10029 GN=CgPICR_015488 PE=4 SV=1</t>
  </si>
  <si>
    <t>A0A3L7HFZ3</t>
  </si>
  <si>
    <t>KCNJ14 OS=Cricetulus griseus OX=10029 GN=CgPICR_019259 PE=3 SV=1</t>
  </si>
  <si>
    <t>A0A061I1K9</t>
  </si>
  <si>
    <t>Histone H2A OS=Cricetulus griseus OX=10029 GN=H671_7g18063 PE=3 SV=1</t>
  </si>
  <si>
    <t>XM_027399804.2_14901209_177aa</t>
  </si>
  <si>
    <t>gene=XM_027399804.2_14901209_177aa seq_id=NC_048595.1 type=cds</t>
  </si>
  <si>
    <t>A0A061IEN4</t>
  </si>
  <si>
    <t>Transmembrane protein 53-like isoform 2 OS=Cricetulus griseus OX=10029 GN=H671_2g6244 PE=4 SV=1</t>
  </si>
  <si>
    <t>A0A3L7HLK3</t>
  </si>
  <si>
    <t>RGS2 OS=Cricetulus griseus OX=10029 GN=CgPICR_000888 PE=4 SV=1</t>
  </si>
  <si>
    <t>G3I8U7</t>
  </si>
  <si>
    <t>Myomesin-1 OS=Cricetulus griseus OX=10029 GN=I79_019979 PE=4 SV=1</t>
  </si>
  <si>
    <t>XR_003486232.2_156281483_25aa</t>
  </si>
  <si>
    <t>gene=XR_003486232.2_156281483_25aa seq_id=NC_048598.1 type=cds</t>
  </si>
  <si>
    <t>G3HRR4</t>
  </si>
  <si>
    <t>Fibrillin-3 OS=Cricetulus griseus OX=10029 GN=I79_013535 PE=4 SV=1</t>
  </si>
  <si>
    <t>XM_027426609.2_91492885_33aa</t>
  </si>
  <si>
    <t>gene=XM_027426609.2_91492885_33aa seq_id=NC_048600.1 type=cds</t>
  </si>
  <si>
    <t>G3HF19</t>
  </si>
  <si>
    <t>Uncharacterized protein OS=Cricetulus griseus OX=10029 GN=I79_009171 PE=4 SV=1</t>
  </si>
  <si>
    <t>XR_003484083.2_254411628_96aa</t>
  </si>
  <si>
    <t>gene=XR_003484083.2_254411628_96aa seq_id=NC_048596.1 type=cds</t>
  </si>
  <si>
    <t>G3HSD6</t>
  </si>
  <si>
    <t>Alpha-protein kinase 2 OS=Cricetulus griseus OX=10029 GN=I79_013766 PE=4 SV=1</t>
  </si>
  <si>
    <t>A0A3L7I0W2</t>
  </si>
  <si>
    <t>Bestrophin OS=Cricetulus griseus OX=10029 GN=CgPICR_006767 PE=3 SV=1</t>
  </si>
  <si>
    <t>A0A061I869</t>
  </si>
  <si>
    <t>Coiled-coil domain-containing protein OS=Cricetulus griseus OX=10029 GN=H671_4g11731 PE=4 SV=1</t>
  </si>
  <si>
    <t>A0A061HUR0</t>
  </si>
  <si>
    <t>Putative HIV Tat-specific factor 1 like protein OS=Cricetulus griseus OX=10029 GN=H671_xg20250 PE=4 SV=1</t>
  </si>
  <si>
    <t>G3I2I7</t>
  </si>
  <si>
    <t>Mitogen-activated protein kinase kinase kinase 7-interacting protein 1 OS=Cricetulus griseus OX=10029 GN=I79_017620 PE=4 SV=1</t>
  </si>
  <si>
    <t>G3IDJ9</t>
  </si>
  <si>
    <t>Uncharacterized protein OS=Cricetulus griseus OX=10029 GN=I79_021782 PE=4 SV=1</t>
  </si>
  <si>
    <t>G3H172</t>
  </si>
  <si>
    <t>Coagulation factor XII OS=Cricetulus griseus OX=10029 GN=I79_003896 PE=3 SV=1</t>
  </si>
  <si>
    <t>XM_027419697.2_147232098_80aa</t>
  </si>
  <si>
    <t>gene=XM_027419697.2_147232098_80aa seq_id=NC_048598.1 type=cds</t>
  </si>
  <si>
    <t>G3GYU9</t>
  </si>
  <si>
    <t>Receptor protein serine/threonine kinase OS=Cricetulus griseus OX=10029 GN=I79_003002 PE=3 SV=1</t>
  </si>
  <si>
    <t>A0A3L7GW94</t>
  </si>
  <si>
    <t>Uncharacterized protein OS=Cricetulus griseus OX=10029 GN=CgPICR_022816 PE=4 SV=1</t>
  </si>
  <si>
    <t>XM_027401442.2_331446202_78aa</t>
  </si>
  <si>
    <t>gene=XM_027401442.2_331446202_78aa seq_id=NC_048595.1 type=cds</t>
  </si>
  <si>
    <t>A0A3L7HCL8</t>
  </si>
  <si>
    <t>ADK (Fragment) OS=Cricetulus griseus OX=10029 GN=CgPICR_010663 PE=4 SV=1</t>
  </si>
  <si>
    <t>A0A3L7I130</t>
  </si>
  <si>
    <t>GVIN1 OS=Cricetulus griseus OX=10029 GN=CgPICR_020318 PE=4 SV=1</t>
  </si>
  <si>
    <t>XM_027413030.2_67979883_20aa</t>
  </si>
  <si>
    <t>gene=XM_027413030.2_67979883_20aa seq_id=NC_048597.1 type=cds</t>
  </si>
  <si>
    <t>A0A3L7IBE0</t>
  </si>
  <si>
    <t>TRAK2 OS=Cricetulus griseus OX=10029 GN=CgPICR_000365 PE=4 SV=1</t>
  </si>
  <si>
    <t>A0A061I9J9</t>
  </si>
  <si>
    <t>Putative UPF0505 protein C16orf62 like protein OS=Cricetulus griseus OX=10029 GN=H671_3g9716 PE=4 SV=1</t>
  </si>
  <si>
    <t>A0A061I2R3</t>
  </si>
  <si>
    <t>Interphotoreceptor matrix proteoglycan 2-like protein OS=Cricetulus griseus OX=10029 GN=H671_4g13049 PE=4 SV=1</t>
  </si>
  <si>
    <t>A0A3L7HYB8</t>
  </si>
  <si>
    <t>CNNM1 OS=Cricetulus griseus OX=10029 GN=CgPICR_007833 PE=4 SV=1</t>
  </si>
  <si>
    <t>A0A061HW06</t>
  </si>
  <si>
    <t>HNRNPM OS=Cricetulus griseus OX=10029 GN=CgPICR_021308 PE=4 SV=1</t>
  </si>
  <si>
    <t>XM_027388638.2_229457399_33aa</t>
  </si>
  <si>
    <t>gene=XM_027388638.2_229457399_33aa seq_id=NW_023276806.1 type=cds</t>
  </si>
  <si>
    <t>XM_027424111.2_111947994_98aa</t>
  </si>
  <si>
    <t>gene=XM_027424111.2_111947994_98aa seq_id=NC_048600.1 type=cds</t>
  </si>
  <si>
    <t>A0A3L7GW11</t>
  </si>
  <si>
    <t>VMN2R116 OS=Cricetulus griseus OX=10029 GN=CgPICR_022897 PE=3 SV=1</t>
  </si>
  <si>
    <t>XM_027428266.2_21452602_64aa</t>
  </si>
  <si>
    <t>gene=XM_027428266.2_21452602_64aa seq_id=NC_048601.1 type=cds</t>
  </si>
  <si>
    <t>G3HU23</t>
  </si>
  <si>
    <t>Aflatoxin B1 aldehyde reductase member 3 OS=Cricetulus griseus OX=10029 GN=I79_014426 PE=4 SV=1</t>
  </si>
  <si>
    <t>G3GRJ0</t>
  </si>
  <si>
    <t>One cut domain family member OS=Cricetulus griseus OX=10029 GN=I79_000137 PE=3 SV=1</t>
  </si>
  <si>
    <t>XM_027426280.2_102202423_248aa</t>
  </si>
  <si>
    <t>gene=XM_027426280.2_102202423_248aa seq_id=NC_048600.1 type=cds</t>
  </si>
  <si>
    <t>G3H2I6</t>
  </si>
  <si>
    <t>Neural cell adhesion molecule 1 OS=Cricetulus griseus OX=10029 GN=I79_004399 PE=4 SV=1</t>
  </si>
  <si>
    <t>G3HA05</t>
  </si>
  <si>
    <t>E3 ubiquitin-protein ligase RFWD2 (Fragment) OS=Cricetulus griseus OX=10029 GN=I79_007240 PE=4 SV=1</t>
  </si>
  <si>
    <t>A0A3L7I009</t>
  </si>
  <si>
    <t>CDH16 OS=Cricetulus griseus OX=10029 GN=CgPICR_005584 PE=4 SV=1</t>
  </si>
  <si>
    <t>A0A061HY86</t>
  </si>
  <si>
    <t>Heterogeneous nuclear ribonucleoprotein L OS=Cricetulus griseus OX=10029 GN=H671_21125 PE=4 SV=1</t>
  </si>
  <si>
    <t>A0A3L7GZY6</t>
  </si>
  <si>
    <t>ZNF420 OS=Cricetulus griseus OX=10029 GN=CgPICR_021204 PE=4 SV=1</t>
  </si>
  <si>
    <t>XM_027393388.2_63386007_50aa</t>
  </si>
  <si>
    <t>gene=XM_027393388.2_63386007_50aa seq_id=NW_023276806.1 type=cds</t>
  </si>
  <si>
    <t>A0A3L7HXW6</t>
  </si>
  <si>
    <t>PDZD8 OS=Cricetulus griseus OX=10029 GN=CgPICR_007685 PE=4 SV=1</t>
  </si>
  <si>
    <t>G3GU07</t>
  </si>
  <si>
    <t>Succinate dehydrogenase assembly factor 1, mitochondrial OS=Cricetulus griseus OX=10029 GN=I79_001153 PE=4 SV=1</t>
  </si>
  <si>
    <t>G3GVK2</t>
  </si>
  <si>
    <t>Cytospin-B OS=Cricetulus griseus OX=10029 GN=I79_001741 PE=4 SV=1</t>
  </si>
  <si>
    <t>A0A061IAA3</t>
  </si>
  <si>
    <t>Endoplasmic reticulum metallopeptidase 1-like protein OS=Cricetulus griseus OX=10029 GN=H671_3g11312 PE=4 SV=1</t>
  </si>
  <si>
    <t>G3HLV7</t>
  </si>
  <si>
    <t>Tetratricopeptide repeat protein 25 OS=Cricetulus griseus OX=10029 GN=I79_011701 PE=4 SV=1</t>
  </si>
  <si>
    <t>A0A061HXP1</t>
  </si>
  <si>
    <t>Mastermind-like domain-containing protein 1 OS=Cricetulus griseus OX=10029 GN=H671_xg20333 PE=4 SV=1</t>
  </si>
  <si>
    <t>XM_027408142.2_123737592_52aa</t>
  </si>
  <si>
    <t>gene=XM_027408142.2_123737592_52aa seq_id=NC_048596.1 type=cds</t>
  </si>
  <si>
    <t>A0A3L7H562</t>
  </si>
  <si>
    <t>ZSCAN5B (Fragment) OS=Cricetulus griseus OX=10029 GN=CgPICR_020851 PE=4 SV=1</t>
  </si>
  <si>
    <t>G3H8D2</t>
  </si>
  <si>
    <t>Semaphorin-3F OS=Cricetulus griseus OX=10029 GN=I79_006632 PE=3 SV=1</t>
  </si>
  <si>
    <t>XM_027415843.2_89858256_55aa</t>
  </si>
  <si>
    <t>gene=XM_027415843.2_89858256_55aa seq_id=NC_048597.1 type=cds</t>
  </si>
  <si>
    <t>A0A3L7HL30</t>
  </si>
  <si>
    <t>NEMF OS=Cricetulus griseus OX=10029 GN=CgPICR_008217 PE=4 SV=1</t>
  </si>
  <si>
    <t>A0A3L7I9P0</t>
  </si>
  <si>
    <t>HEY2 OS=Cricetulus griseus OX=10029 GN=CgPICR_018209 PE=4 SV=1</t>
  </si>
  <si>
    <t>A0A3L7ICJ4</t>
  </si>
  <si>
    <t>SPATS2 (Fragment) OS=Cricetulus griseus OX=10029 GN=CgPICR_000162 PE=4 SV=1</t>
  </si>
  <si>
    <t>XM_027409947.2_269111835_39aa</t>
  </si>
  <si>
    <t>gene=XM_027409947.2_269111835_39aa seq_id=NC_048596.1 type=cds</t>
  </si>
  <si>
    <t>G3GZC9</t>
  </si>
  <si>
    <t>VWFA and cache domain-containing protein 1 OS=Cricetulus griseus OX=10029 GN=I79_003190 PE=4 SV=1</t>
  </si>
  <si>
    <t>A0A3L7HF71</t>
  </si>
  <si>
    <t>Uncharacterized protein OS=Cricetulus griseus OX=10029 GN=CgPICR_001706 PE=4 SV=1</t>
  </si>
  <si>
    <t>XM_027418430.2_121553390_57aa</t>
  </si>
  <si>
    <t>gene=XM_027418430.2_121553390_57aa seq_id=NC_048598.1 type=cds</t>
  </si>
  <si>
    <t>G3H1G1</t>
  </si>
  <si>
    <t>Testis expressed OS=Cricetulus griseus OX=10029 GN=H671_1g3523 PE=4 SV=1</t>
  </si>
  <si>
    <t>G3H7Z1</t>
  </si>
  <si>
    <t>Protein turtle-like A OS=Cricetulus griseus OX=10029 GN=I79_006487 PE=4 SV=1</t>
  </si>
  <si>
    <t>A0A3L7GZQ3</t>
  </si>
  <si>
    <t>MARK2 OS=Cricetulus griseus OX=10029 GN=CgPICR_021566 PE=4 SV=1</t>
  </si>
  <si>
    <t>A0A061IN28</t>
  </si>
  <si>
    <t>Synapsin-3 OS=Cricetulus griseus OX=10029 GN=H671_1g2849 PE=4 SV=1</t>
  </si>
  <si>
    <t>A0A3L7I717</t>
  </si>
  <si>
    <t>ERVK-24 (Fragment) OS=Cricetulus griseus OX=10029 GN=CgPICR_010798 PE=4 SV=1</t>
  </si>
  <si>
    <t>A0A3L7H8T3</t>
  </si>
  <si>
    <t>AKAP3 OS=Cricetulus griseus OX=10029 GN=CgPICR_018452 PE=4 SV=1</t>
  </si>
  <si>
    <t>A0A3L7I7I1</t>
  </si>
  <si>
    <t>Transporter OS=Cricetulus griseus OX=10029 GN=CgPICR_008881 PE=3 SV=1</t>
  </si>
  <si>
    <t>A0A3L7HVN8</t>
  </si>
  <si>
    <t>AHNAK OS=Cricetulus griseus OX=10029 GN=CgPICR_009377 PE=4 SV=1</t>
  </si>
  <si>
    <t>A0A061HZ73</t>
  </si>
  <si>
    <t>G-protein coupled receptor-associated sorting protein 2 OS=Cricetulus griseus OX=10029 GN=CgPICR_008205 PE=4 SV=1</t>
  </si>
  <si>
    <t>G3HYY9</t>
  </si>
  <si>
    <t>DNA repair protein XRCC1 OS=Cricetulus griseus OX=10029 GN=I79_016282 PE=4 SV=1</t>
  </si>
  <si>
    <t>A0A3L7HU94</t>
  </si>
  <si>
    <t>ARNTL OS=Cricetulus griseus OX=10029 GN=CgPICR_010901 PE=4 SV=1</t>
  </si>
  <si>
    <t>G3HBS8</t>
  </si>
  <si>
    <t>Nucleoside diphosphate kinase OS=Cricetulus griseus OX=10029 GN=I79_007877 PE=3 SV=1</t>
  </si>
  <si>
    <t>A0A3L7I9Q5</t>
  </si>
  <si>
    <t>SMPDL3A OS=Cricetulus griseus OX=10029 GN=CgPICR_018222 PE=4 SV=1</t>
  </si>
  <si>
    <t>A0A3L7HKP9</t>
  </si>
  <si>
    <t>SH2D3A OS=Cricetulus griseus OX=10029 GN=CgPICR_019976 PE=4 SV=1</t>
  </si>
  <si>
    <t>G3I1Y9</t>
  </si>
  <si>
    <t>Sulfated glycoprotein 1 OS=Cricetulus griseus OX=10029 GN=I79_017410 PE=4 SV=1</t>
  </si>
  <si>
    <t>XM_027398877.2_150685827_232aa</t>
  </si>
  <si>
    <t>gene=XM_027398877.2_150685827_232aa seq_id=NC_048595.1 type=cds</t>
  </si>
  <si>
    <t>G3H222</t>
  </si>
  <si>
    <t>TCDD-inducible poly [ADP-ribose] polymerase OS=Cricetulus griseus OX=10029 GN=I79_004223 PE=4 SV=1</t>
  </si>
  <si>
    <t>XM_027414474.2_215763900_74aa</t>
  </si>
  <si>
    <t>gene=XM_027414474.2_215763900_74aa seq_id=NC_048597.1 type=cds</t>
  </si>
  <si>
    <t>G3I9Z6</t>
  </si>
  <si>
    <t>FERM and PDZ domain-containing protein 4 OS=Cricetulus griseus OX=10029 GN=I79_020410 PE=4 SV=1</t>
  </si>
  <si>
    <t>XM_027424909.2_43955511_154aa</t>
  </si>
  <si>
    <t>gene=XM_027424909.2_43955511_154aa seq_id=NC_048600.1 type=cds</t>
  </si>
  <si>
    <t>G3HK92</t>
  </si>
  <si>
    <t>Uncharacterized protein C22orf30 OS=Cricetulus griseus OX=10029 GN=I79_011110 PE=4 SV=1</t>
  </si>
  <si>
    <t>A0A3L7HUH3</t>
  </si>
  <si>
    <t>GGA2 OS=Cricetulus griseus OX=10029 GN=CgPICR_010979 PE=4 SV=1</t>
  </si>
  <si>
    <t>Q9WV82</t>
  </si>
  <si>
    <t>Toll-like receptor 4 OS=Cricetulus griseus OX=10029 GN=TLR4 PE=2 SV=1</t>
  </si>
  <si>
    <t>A0A061HZ54</t>
  </si>
  <si>
    <t>STAM-binding protein-like isoform 2 OS=Cricetulus griseus OX=10029 GN=H671_8g19562 PE=3 SV=1</t>
  </si>
  <si>
    <t>A0A3L7H6E5</t>
  </si>
  <si>
    <t>ATP-dependent DNA helicase OS=Cricetulus griseus OX=10029 GN=CgPICR_016463 PE=3 SV=1</t>
  </si>
  <si>
    <t>A0A3L7IDU1</t>
  </si>
  <si>
    <t>GPC1 OS=Cricetulus griseus OX=10029 GN=CgPICR_000609 PE=3 SV=1</t>
  </si>
  <si>
    <t>A0A3L7IPF5</t>
  </si>
  <si>
    <t>COL4A2 OS=Cricetulus griseus OX=10029 GN=CgPICR_004873 PE=4 SV=1</t>
  </si>
  <si>
    <t>A0A3L7HKZ4</t>
  </si>
  <si>
    <t>USP21 OS=Cricetulus griseus OX=10029 GN=CgPICR_010240 PE=3 SV=1</t>
  </si>
  <si>
    <t>A0A061IAT8</t>
  </si>
  <si>
    <t>Zinc finger protein OS=Cricetulus griseus OX=10029 GN=H671_3g10203 PE=4 SV=1</t>
  </si>
  <si>
    <t>G3GS95</t>
  </si>
  <si>
    <t>Uncharacterized protein OS=Cricetulus griseus OX=10029 GN=I79_000413 PE=4 SV=1</t>
  </si>
  <si>
    <t>A0A3L7IKV9</t>
  </si>
  <si>
    <t>RPL4 OS=Cricetulus griseus OX=10029 GN=CgPICR_020192 PE=4 SV=1</t>
  </si>
  <si>
    <t>A0A3L7IBQ1</t>
  </si>
  <si>
    <t>RARG OS=Cricetulus griseus OX=10029 GN=CgPICR_000240 PE=3 SV=1</t>
  </si>
  <si>
    <t>XR_004769941.1_58630350_178aa</t>
  </si>
  <si>
    <t>gene=XR_004769941.1_58630350_178aa seq_id=NC_048597.1 type=cds</t>
  </si>
  <si>
    <t>A0A061I3I2</t>
  </si>
  <si>
    <t>E3 ubiquitin-protein ligase OS=Cricetulus griseus OX=10029 GN=H671_7g18251 PE=4 SV=1</t>
  </si>
  <si>
    <t>G3HLD0</t>
  </si>
  <si>
    <t>Lactoylglutathione lyase OS=Cricetulus griseus OX=10029 GN=I79_011518 PE=4 SV=1</t>
  </si>
  <si>
    <t>A0A061IP70</t>
  </si>
  <si>
    <t>Putative adenosylhomocysteinase 3-like protein OS=Cricetulus griseus OX=10029 GN=H671_1g2294 PE=4 SV=1</t>
  </si>
  <si>
    <t>A0A3L7HRM7</t>
  </si>
  <si>
    <t>GNB1L OS=Cricetulus griseus OX=10029 GN=CgPICR_002256 PE=4 SV=1</t>
  </si>
  <si>
    <t>XM_027433204.2_114607643_32aa</t>
  </si>
  <si>
    <t>gene=XM_027433204.2_114607643_32aa seq_id=NC_048604.1 type=cds</t>
  </si>
  <si>
    <t>G3GSN1</t>
  </si>
  <si>
    <t>Oxysterol-binding protein OS=Cricetulus griseus OX=10029 GN=I79_000648 PE=3 SV=1</t>
  </si>
  <si>
    <t>A0A3L7I6D8</t>
  </si>
  <si>
    <t>TNFAIP8 OS=Cricetulus griseus OX=10029 GN=CgPICR_011237 PE=4 SV=1</t>
  </si>
  <si>
    <t>A0A3L7GWJ6</t>
  </si>
  <si>
    <t>SFTPD OS=Cricetulus griseus OX=10029 GN=CgPICR_006202 PE=4 SV=1</t>
  </si>
  <si>
    <t>A0A3L7HDK5</t>
  </si>
  <si>
    <t>GLT6D1 OS=Cricetulus griseus OX=10029 GN=CgPICR_012396 PE=4 SV=1</t>
  </si>
  <si>
    <t>G3GRM9</t>
  </si>
  <si>
    <t>Beta-1,3-galactosyl-O-glycosyl-glycoprotein beta-1,6-N-acetylglucosaminyltransferase 3 OS=Cricetulus griseus OX=10029 GN=I79_000182 PE=4 SV=1</t>
  </si>
  <si>
    <t>A0A3L7INA9</t>
  </si>
  <si>
    <t>ACO2 OS=Cricetulus griseus OX=10029 GN=CgPICR_004343 PE=4 SV=1</t>
  </si>
  <si>
    <t>G3I726</t>
  </si>
  <si>
    <t>Zinc finger protein 473-like OS=Cricetulus griseus OX=10029 GN=I79_019307 PE=4 SV=1</t>
  </si>
  <si>
    <t>G3HG09</t>
  </si>
  <si>
    <t>Coiled-coil domain-containing protein 74B OS=Cricetulus griseus OX=10029 GN=I79_009528 PE=4 SV=1</t>
  </si>
  <si>
    <t>XM_027409329.2_246284024_57aa</t>
  </si>
  <si>
    <t>gene=XM_027409329.2_246284024_57aa seq_id=NC_048596.1 type=cds</t>
  </si>
  <si>
    <t>XM_027395564.2_42244822_67aa</t>
  </si>
  <si>
    <t>gene=XM_027395564.2_42244822_67aa seq_id=NW_023276806.1 type=cds</t>
  </si>
  <si>
    <t>XM_027394357.2_260403183_43aa</t>
  </si>
  <si>
    <t>gene=XM_027394357.2_260403183_43aa seq_id=NW_023276806.1 type=cds</t>
  </si>
  <si>
    <t>A0A3L7HAT0</t>
  </si>
  <si>
    <t>PROS1 OS=Cricetulus griseus OX=10029 GN=CgPICR_010626 PE=4 SV=1</t>
  </si>
  <si>
    <t>XM_027425649.2_128617962_373aa</t>
  </si>
  <si>
    <t>gene=XM_027425649.2_128617962_373aa seq_id=NC_048600.1 type=cds</t>
  </si>
  <si>
    <t>A0A061I5F2</t>
  </si>
  <si>
    <t>Integrin alpha-11 OS=Cricetulus griseus OX=10029 GN=H671_4g11483 PE=3 SV=1</t>
  </si>
  <si>
    <t>G3HY35</t>
  </si>
  <si>
    <t>SEC14-like protein 5 OS=Cricetulus griseus OX=10029 GN=I79_015952 PE=4 SV=1</t>
  </si>
  <si>
    <t>A0A3L7I3S7</t>
  </si>
  <si>
    <t>ENPP1 OS=Cricetulus griseus OX=10029 GN=CgPICR_014196 PE=4 SV=1</t>
  </si>
  <si>
    <t>A0A3L7IGV9</t>
  </si>
  <si>
    <t>KCNQ5 OS=Cricetulus griseus OX=10029 GN=CgPICR_013386 PE=4 SV=1</t>
  </si>
  <si>
    <t>XM_027399201.1_29596517_75aa</t>
  </si>
  <si>
    <t>gene=XM_027399201.1_29596517_75aa seq_id=NC_048595.1 type=cds</t>
  </si>
  <si>
    <t>A0A3L7HJV8</t>
  </si>
  <si>
    <t>HMCN1 OS=Cricetulus griseus OX=10029 GN=CgPICR_000866 PE=4 SV=1</t>
  </si>
  <si>
    <t>A0A3L7IN35</t>
  </si>
  <si>
    <t>IL1R2 (Fragment) OS=Cricetulus griseus OX=10029 GN=CgPICR_004271 PE=4 SV=1</t>
  </si>
  <si>
    <t>A0A061IB33</t>
  </si>
  <si>
    <t>Sodium channel protein OS=Cricetulus griseus OX=10029 GN=H671_4g11825 PE=3 SV=1</t>
  </si>
  <si>
    <t>G3GSA9</t>
  </si>
  <si>
    <t>UPF0492 protein C20orf94-like OS=Cricetulus griseus OX=10029 GN=I79_000427 PE=4 SV=1</t>
  </si>
  <si>
    <t>A0A3L7H980</t>
  </si>
  <si>
    <t>DHX8 OS=Cricetulus griseus OX=10029 GN=CgPICR_016865 PE=4 SV=1</t>
  </si>
  <si>
    <t>G3H2Z8</t>
  </si>
  <si>
    <t>Uncharacterized protein OS=Cricetulus griseus OX=10029 GN=I79_004603 PE=4 SV=1</t>
  </si>
  <si>
    <t>G3HA04</t>
  </si>
  <si>
    <t>Pappalysin-2 OS=Cricetulus griseus OX=10029 GN=I79_007239 PE=4 SV=1</t>
  </si>
  <si>
    <t>XM_027407209.2_16638320_50aa</t>
  </si>
  <si>
    <t>gene=XM_027407209.2_16638320_50aa seq_id=NC_048596.1 type=cds</t>
  </si>
  <si>
    <t>A0A3L7H683</t>
  </si>
  <si>
    <t>CEACAM5 (Fragment) OS=Cricetulus griseus OX=10029 GN=CgPICR_021617 PE=4 SV=1</t>
  </si>
  <si>
    <t>XM_027431666.2_29987008_78aa</t>
  </si>
  <si>
    <t>gene=XM_027431666.2_29987008_78aa seq_id=NC_048603.1 type=cds</t>
  </si>
  <si>
    <t>A0A3L7IC44</t>
  </si>
  <si>
    <t>KIF1B (Fragment) OS=Cricetulus griseus OX=10029 GN=CgPICR_000614 PE=3 SV=1</t>
  </si>
  <si>
    <t>A0A3L7I021</t>
  </si>
  <si>
    <t>Dipeptidase OS=Cricetulus griseus OX=10029 GN=CgPICR_005645 PE=3 SV=1</t>
  </si>
  <si>
    <t>XR_004770613.1_65147820_31aa</t>
  </si>
  <si>
    <t>gene=XR_004770613.1_65147820_31aa seq_id=NC_048599.1 type=cds</t>
  </si>
  <si>
    <t>XM_027423924.2_38101438_135aa</t>
  </si>
  <si>
    <t>gene=XM_027423924.2_38101438_135aa seq_id=NC_048600.1 type=cds</t>
  </si>
  <si>
    <t>A0A3L7HS76</t>
  </si>
  <si>
    <t>SORL1 OS=Cricetulus griseus OX=10029 GN=CgPICR_005911 PE=4 SV=1</t>
  </si>
  <si>
    <t>A0A3L7I9T6</t>
  </si>
  <si>
    <t>ZNF618 OS=Cricetulus griseus OX=10029 GN=CgPICR_009084 PE=4 SV=1</t>
  </si>
  <si>
    <t>G3H920</t>
  </si>
  <si>
    <t>High mobility group protein B4 OS=Cricetulus griseus OX=10029 GN=I79_006882 PE=4 SV=1</t>
  </si>
  <si>
    <t>G3H444</t>
  </si>
  <si>
    <t>Receptor-type tyrosine-protein phosphatase alpha OS=Cricetulus griseus OX=10029 GN=I79_005039 PE=4 SV=1</t>
  </si>
  <si>
    <t>XM_027413660.2_82138894_28aa</t>
  </si>
  <si>
    <t>gene=XM_027413660.2_82138894_28aa seq_id=NC_048597.1 type=cds</t>
  </si>
  <si>
    <t>A0A3L7HY33</t>
  </si>
  <si>
    <t>SFR1 (Fragment) OS=Cricetulus griseus OX=10029 GN=CgPICR_007753 PE=4 SV=1</t>
  </si>
  <si>
    <t>A0A3L7HR82</t>
  </si>
  <si>
    <t>P3H2 OS=Cricetulus griseus OX=10029 GN=CgPICR_002152 PE=4 SV=1</t>
  </si>
  <si>
    <t>G3GVX3</t>
  </si>
  <si>
    <t>Sodium/glucose cotransporter 4 OS=Cricetulus griseus OX=10029 GN=I79_001879 PE=3 SV=1</t>
  </si>
  <si>
    <t>A0A3L7H2Q5</t>
  </si>
  <si>
    <t>TUBA1A OS=Cricetulus griseus OX=10029 GN=CgPICR_014304 PE=3 SV=1</t>
  </si>
  <si>
    <t>A0A3L7ICR9</t>
  </si>
  <si>
    <t>MYEOV2 OS=Cricetulus griseus OX=10029 GN=CgPICR_000608 PE=4 SV=1</t>
  </si>
  <si>
    <t>A0A3L7HXY9</t>
  </si>
  <si>
    <t>MXI1 OS=Cricetulus griseus OX=10029 GN=CgPICR_007737 PE=4 SV=1</t>
  </si>
  <si>
    <t>G3H775</t>
  </si>
  <si>
    <t>UPF0428 protein CXorf56-like OS=Cricetulus griseus OX=10029 GN=I79_006202 PE=4 SV=1</t>
  </si>
  <si>
    <t>A0A3L7H743</t>
  </si>
  <si>
    <t>Uncharacterized protein OS=Cricetulus griseus OX=10029 GN=CgPICR_020649 PE=4 SV=1</t>
  </si>
  <si>
    <t>XM_027413962.2_103500090_39aa</t>
  </si>
  <si>
    <t>gene=XM_027413962.2_103500090_39aa seq_id=NC_048597.1 type=cds</t>
  </si>
  <si>
    <t>G3IGX4</t>
  </si>
  <si>
    <t>Centrosomal protein of 72 kDa OS=Cricetulus griseus OX=10029 GN=I79_023051 PE=4 SV=1</t>
  </si>
  <si>
    <t>A0A061HWX0</t>
  </si>
  <si>
    <t>Profilin OS=Cricetulus griseus OX=10029 GN=H671_7g18263 PE=3 SV=1</t>
  </si>
  <si>
    <t>A0A3L7H146</t>
  </si>
  <si>
    <t>VMN2R116 (Fragment) OS=Cricetulus griseus OX=10029 GN=CgPICR_023212 PE=3 SV=1</t>
  </si>
  <si>
    <t>A0A3L7GVN1</t>
  </si>
  <si>
    <t>Uncharacterized protein OS=Cricetulus griseus OX=10029 GN=CgPICR_023067 PE=4 SV=1</t>
  </si>
  <si>
    <t>A0A3L7HG58</t>
  </si>
  <si>
    <t>Tetraspanin OS=Cricetulus griseus OX=10029 GN=CgPICR_001717 PE=3 SV=1</t>
  </si>
  <si>
    <t>G3GXZ7</t>
  </si>
  <si>
    <t>Protein KIAA1219 OS=Cricetulus griseus OX=10029 GN=I79_002647 PE=4 SV=1</t>
  </si>
  <si>
    <t>A0A3L7IAD3</t>
  </si>
  <si>
    <t>KCNQ4 OS=Cricetulus griseus OX=10029 GN=CgPICR_007014 PE=3 SV=1</t>
  </si>
  <si>
    <t>G3I738</t>
  </si>
  <si>
    <t>Uncharacterized MFS-type transporter C6orf192 OS=Cricetulus griseus OX=10029 GN=I79_019323 PE=4 SV=1</t>
  </si>
  <si>
    <t>G3IK67</t>
  </si>
  <si>
    <t>Sorting nexin-25 OS=Cricetulus griseus OX=10029 GN=I79_024260 PE=4 SV=1</t>
  </si>
  <si>
    <t>G3H2C8</t>
  </si>
  <si>
    <t>Uncharacterized protein OS=Cricetulus griseus OX=10029 GN=I79_004337 PE=4 SV=1</t>
  </si>
  <si>
    <t>A0A3L7ID83</t>
  </si>
  <si>
    <t>ADAM32 OS=Cricetulus griseus OX=10029 GN=CgPICR_017139 PE=4 SV=1</t>
  </si>
  <si>
    <t>A0A3L7IF12</t>
  </si>
  <si>
    <t>DCAF8 OS=Cricetulus griseus OX=10029 GN=CgPICR_015671 PE=4 SV=1</t>
  </si>
  <si>
    <t>XM_027415051.2_166535193_104aa</t>
  </si>
  <si>
    <t>gene=XM_027415051.2_166535193_104aa seq_id=NC_048597.1 type=cds</t>
  </si>
  <si>
    <t>A0A061HYF2</t>
  </si>
  <si>
    <t>ATP-dependent RNA helicase DDX3X OS=Cricetulus griseus OX=10029 GN=H671_xg20283 PE=3 SV=1</t>
  </si>
  <si>
    <t>G3H3N5</t>
  </si>
  <si>
    <t>SWI/SNF-related matrix-associated actin-dependent regulator of chromatin subfamily A containing DEAD/H box 1 OS=Cricetulus griseus OX=10029 GN=I79_004860 PE=4 SV=1</t>
  </si>
  <si>
    <t>XM_027427010.2_83614824_41aa</t>
  </si>
  <si>
    <t>gene=XM_027427010.2_83614824_41aa seq_id=NC_048600.1 type=cds</t>
  </si>
  <si>
    <t>A0A3L7IHI0</t>
  </si>
  <si>
    <t>KIAA1109 OS=Cricetulus griseus OX=10029 GN=CgPICR_002352 PE=4 SV=1</t>
  </si>
  <si>
    <t>A0A3L7HTB7</t>
  </si>
  <si>
    <t>CEP162 OS=Cricetulus griseus OX=10029 GN=CgPICR_005118 PE=4 SV=1</t>
  </si>
  <si>
    <t>A0A3L7IAY1</t>
  </si>
  <si>
    <t>BIN2 (Fragment) OS=Cricetulus griseus OX=10029 GN=CgPICR_000195 PE=4 SV=1</t>
  </si>
  <si>
    <t>A0A3L7HHX2</t>
  </si>
  <si>
    <t>ZNF700 OS=Cricetulus griseus OX=10029 GN=CgPICR_013151 PE=4 SV=1</t>
  </si>
  <si>
    <t>XM_027431786.2_68822959_76aa</t>
  </si>
  <si>
    <t>gene=XM_027431786.2_68822959_76aa seq_id=NC_048604.1 type=cds</t>
  </si>
  <si>
    <t>A0A3L7HWQ6</t>
  </si>
  <si>
    <t>AP-2 complex subunit alpha OS=Cricetulus griseus OX=10029 GN=CgPICR_009650 PE=3 SV=1</t>
  </si>
  <si>
    <t>A0A061HTM5</t>
  </si>
  <si>
    <t>Rho guanine nucleotide exchange factor 1 isoform a OS=Cricetulus griseus OX=10029 GN=H671_21650 PE=4 SV=1</t>
  </si>
  <si>
    <t>A0A3L7IB84</t>
  </si>
  <si>
    <t>KLHDC7B OS=Cricetulus griseus OX=10029 GN=CgPICR_000072 PE=4 SV=1</t>
  </si>
  <si>
    <t>A0A061HW88</t>
  </si>
  <si>
    <t>Armadillo repeat-containing X-linked protein 5 OS=Cricetulus griseus OX=10029 GN=H671_xg19924 PE=4 SV=1</t>
  </si>
  <si>
    <t>G3H5J9</t>
  </si>
  <si>
    <t>Serine/threonine-protein phosphatase OS=Cricetulus griseus OX=10029 GN=I79_005582 PE=3 SV=1</t>
  </si>
  <si>
    <t>G3GYA5</t>
  </si>
  <si>
    <t>Macrophage asialoglycoprotein-binding protein OS=Cricetulus griseus OX=10029 GN=I79_002778 PE=4 SV=1</t>
  </si>
  <si>
    <t>A0A061IHC9</t>
  </si>
  <si>
    <t>Cold shock domain-containing protein E1-like protein OS=Cricetulus griseus OX=10029 GN=H671_1g3182 PE=4 SV=1</t>
  </si>
  <si>
    <t>A0A3L7INQ2</t>
  </si>
  <si>
    <t>SH3BP2 OS=Cricetulus griseus OX=10029 GN=CgPICR_004440 PE=4 SV=1</t>
  </si>
  <si>
    <t>A0A3L7HB08</t>
  </si>
  <si>
    <t>SLIT3 OS=Cricetulus griseus OX=10029 GN=CgPICR_010637 PE=4 SV=1</t>
  </si>
  <si>
    <t>A0A3L7I9E7</t>
  </si>
  <si>
    <t>PRAMEF12 OS=Cricetulus griseus OX=10029 GN=CgPICR_021057 PE=4 SV=1</t>
  </si>
  <si>
    <t>A0A3L7HCE2</t>
  </si>
  <si>
    <t>LUC7L OS=Cricetulus griseus OX=10029 GN=CgPICR_010593 PE=4 SV=1</t>
  </si>
  <si>
    <t>G3HT10</t>
  </si>
  <si>
    <t>Thioredoxin-like protein 4A (Fragment) OS=Cricetulus griseus OX=10029 GN=I79_014011 PE=4 SV=1</t>
  </si>
  <si>
    <t>A0A3L7HU09</t>
  </si>
  <si>
    <t>SNAP29 OS=Cricetulus griseus OX=10029 GN=CgPICR_002290 PE=4 SV=1</t>
  </si>
  <si>
    <t>A0A3L7I7B5</t>
  </si>
  <si>
    <t>IK OS=Cricetulus griseus OX=10029 GN=CgPICR_008811 PE=4 SV=1</t>
  </si>
  <si>
    <t>A0A3L7GQ99</t>
  </si>
  <si>
    <t>TDG OS=Cricetulus griseus OX=10029 GN=CgPICR_007396 PE=4 SV=1</t>
  </si>
  <si>
    <t>G3H7Y7</t>
  </si>
  <si>
    <t>G protein-activated inward rectifier potassium channel 3 OS=Cricetulus griseus OX=10029 GN=CgPICR_010207 PE=3 SV=1</t>
  </si>
  <si>
    <t>A0A3L7GN07</t>
  </si>
  <si>
    <t>IL3 OS=Cricetulus griseus OX=10029 GN=CgPICR_003873 PE=4 SV=1</t>
  </si>
  <si>
    <t>A0A3L7H7D0</t>
  </si>
  <si>
    <t>SIX5 OS=Cricetulus griseus OX=10029 GN=CgPICR_020977 PE=4 SV=1</t>
  </si>
  <si>
    <t>G3HGW3</t>
  </si>
  <si>
    <t>Oxysterol-binding protein OS=Cricetulus griseus OX=10029 GN=CgPICR_018004 PE=3 SV=1</t>
  </si>
  <si>
    <t>A0A3L7H6B1</t>
  </si>
  <si>
    <t>DENND5B OS=Cricetulus griseus OX=10029 GN=CgPICR_016414 PE=4 SV=1</t>
  </si>
  <si>
    <t>G3IBZ4</t>
  </si>
  <si>
    <t>Phosphoglycerate kinase OS=Cricetulus griseus OX=10029 GN=I79_021181 PE=3 SV=1</t>
  </si>
  <si>
    <t>XR_003484354.2_260644340_163aa</t>
  </si>
  <si>
    <t>gene=XR_003484354.2_260644340_163aa seq_id=NC_048596.1 type=cds</t>
  </si>
  <si>
    <t>A0A061I8S9</t>
  </si>
  <si>
    <t>Uncharacterized protein OS=Cricetulus griseus OX=10029 GN=H671_4g11533 PE=4 SV=1</t>
  </si>
  <si>
    <t>G3I210</t>
  </si>
  <si>
    <t>Smoothelin OS=Cricetulus griseus OX=10029 GN=I79_017432 PE=4 SV=1</t>
  </si>
  <si>
    <t>A0A3L7HBP0</t>
  </si>
  <si>
    <t>CACNB1 OS=Cricetulus griseus OX=10029 GN=CgPICR_018722 PE=4 SV=1</t>
  </si>
  <si>
    <t>XR_003487487.2_98712032_56aa</t>
  </si>
  <si>
    <t>gene=XR_003487487.2_98712032_56aa seq_id=NC_048601.1 type=cds</t>
  </si>
  <si>
    <t>G3H7L8</t>
  </si>
  <si>
    <t>FEZF2 OS=Cricetulus griseus OX=10029 GN=CgPICR_006170 PE=4 SV=1</t>
  </si>
  <si>
    <t>A0A061HU77</t>
  </si>
  <si>
    <t>Poliovirus receptor-related protein 2 isoform 2 OS=Cricetulus griseus OX=10029 GN=H671_21122 PE=4 SV=1</t>
  </si>
  <si>
    <t>G3HBX3</t>
  </si>
  <si>
    <t>Coiled-coil domain-containing protein 154 OS=Cricetulus griseus OX=10029 GN=I79_007927 PE=4 SV=1</t>
  </si>
  <si>
    <t>XM_027399634.2_18924577_80aa</t>
  </si>
  <si>
    <t>gene=XM_027399634.2_18924577_80aa seq_id=NC_048595.1 type=cds</t>
  </si>
  <si>
    <t>XM_027407342.2_20679775_49aa</t>
  </si>
  <si>
    <t>gene=XM_027407342.2_20679775_49aa seq_id=NC_048596.1 type=cds</t>
  </si>
  <si>
    <t>A0A061I6F6</t>
  </si>
  <si>
    <t>60S ribosomal protein L21-like protein OS=Cricetulus griseus OX=10029 GN=H671_4g12528 PE=4 SV=1</t>
  </si>
  <si>
    <t>XM_027408417.2_52406284_105aa</t>
  </si>
  <si>
    <t>gene=XM_027408417.2_52406284_105aa seq_id=NC_048596.1 type=cds</t>
  </si>
  <si>
    <t>G3GVM7</t>
  </si>
  <si>
    <t>Ubiquitin carboxyl-terminal hydrolase 7 OS=Cricetulus griseus OX=10029 GN=I79_001771 PE=4 SV=1</t>
  </si>
  <si>
    <t>A0A061I0D3</t>
  </si>
  <si>
    <t>Uncharacterized protein OS=Cricetulus griseus OX=10029 GN=H671_xg20352 PE=4 SV=1</t>
  </si>
  <si>
    <t>A0A3L7GNK6</t>
  </si>
  <si>
    <t>MPRIP OS=Cricetulus griseus OX=10029 GN=CgPICR_003808 PE=4 SV=1</t>
  </si>
  <si>
    <t>A0A061I1N0</t>
  </si>
  <si>
    <t>Pleckstrin homology-like domain family B member 1 OS=Cricetulus griseus OX=10029 GN=H671_4g12984 PE=4 SV=1</t>
  </si>
  <si>
    <t>A0A3L7IA57</t>
  </si>
  <si>
    <t>ARAP3 OS=Cricetulus griseus OX=10029 GN=CgPICR_017807 PE=4 SV=1</t>
  </si>
  <si>
    <t>A0A061HY94</t>
  </si>
  <si>
    <t>SLC38A5 OS=Cricetulus griseus OX=10029 GN=CgPICR_014112 PE=4 SV=1</t>
  </si>
  <si>
    <t>XM_027404041.2_377399398_101aa</t>
  </si>
  <si>
    <t>gene=XM_027404041.2_377399398_101aa seq_id=NC_048595.1 type=cds</t>
  </si>
  <si>
    <t>A0A3L7IHT5</t>
  </si>
  <si>
    <t>PMEL (Fragment) OS=Cricetulus griseus OX=10029 GN=CgPICR_002462 PE=4 SV=1</t>
  </si>
  <si>
    <t>A0A061IK12</t>
  </si>
  <si>
    <t>Ankyrin repeat domain-containing protein 17 OS=Cricetulus griseus OX=10029 GN=H671_1g2576 PE=4 SV=1</t>
  </si>
  <si>
    <t>G3HAK7</t>
  </si>
  <si>
    <t>Poly [ADP-ribose] polymerase OS=Cricetulus griseus OX=10029 GN=I79_007463 PE=4 SV=1</t>
  </si>
  <si>
    <t>G3IDH6</t>
  </si>
  <si>
    <t>E3 ubiquitin-protein ligase HECW2 OS=Cricetulus griseus OX=10029 GN=I79_021757 PE=4 SV=1</t>
  </si>
  <si>
    <t>A0A3L7I9G7</t>
  </si>
  <si>
    <t>Tyrosine-protein kinase OS=Cricetulus griseus OX=10029 GN=CgPICR_006140 PE=3 SV=1</t>
  </si>
  <si>
    <t>G3I639</t>
  </si>
  <si>
    <t>NACHT, LRR and PYD domains-containing protein 10 OS=Cricetulus griseus OX=10029 GN=I79_018951 PE=4 SV=1</t>
  </si>
  <si>
    <t>A0A061IEU2</t>
  </si>
  <si>
    <t>Dipeptidase OS=Cricetulus griseus OX=10029 GN=H671_3g8719 PE=3 SV=1</t>
  </si>
  <si>
    <t>G3ILN0</t>
  </si>
  <si>
    <t>Uncharacterized protein OS=Cricetulus griseus OX=10029 GN=I79_024800 PE=4 SV=1</t>
  </si>
  <si>
    <t>G3HVF4</t>
  </si>
  <si>
    <t>WD repeat and SOF domain-containing protein 1 OS=Cricetulus griseus OX=10029 GN=I79_014941 PE=4 SV=1</t>
  </si>
  <si>
    <t>XM_027410238.2_79625447_26aa</t>
  </si>
  <si>
    <t>gene=XM_027410238.2_79625447_26aa seq_id=NC_048596.1 type=cds</t>
  </si>
  <si>
    <t>A0A3L7HD02</t>
  </si>
  <si>
    <t>ZNF335 (Fragment) OS=Cricetulus griseus OX=10029 GN=CgPICR_012865 PE=4 SV=1</t>
  </si>
  <si>
    <t>G3HAE4</t>
  </si>
  <si>
    <t>UPF0493 protein KIAA1632 OS=Cricetulus griseus OX=10029 GN=I79_007393 PE=4 SV=1</t>
  </si>
  <si>
    <t>A0A061IAR5</t>
  </si>
  <si>
    <t>Cyclin-dependent kinase 13-like protein OS=Cricetulus griseus OX=10029 GN=H671_3g11116 PE=4 SV=1</t>
  </si>
  <si>
    <t>A0A3L7ID73</t>
  </si>
  <si>
    <t>VCAM1 OS=Cricetulus griseus OX=10029 GN=CgPICR_004035 PE=4 SV=1</t>
  </si>
  <si>
    <t>A0A3L7H3R1</t>
  </si>
  <si>
    <t>TEX13A (Fragment) OS=Cricetulus griseus OX=10029 GN=CgPICR_020117 PE=4 SV=1</t>
  </si>
  <si>
    <t>XM_027411478.2_133899242_73aa</t>
  </si>
  <si>
    <t>gene=XM_027411478.2_133899242_73aa seq_id=NC_048597.1 type=cds</t>
  </si>
  <si>
    <t>A0A061ILN9</t>
  </si>
  <si>
    <t>EF-HAND 2 containing protein OS=Cricetulus griseus OX=10029 GN=H671_1g3382 PE=3 SV=1</t>
  </si>
  <si>
    <t>XM_027411514.2_134149240_51aa</t>
  </si>
  <si>
    <t>gene=XM_027411514.2_134149240_51aa seq_id=NC_048597.1 type=cds</t>
  </si>
  <si>
    <t>A0A061IMJ5</t>
  </si>
  <si>
    <t>Nidogen-2-like protein (Fragment) OS=Cricetulus griseus OX=10029 GN=H671_1g4010 PE=4 SV=1</t>
  </si>
  <si>
    <t>A0A3L7HAA0</t>
  </si>
  <si>
    <t>Uncharacterized protein OS=Cricetulus griseus OX=10029 GN=CgPICR_021451 PE=4 SV=1</t>
  </si>
  <si>
    <t>G3H8J6</t>
  </si>
  <si>
    <t>Zinc finger MYM-type protein 2 OS=Cricetulus griseus OX=10029 GN=I79_006698 PE=4 SV=1</t>
  </si>
  <si>
    <t>G3IGX7</t>
  </si>
  <si>
    <t>Guanylate-binding protein 5 OS=Cricetulus griseus OX=10029 GN=I79_023054 PE=4 SV=1</t>
  </si>
  <si>
    <t>XM_035443303.1_102331817_79aa</t>
  </si>
  <si>
    <t>gene=XM_035443303.1_102331817_79aa seq_id=NC_048597.1 type=cds</t>
  </si>
  <si>
    <t>G3H313</t>
  </si>
  <si>
    <t>Uncharacterized protein OS=Cricetulus griseus OX=10029 GN=I79_004619 PE=4 SV=1</t>
  </si>
  <si>
    <t>A0A061ILA2</t>
  </si>
  <si>
    <t>Vacuolar protein sorting-associated protein 45 (Fragment) OS=Cricetulus griseus OX=10029 GN=H671_1g2062 PE=3 SV=1</t>
  </si>
  <si>
    <t>A0A3L7H1E6</t>
  </si>
  <si>
    <t>TRIML2 (Fragment) OS=Cricetulus griseus OX=10029 GN=CgPICR_015235 PE=4 SV=1</t>
  </si>
  <si>
    <t>G3HRG8</t>
  </si>
  <si>
    <t>Endoplasmic reticulum resident protein ERp44 (Fragment) OS=Cricetulus griseus OX=10029 GN=I79_013434 PE=4 SV=1</t>
  </si>
  <si>
    <t>XM_027392026.2_117011112_65aa</t>
  </si>
  <si>
    <t>gene=XM_027392026.2_117011112_65aa seq_id=NW_023276806.1 type=cds</t>
  </si>
  <si>
    <t>A0A061HW16</t>
  </si>
  <si>
    <t>Protein NLRC3 (Fragment) OS=Cricetulus griseus OX=10029 GN=H671_21198 PE=4 SV=1</t>
  </si>
  <si>
    <t>A0A3L7HDT3</t>
  </si>
  <si>
    <t>CHMP4B OS=Cricetulus griseus OX=10029 GN=CgPICR_001223 PE=3 SV=1</t>
  </si>
  <si>
    <t>A0A3L7IB93</t>
  </si>
  <si>
    <t>MYO1B OS=Cricetulus griseus OX=10029 GN=CgPICR_000315 PE=3 SV=1</t>
  </si>
  <si>
    <t>A0A061IFP4</t>
  </si>
  <si>
    <t>Choline transporter-like protein 1 OS=Cricetulus griseus OX=10029 GN=H671_2g5858 PE=3 SV=1</t>
  </si>
  <si>
    <t>G3I080</t>
  </si>
  <si>
    <t>Retrotransposon gag domain-containing protein 1 OS=Cricetulus griseus OX=10029 GN=I79_016757 PE=4 SV=1</t>
  </si>
  <si>
    <t>A0A3L7IFT6</t>
  </si>
  <si>
    <t>AP4B1 (Fragment) OS=Cricetulus griseus OX=10029 GN=CgPICR_014555 PE=4 SV=1</t>
  </si>
  <si>
    <t>A0A3L7IMP3</t>
  </si>
  <si>
    <t>RASGEF1B OS=Cricetulus griseus OX=10029 GN=CgPICR_018366 PE=4 SV=1</t>
  </si>
  <si>
    <t>G3HM76</t>
  </si>
  <si>
    <t>Zinc finger protein 709 OS=Cricetulus griseus OX=10029 GN=I79_011824 PE=4 SV=1</t>
  </si>
  <si>
    <t>A0A061IEC3</t>
  </si>
  <si>
    <t>Mini-chromosome maintenance complex-binding protein OS=Cricetulus griseus OX=10029 GN=H671_3g10023 PE=4 SV=1</t>
  </si>
  <si>
    <t>Note</t>
  </si>
  <si>
    <t>Standard</t>
  </si>
  <si>
    <t>MW [Da]</t>
  </si>
  <si>
    <t>Average</t>
  </si>
  <si>
    <t>per 3ug inj.</t>
  </si>
  <si>
    <t>fmol</t>
  </si>
  <si>
    <t>mol</t>
  </si>
  <si>
    <t>g HCP</t>
  </si>
  <si>
    <t>g HCP/ug protein</t>
  </si>
  <si>
    <t>g HCP/mg</t>
  </si>
  <si>
    <t>ppm</t>
  </si>
  <si>
    <t>quantifiable</t>
  </si>
  <si>
    <t xml:space="preserve">ESTIMATED! </t>
  </si>
  <si>
    <t>For Hi3 quan - 3 unique peptides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</si>
</sst>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theme="9"/>
      <name val="Calibri"/>
      <family val="2"/>
    </font>
    <font>
      <sz val="11"/>
      <color theme="5"/>
      <name val="Calibri"/>
      <family val="2"/>
    </font>
    <font>
      <b/>
      <sz val="11"/>
      <color theme="9"/>
      <name val="Calibri"/>
      <family val="2"/>
    </font>
    <font>
      <b/>
      <sz val="11"/>
      <color theme="5"/>
      <name val="Calibri"/>
      <family val="2"/>
    </font>
    <font>
      <u val="double"/>
      <sz val="11"/>
      <color theme="5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 style="thin">
        <color indexed="64"/>
      </bottom>
      <diagonal/>
    </border>
    <border>
      <left style="thin">
        <color rgb="FFBFBFBF"/>
      </left>
      <right/>
      <top/>
      <bottom/>
      <diagonal/>
    </border>
  </borders>
  <cellStyleXfs count="1">
    <xf numFmtId="0" fontId="0" fillId="0" borderId="0" applyNumberFormat="0" applyFont="0" applyFill="0"/>
  </cellStyleXfs>
  <cellXfs count="3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Fill="1" applyBorder="1"/>
    <xf numFmtId="11" fontId="0" fillId="0" borderId="0" xfId="0" applyNumberFormat="1" applyFill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2" xfId="0" applyFont="1" applyBorder="1"/>
    <xf numFmtId="11" fontId="2" fillId="0" borderId="5" xfId="0" applyNumberFormat="1" applyFont="1" applyFill="1" applyBorder="1"/>
    <xf numFmtId="11" fontId="2" fillId="0" borderId="5" xfId="0" applyNumberFormat="1" applyFont="1" applyFill="1" applyBorder="1" applyAlignment="1">
      <alignment horizontal="center"/>
    </xf>
    <xf numFmtId="2" fontId="3" fillId="0" borderId="6" xfId="0" applyNumberFormat="1" applyFont="1" applyFill="1" applyBorder="1"/>
    <xf numFmtId="0" fontId="3" fillId="0" borderId="0" xfId="0" applyFont="1" applyFill="1"/>
    <xf numFmtId="11" fontId="3" fillId="0" borderId="0" xfId="0" applyNumberFormat="1" applyFont="1" applyFill="1"/>
    <xf numFmtId="165" fontId="4" fillId="0" borderId="0" xfId="0" applyNumberFormat="1" applyFont="1" applyFill="1" applyAlignment="1">
      <alignment horizontal="center"/>
    </xf>
    <xf numFmtId="2" fontId="5" fillId="0" borderId="0" xfId="0" applyNumberFormat="1" applyFont="1"/>
    <xf numFmtId="0" fontId="5" fillId="0" borderId="0" xfId="0" applyFont="1" applyFill="1"/>
    <xf numFmtId="11" fontId="5" fillId="0" borderId="0" xfId="0" applyNumberFormat="1" applyFont="1" applyFill="1"/>
    <xf numFmtId="0" fontId="5" fillId="0" borderId="0" xfId="0" applyFont="1"/>
    <xf numFmtId="0" fontId="5" fillId="0" borderId="1" xfId="0" applyFont="1" applyFill="1" applyBorder="1"/>
    <xf numFmtId="0" fontId="6" fillId="0" borderId="1" xfId="0" applyFont="1" applyFill="1" applyBorder="1"/>
    <xf numFmtId="11" fontId="6" fillId="0" borderId="0" xfId="0" applyNumberFormat="1" applyFont="1" applyFill="1"/>
    <xf numFmtId="11" fontId="5" fillId="0" borderId="1" xfId="0" applyNumberFormat="1" applyFont="1" applyFill="1" applyBorder="1"/>
    <xf numFmtId="11" fontId="2" fillId="0" borderId="4" xfId="0" applyNumberFormat="1" applyFont="1" applyFill="1" applyBorder="1"/>
    <xf numFmtId="11" fontId="6" fillId="0" borderId="1" xfId="0" applyNumberFormat="1" applyFont="1" applyFill="1" applyBorder="1"/>
    <xf numFmtId="11" fontId="0" fillId="0" borderId="1" xfId="0" applyNumberFormat="1" applyFill="1" applyBorder="1"/>
    <xf numFmtId="0" fontId="3" fillId="0" borderId="3" xfId="0" applyFont="1" applyFill="1" applyBorder="1"/>
    <xf numFmtId="11" fontId="3" fillId="0" borderId="3" xfId="0" applyNumberFormat="1" applyFont="1" applyFill="1" applyBorder="1"/>
    <xf numFmtId="0" fontId="3" fillId="0" borderId="0" xfId="0" applyFont="1"/>
    <xf numFmtId="165" fontId="7" fillId="0" borderId="0" xfId="0" applyNumberFormat="1" applyFont="1" applyFill="1" applyAlignment="1">
      <alignment horizontal="center"/>
    </xf>
    <xf numFmtId="2" fontId="6" fillId="0" borderId="0" xfId="0" applyNumberFormat="1" applyFont="1"/>
    <xf numFmtId="0" fontId="6" fillId="0" borderId="0" xfId="0" applyFont="1" applyFill="1"/>
    <xf numFmtId="165" fontId="8" fillId="0" borderId="0" xfId="0" applyNumberFormat="1" applyFont="1" applyFill="1" applyAlignment="1">
      <alignment horizontal="center"/>
    </xf>
    <xf numFmtId="0" fontId="9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40"/>
  <sheetViews>
    <sheetView tabSelected="1" topLeftCell="C1" workbookViewId="0">
      <selection activeCell="W14" sqref="W14"/>
    </sheetView>
  </sheetViews>
  <sheetFormatPr defaultRowHeight="15" x14ac:dyDescent="0.25"/>
  <cols>
    <col min="1" max="1" width="11.85546875" style="2" bestFit="1" customWidth="1"/>
    <col min="2" max="2" width="9.140625" style="2"/>
    <col min="3" max="3" width="33" style="2" customWidth="1"/>
    <col min="4" max="6" width="9.28515625" style="2" bestFit="1" customWidth="1"/>
    <col min="7" max="11" width="9.42578125" style="2" bestFit="1" customWidth="1"/>
    <col min="12" max="12" width="11" style="4" bestFit="1" customWidth="1"/>
    <col min="13" max="14" width="11.140625" style="4" bestFit="1" customWidth="1"/>
    <col min="15" max="17" width="12.140625" style="4" bestFit="1" customWidth="1"/>
    <col min="18" max="18" width="12.28515625" style="4" bestFit="1" customWidth="1"/>
    <col min="20" max="20" width="9.28515625" bestFit="1" customWidth="1"/>
    <col min="21" max="21" width="12" bestFit="1" customWidth="1"/>
    <col min="22" max="25" width="9.28515625" bestFit="1" customWidth="1"/>
  </cols>
  <sheetData>
    <row r="1" spans="1:26" x14ac:dyDescent="0.25">
      <c r="V1" s="1" t="s">
        <v>696</v>
      </c>
    </row>
    <row r="2" spans="1:26" s="7" customFormat="1" x14ac:dyDescent="0.25">
      <c r="A2" s="5" t="s">
        <v>692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694</v>
      </c>
      <c r="K2" s="6" t="s">
        <v>8</v>
      </c>
      <c r="L2" s="22" t="s">
        <v>9</v>
      </c>
      <c r="M2" s="22" t="s">
        <v>10</v>
      </c>
      <c r="N2" s="22" t="s">
        <v>11</v>
      </c>
      <c r="O2" s="22" t="s">
        <v>12</v>
      </c>
      <c r="P2" s="22" t="s">
        <v>13</v>
      </c>
      <c r="Q2" s="22" t="s">
        <v>14</v>
      </c>
      <c r="R2" s="8" t="s">
        <v>695</v>
      </c>
      <c r="T2" s="8" t="s">
        <v>697</v>
      </c>
      <c r="U2" s="8" t="s">
        <v>698</v>
      </c>
      <c r="V2" s="8" t="s">
        <v>699</v>
      </c>
      <c r="W2" s="8" t="s">
        <v>700</v>
      </c>
      <c r="X2" s="8" t="s">
        <v>701</v>
      </c>
      <c r="Y2" s="9" t="s">
        <v>702</v>
      </c>
    </row>
    <row r="3" spans="1:26" s="27" customFormat="1" x14ac:dyDescent="0.25">
      <c r="A3" s="11" t="s">
        <v>693</v>
      </c>
      <c r="B3" s="25" t="s">
        <v>16</v>
      </c>
      <c r="C3" s="25" t="s">
        <v>17</v>
      </c>
      <c r="D3" s="25">
        <v>11</v>
      </c>
      <c r="E3" s="25">
        <v>6</v>
      </c>
      <c r="F3" s="25">
        <v>178</v>
      </c>
      <c r="G3" s="25">
        <v>6</v>
      </c>
      <c r="H3" s="25">
        <v>857</v>
      </c>
      <c r="I3" s="25">
        <v>95.5</v>
      </c>
      <c r="J3" s="25">
        <f>I3*1000</f>
        <v>95500</v>
      </c>
      <c r="K3" s="25">
        <v>707.37</v>
      </c>
      <c r="L3" s="26">
        <v>303846628.91666698</v>
      </c>
      <c r="M3" s="26">
        <v>327265389.01396197</v>
      </c>
      <c r="N3" s="26">
        <v>313789478.36626798</v>
      </c>
      <c r="O3" s="26">
        <v>395798993.23356903</v>
      </c>
      <c r="P3" s="26">
        <v>388632125.93576199</v>
      </c>
      <c r="Q3" s="26">
        <v>391931001.15653801</v>
      </c>
      <c r="R3" s="12">
        <f>AVERAGE(L3:Q3)</f>
        <v>353543936.10379434</v>
      </c>
      <c r="T3" s="10">
        <v>150</v>
      </c>
      <c r="U3" s="11">
        <f>T3*(10^-15)</f>
        <v>1.5000000000000002E-13</v>
      </c>
      <c r="V3" s="12">
        <f>U3*J3</f>
        <v>1.4325000000000001E-8</v>
      </c>
      <c r="W3" s="12">
        <f>V3/3</f>
        <v>4.7750000000000006E-9</v>
      </c>
      <c r="X3" s="12">
        <f>W3/0.001</f>
        <v>4.7750000000000009E-6</v>
      </c>
      <c r="Y3" s="13">
        <f>X3*1000000000</f>
        <v>4775.0000000000009</v>
      </c>
    </row>
    <row r="4" spans="1:26" x14ac:dyDescent="0.25">
      <c r="A4" s="17" t="s">
        <v>703</v>
      </c>
      <c r="B4" s="18" t="s">
        <v>106</v>
      </c>
      <c r="C4" s="18" t="s">
        <v>107</v>
      </c>
      <c r="D4" s="18">
        <v>9</v>
      </c>
      <c r="E4" s="18">
        <v>3</v>
      </c>
      <c r="F4" s="18">
        <v>12</v>
      </c>
      <c r="G4" s="18">
        <v>3</v>
      </c>
      <c r="H4" s="18">
        <v>321</v>
      </c>
      <c r="I4" s="18">
        <v>34.5</v>
      </c>
      <c r="J4" s="18">
        <f>I4*1000</f>
        <v>34500</v>
      </c>
      <c r="K4" s="18">
        <v>28.88</v>
      </c>
      <c r="L4" s="21">
        <v>467590.22916666698</v>
      </c>
      <c r="M4" s="21">
        <v>407819.68296565698</v>
      </c>
      <c r="N4" s="21">
        <v>200469.08967775499</v>
      </c>
      <c r="O4" s="21">
        <v>746408.39824112505</v>
      </c>
      <c r="P4" s="21">
        <v>782984.12238945195</v>
      </c>
      <c r="Q4" s="21">
        <v>723555.413413545</v>
      </c>
      <c r="R4" s="16">
        <f>AVERAGE(L4:Q4)</f>
        <v>554804.4893090335</v>
      </c>
      <c r="T4" s="14">
        <f>$T$3/$R$3*R4</f>
        <v>0.23538990461407006</v>
      </c>
      <c r="U4" s="15">
        <f>T4*(10^-15)</f>
        <v>2.353899046140701E-16</v>
      </c>
      <c r="V4" s="16">
        <f>U4*J4</f>
        <v>8.1209517091854176E-12</v>
      </c>
      <c r="W4" s="16">
        <f>V4/3</f>
        <v>2.7069839030618059E-12</v>
      </c>
      <c r="X4" s="16">
        <f>W4/0.001</f>
        <v>2.7069839030618058E-9</v>
      </c>
      <c r="Y4" s="28">
        <f>X4*1000000000</f>
        <v>2.7069839030618059</v>
      </c>
    </row>
    <row r="5" spans="1:26" x14ac:dyDescent="0.25">
      <c r="A5" s="17" t="s">
        <v>703</v>
      </c>
      <c r="B5" s="18" t="s">
        <v>22</v>
      </c>
      <c r="C5" s="18" t="s">
        <v>23</v>
      </c>
      <c r="D5" s="18">
        <v>15</v>
      </c>
      <c r="E5" s="18">
        <v>9</v>
      </c>
      <c r="F5" s="18">
        <v>59</v>
      </c>
      <c r="G5" s="18">
        <v>9</v>
      </c>
      <c r="H5" s="18">
        <v>598</v>
      </c>
      <c r="I5" s="18">
        <v>64.7</v>
      </c>
      <c r="J5" s="18">
        <f>I5*1000</f>
        <v>64700</v>
      </c>
      <c r="K5" s="18">
        <v>184.8</v>
      </c>
      <c r="L5" s="21">
        <v>6205097</v>
      </c>
      <c r="M5" s="21">
        <v>6423386.9869152401</v>
      </c>
      <c r="N5" s="21">
        <v>5849239.94235064</v>
      </c>
      <c r="O5" s="21">
        <v>7727118.5789701603</v>
      </c>
      <c r="P5" s="21">
        <v>7308713.6389524601</v>
      </c>
      <c r="Q5" s="21">
        <v>6836472.2640817901</v>
      </c>
      <c r="R5" s="16">
        <f>AVERAGE(L5:Q5)</f>
        <v>6725004.7352117151</v>
      </c>
      <c r="T5" s="14">
        <f t="shared" ref="T5:T28" si="0">$T$3/$R$3*R5</f>
        <v>2.8532541708920887</v>
      </c>
      <c r="U5" s="15">
        <f t="shared" ref="U5:U68" si="1">T5*(10^-15)</f>
        <v>2.8532541708920889E-15</v>
      </c>
      <c r="V5" s="16">
        <f t="shared" ref="V5:V28" si="2">U5*J5</f>
        <v>1.8460554485671816E-10</v>
      </c>
      <c r="W5" s="16">
        <f t="shared" ref="W5:W68" si="3">V5/3</f>
        <v>6.1535181618906052E-11</v>
      </c>
      <c r="X5" s="16">
        <f t="shared" ref="X5:X68" si="4">W5/0.001</f>
        <v>6.1535181618906046E-8</v>
      </c>
      <c r="Y5" s="28">
        <f t="shared" ref="Y5:Y12" si="5">X5*1000000000</f>
        <v>61.535181618906044</v>
      </c>
    </row>
    <row r="6" spans="1:26" x14ac:dyDescent="0.25">
      <c r="A6" s="17" t="s">
        <v>703</v>
      </c>
      <c r="B6" s="18" t="s">
        <v>52</v>
      </c>
      <c r="C6" s="18" t="s">
        <v>53</v>
      </c>
      <c r="D6" s="18">
        <v>52</v>
      </c>
      <c r="E6" s="18">
        <v>6</v>
      </c>
      <c r="F6" s="18">
        <v>29</v>
      </c>
      <c r="G6" s="18">
        <v>6</v>
      </c>
      <c r="H6" s="18">
        <v>132</v>
      </c>
      <c r="I6" s="18">
        <v>14.5</v>
      </c>
      <c r="J6" s="18">
        <f>I6*1000</f>
        <v>14500</v>
      </c>
      <c r="K6" s="18">
        <v>78.58</v>
      </c>
      <c r="L6" s="21">
        <v>3545139.25</v>
      </c>
      <c r="M6" s="21">
        <v>6361612.7065499602</v>
      </c>
      <c r="N6" s="21">
        <v>3986870.5947574801</v>
      </c>
      <c r="O6" s="21">
        <v>8544961.7185294591</v>
      </c>
      <c r="P6" s="21">
        <v>9486736.6583433393</v>
      </c>
      <c r="Q6" s="21">
        <v>8518798.4838544093</v>
      </c>
      <c r="R6" s="16">
        <f>AVERAGE(L6:Q6)</f>
        <v>6740686.5686724409</v>
      </c>
      <c r="T6" s="14">
        <f t="shared" si="0"/>
        <v>2.8599075872822324</v>
      </c>
      <c r="U6" s="15">
        <f t="shared" si="1"/>
        <v>2.8599075872822326E-15</v>
      </c>
      <c r="V6" s="16">
        <f t="shared" si="2"/>
        <v>4.1468660015592369E-11</v>
      </c>
      <c r="W6" s="16">
        <f t="shared" si="3"/>
        <v>1.3822886671864123E-11</v>
      </c>
      <c r="X6" s="16">
        <f t="shared" si="4"/>
        <v>1.3822886671864123E-8</v>
      </c>
      <c r="Y6" s="28">
        <f t="shared" si="5"/>
        <v>13.822886671864122</v>
      </c>
    </row>
    <row r="7" spans="1:26" x14ac:dyDescent="0.25">
      <c r="A7" s="17" t="s">
        <v>703</v>
      </c>
      <c r="B7" s="18" t="s">
        <v>32</v>
      </c>
      <c r="C7" s="18" t="s">
        <v>33</v>
      </c>
      <c r="D7" s="18">
        <v>24</v>
      </c>
      <c r="E7" s="18">
        <v>9</v>
      </c>
      <c r="F7" s="18">
        <v>39</v>
      </c>
      <c r="G7" s="18">
        <v>9</v>
      </c>
      <c r="H7" s="18">
        <v>447</v>
      </c>
      <c r="I7" s="18">
        <v>51.7</v>
      </c>
      <c r="J7" s="18">
        <f>I7*1000</f>
        <v>51700</v>
      </c>
      <c r="K7" s="18">
        <v>125.43</v>
      </c>
      <c r="L7" s="21">
        <v>3642890</v>
      </c>
      <c r="M7" s="21">
        <v>3122552.7706887699</v>
      </c>
      <c r="N7" s="21">
        <v>2908254.9054123298</v>
      </c>
      <c r="O7" s="21">
        <v>3895362.5476639601</v>
      </c>
      <c r="P7" s="21">
        <v>3764622.5905377599</v>
      </c>
      <c r="Q7" s="21">
        <v>3612156.86820547</v>
      </c>
      <c r="R7" s="16">
        <f>AVERAGE(L7:Q7)</f>
        <v>3490973.2804180481</v>
      </c>
      <c r="T7" s="14">
        <f t="shared" si="0"/>
        <v>1.48113413521813</v>
      </c>
      <c r="U7" s="15">
        <f t="shared" si="1"/>
        <v>1.48113413521813E-15</v>
      </c>
      <c r="V7" s="16">
        <f t="shared" si="2"/>
        <v>7.6574634790777324E-11</v>
      </c>
      <c r="W7" s="16">
        <f t="shared" si="3"/>
        <v>2.5524878263592441E-11</v>
      </c>
      <c r="X7" s="16">
        <f t="shared" si="4"/>
        <v>2.5524878263592441E-8</v>
      </c>
      <c r="Y7" s="28">
        <f t="shared" si="5"/>
        <v>25.524878263592441</v>
      </c>
    </row>
    <row r="8" spans="1:26" x14ac:dyDescent="0.25">
      <c r="A8" s="17" t="s">
        <v>703</v>
      </c>
      <c r="B8" s="18" t="s">
        <v>56</v>
      </c>
      <c r="C8" s="18" t="s">
        <v>57</v>
      </c>
      <c r="D8" s="18">
        <v>14</v>
      </c>
      <c r="E8" s="18">
        <v>6</v>
      </c>
      <c r="F8" s="18">
        <v>26</v>
      </c>
      <c r="G8" s="18">
        <v>6</v>
      </c>
      <c r="H8" s="18">
        <v>491</v>
      </c>
      <c r="I8" s="18">
        <v>53.7</v>
      </c>
      <c r="J8" s="18">
        <f>I8*1000</f>
        <v>53700</v>
      </c>
      <c r="K8" s="18">
        <v>72.489999999999995</v>
      </c>
      <c r="L8" s="21">
        <v>4130144.0833333302</v>
      </c>
      <c r="M8" s="21">
        <v>4651312.4319564402</v>
      </c>
      <c r="N8" s="21">
        <v>4805919.12378697</v>
      </c>
      <c r="O8" s="21">
        <v>6926836.3184729898</v>
      </c>
      <c r="P8" s="21">
        <v>6477815.2579385098</v>
      </c>
      <c r="Q8" s="21">
        <v>6653879.6750142602</v>
      </c>
      <c r="R8" s="16">
        <f>AVERAGE(L8:Q8)</f>
        <v>5607651.1484170826</v>
      </c>
      <c r="T8" s="14">
        <f t="shared" si="0"/>
        <v>2.3791885148204495</v>
      </c>
      <c r="U8" s="15">
        <f t="shared" si="1"/>
        <v>2.3791885148204495E-15</v>
      </c>
      <c r="V8" s="16">
        <f t="shared" si="2"/>
        <v>1.2776242324585813E-10</v>
      </c>
      <c r="W8" s="16">
        <f t="shared" si="3"/>
        <v>4.258747441528604E-11</v>
      </c>
      <c r="X8" s="16">
        <f t="shared" si="4"/>
        <v>4.2587474415286041E-8</v>
      </c>
      <c r="Y8" s="28">
        <f t="shared" si="5"/>
        <v>42.587474415286039</v>
      </c>
    </row>
    <row r="9" spans="1:26" x14ac:dyDescent="0.25">
      <c r="A9" s="17" t="s">
        <v>703</v>
      </c>
      <c r="B9" s="18" t="s">
        <v>54</v>
      </c>
      <c r="C9" s="18" t="s">
        <v>55</v>
      </c>
      <c r="D9" s="18">
        <v>32</v>
      </c>
      <c r="E9" s="18">
        <v>7</v>
      </c>
      <c r="F9" s="18">
        <v>32</v>
      </c>
      <c r="G9" s="18">
        <v>7</v>
      </c>
      <c r="H9" s="18">
        <v>227</v>
      </c>
      <c r="I9" s="18">
        <v>26.9</v>
      </c>
      <c r="J9" s="18">
        <f>I9*1000</f>
        <v>26900</v>
      </c>
      <c r="K9" s="18">
        <v>77.83</v>
      </c>
      <c r="L9" s="21">
        <v>2972670.9583333302</v>
      </c>
      <c r="M9" s="21">
        <v>2995394.1799812401</v>
      </c>
      <c r="N9" s="21">
        <v>2795989.6963472301</v>
      </c>
      <c r="O9" s="21">
        <v>3899127.6484310199</v>
      </c>
      <c r="P9" s="21">
        <v>3842839.7811684799</v>
      </c>
      <c r="Q9" s="21">
        <v>3431397.3833231502</v>
      </c>
      <c r="R9" s="16">
        <f>AVERAGE(L9:Q9)</f>
        <v>3322903.2745974082</v>
      </c>
      <c r="T9" s="14">
        <f t="shared" si="0"/>
        <v>1.4098261638499132</v>
      </c>
      <c r="U9" s="15">
        <f t="shared" si="1"/>
        <v>1.4098261638499134E-15</v>
      </c>
      <c r="V9" s="16">
        <f t="shared" si="2"/>
        <v>3.7924323807562671E-11</v>
      </c>
      <c r="W9" s="16">
        <f t="shared" si="3"/>
        <v>1.2641441269187557E-11</v>
      </c>
      <c r="X9" s="16">
        <f t="shared" si="4"/>
        <v>1.2641441269187557E-8</v>
      </c>
      <c r="Y9" s="28">
        <f t="shared" si="5"/>
        <v>12.641441269187558</v>
      </c>
    </row>
    <row r="10" spans="1:26" x14ac:dyDescent="0.25">
      <c r="A10" s="17" t="s">
        <v>703</v>
      </c>
      <c r="B10" s="18" t="s">
        <v>358</v>
      </c>
      <c r="C10" s="18" t="s">
        <v>359</v>
      </c>
      <c r="D10" s="18">
        <v>19</v>
      </c>
      <c r="E10" s="18">
        <v>3</v>
      </c>
      <c r="F10" s="18">
        <v>4</v>
      </c>
      <c r="G10" s="18">
        <v>3</v>
      </c>
      <c r="H10" s="18">
        <v>232</v>
      </c>
      <c r="I10" s="18">
        <v>22.3</v>
      </c>
      <c r="J10" s="18">
        <f>I10*1000</f>
        <v>22300</v>
      </c>
      <c r="K10" s="18">
        <v>7.81</v>
      </c>
      <c r="L10" s="21">
        <v>52280727.5</v>
      </c>
      <c r="M10" s="21">
        <v>48454770.002108701</v>
      </c>
      <c r="N10" s="21">
        <v>25496540.3053376</v>
      </c>
      <c r="O10" s="21">
        <v>38941024.2893769</v>
      </c>
      <c r="P10" s="21">
        <v>13393614.209161799</v>
      </c>
      <c r="Q10" s="21">
        <v>20958389.095865801</v>
      </c>
      <c r="R10" s="16">
        <f>AVERAGE(L10:Q10)</f>
        <v>33254177.566975135</v>
      </c>
      <c r="T10" s="14">
        <f t="shared" si="0"/>
        <v>14.108929967849436</v>
      </c>
      <c r="U10" s="15">
        <f t="shared" si="1"/>
        <v>1.4108929967849437E-14</v>
      </c>
      <c r="V10" s="16">
        <f t="shared" si="2"/>
        <v>3.1462913828304242E-10</v>
      </c>
      <c r="W10" s="16">
        <f t="shared" si="3"/>
        <v>1.0487637942768081E-10</v>
      </c>
      <c r="X10" s="16">
        <f t="shared" si="4"/>
        <v>1.0487637942768081E-7</v>
      </c>
      <c r="Y10" s="28">
        <f t="shared" si="5"/>
        <v>104.8763794276808</v>
      </c>
    </row>
    <row r="11" spans="1:26" x14ac:dyDescent="0.25">
      <c r="A11" s="17" t="s">
        <v>703</v>
      </c>
      <c r="B11" s="18" t="s">
        <v>280</v>
      </c>
      <c r="C11" s="18" t="s">
        <v>281</v>
      </c>
      <c r="D11" s="18">
        <v>23</v>
      </c>
      <c r="E11" s="18">
        <v>3</v>
      </c>
      <c r="F11" s="18">
        <v>4</v>
      </c>
      <c r="G11" s="18">
        <v>3</v>
      </c>
      <c r="H11" s="18">
        <v>248</v>
      </c>
      <c r="I11" s="18">
        <v>25.2</v>
      </c>
      <c r="J11" s="18">
        <f>I11*1000</f>
        <v>25200</v>
      </c>
      <c r="K11" s="18">
        <v>10.72</v>
      </c>
      <c r="L11" s="21">
        <v>50054019.5</v>
      </c>
      <c r="M11" s="21">
        <v>32008371.5009932</v>
      </c>
      <c r="N11" s="21">
        <v>52438861.000056997</v>
      </c>
      <c r="O11" s="21">
        <v>54442897.474859998</v>
      </c>
      <c r="P11" s="21">
        <v>39176881.277109496</v>
      </c>
      <c r="Q11" s="21">
        <v>53622050.187547997</v>
      </c>
      <c r="R11" s="16">
        <f>AVERAGE(L11:Q11)</f>
        <v>46957180.156761281</v>
      </c>
      <c r="T11" s="14">
        <f t="shared" si="0"/>
        <v>19.922777070192261</v>
      </c>
      <c r="U11" s="15">
        <f t="shared" si="1"/>
        <v>1.9922777070192263E-14</v>
      </c>
      <c r="V11" s="16">
        <f t="shared" si="2"/>
        <v>5.0205398216884501E-10</v>
      </c>
      <c r="W11" s="16">
        <f t="shared" si="3"/>
        <v>1.6735132738961501E-10</v>
      </c>
      <c r="X11" s="16">
        <f t="shared" si="4"/>
        <v>1.6735132738961501E-7</v>
      </c>
      <c r="Y11" s="28">
        <f t="shared" si="5"/>
        <v>167.35132738961499</v>
      </c>
    </row>
    <row r="12" spans="1:26" x14ac:dyDescent="0.25">
      <c r="A12" s="17" t="s">
        <v>703</v>
      </c>
      <c r="B12" s="18" t="s">
        <v>224</v>
      </c>
      <c r="C12" s="18" t="s">
        <v>225</v>
      </c>
      <c r="D12" s="18">
        <v>88</v>
      </c>
      <c r="E12" s="18">
        <v>3</v>
      </c>
      <c r="F12" s="18">
        <v>6</v>
      </c>
      <c r="G12" s="18">
        <v>3</v>
      </c>
      <c r="H12" s="18">
        <v>33</v>
      </c>
      <c r="I12" s="18">
        <v>3.3</v>
      </c>
      <c r="J12" s="18">
        <f>I12*1000</f>
        <v>3300</v>
      </c>
      <c r="K12" s="18">
        <v>14.39</v>
      </c>
      <c r="L12" s="21">
        <v>840856512</v>
      </c>
      <c r="M12" s="21">
        <v>1050773227.61876</v>
      </c>
      <c r="N12" s="21">
        <v>1155672244.3281801</v>
      </c>
      <c r="O12" s="21">
        <v>576365965.124246</v>
      </c>
      <c r="P12" s="21">
        <v>600742142.07094705</v>
      </c>
      <c r="Q12" s="21">
        <v>943097881.826949</v>
      </c>
      <c r="R12" s="16">
        <f>AVERAGE(L12:Q12)</f>
        <v>861251328.82818043</v>
      </c>
      <c r="T12" s="14">
        <f t="shared" si="0"/>
        <v>365.40776444345465</v>
      </c>
      <c r="U12" s="15">
        <f t="shared" si="1"/>
        <v>3.6540776444345467E-13</v>
      </c>
      <c r="V12" s="16">
        <f t="shared" si="2"/>
        <v>1.2058456226634004E-9</v>
      </c>
      <c r="W12" s="16">
        <f t="shared" si="3"/>
        <v>4.0194854088780013E-10</v>
      </c>
      <c r="X12" s="16">
        <f t="shared" si="4"/>
        <v>4.0194854088780013E-7</v>
      </c>
      <c r="Y12" s="28">
        <f t="shared" si="5"/>
        <v>401.94854088780011</v>
      </c>
    </row>
    <row r="13" spans="1:26" x14ac:dyDescent="0.25">
      <c r="B13" s="19" t="s">
        <v>464</v>
      </c>
      <c r="C13" s="19" t="s">
        <v>465</v>
      </c>
      <c r="D13" s="19">
        <v>71</v>
      </c>
      <c r="E13" s="19">
        <v>2</v>
      </c>
      <c r="F13" s="19">
        <v>2</v>
      </c>
      <c r="G13" s="19">
        <v>2</v>
      </c>
      <c r="H13" s="19">
        <v>31</v>
      </c>
      <c r="I13" s="19">
        <v>3.2</v>
      </c>
      <c r="J13" s="19">
        <f>I13*1000</f>
        <v>3200</v>
      </c>
      <c r="K13" s="19">
        <v>5.08</v>
      </c>
      <c r="L13" s="23">
        <v>426319552</v>
      </c>
      <c r="M13" s="23">
        <v>367974316.32207203</v>
      </c>
      <c r="N13" s="23">
        <v>434507804.269288</v>
      </c>
      <c r="O13" s="23">
        <v>196659330.46254301</v>
      </c>
      <c r="P13" s="23">
        <v>221028091.64958599</v>
      </c>
      <c r="Q13" s="23">
        <v>251130261.235165</v>
      </c>
      <c r="R13" s="20">
        <f>AVERAGE(L13:Q13)</f>
        <v>316269892.65644234</v>
      </c>
      <c r="T13" s="29">
        <f t="shared" si="0"/>
        <v>134.18553976991038</v>
      </c>
      <c r="U13" s="30">
        <f t="shared" si="1"/>
        <v>1.3418553976991038E-13</v>
      </c>
      <c r="V13" s="20">
        <f t="shared" si="2"/>
        <v>4.2939372726371323E-10</v>
      </c>
      <c r="W13" s="20">
        <f t="shared" si="3"/>
        <v>1.4313124242123775E-10</v>
      </c>
      <c r="X13" s="20">
        <f t="shared" si="4"/>
        <v>1.4313124242123776E-7</v>
      </c>
      <c r="Y13" s="31">
        <f t="shared" ref="Y13:Y71" si="6">X13*1000000000</f>
        <v>143.13124242123777</v>
      </c>
      <c r="Z13" s="32" t="s">
        <v>704</v>
      </c>
    </row>
    <row r="14" spans="1:26" x14ac:dyDescent="0.25">
      <c r="B14" s="19" t="s">
        <v>228</v>
      </c>
      <c r="C14" s="19" t="s">
        <v>229</v>
      </c>
      <c r="D14" s="19">
        <v>64</v>
      </c>
      <c r="E14" s="19">
        <v>2</v>
      </c>
      <c r="F14" s="19">
        <v>5</v>
      </c>
      <c r="G14" s="19">
        <v>2</v>
      </c>
      <c r="H14" s="19">
        <v>96</v>
      </c>
      <c r="I14" s="19">
        <v>10.3</v>
      </c>
      <c r="J14" s="19">
        <f>I14*1000</f>
        <v>10300</v>
      </c>
      <c r="K14" s="19">
        <v>14.14</v>
      </c>
      <c r="L14" s="23">
        <v>1362259765.5</v>
      </c>
      <c r="M14" s="23">
        <v>1528697478.17064</v>
      </c>
      <c r="N14" s="23">
        <v>1747319862.2128699</v>
      </c>
      <c r="O14" s="23">
        <v>1031554574.53312</v>
      </c>
      <c r="P14" s="23">
        <v>1418366715.32881</v>
      </c>
      <c r="Q14" s="23">
        <v>1409250315.2054</v>
      </c>
      <c r="R14" s="20">
        <f>AVERAGE(L14:Q14)</f>
        <v>1416241451.82514</v>
      </c>
      <c r="T14" s="29">
        <f t="shared" si="0"/>
        <v>600.87642886739661</v>
      </c>
      <c r="U14" s="30">
        <f t="shared" si="1"/>
        <v>6.0087642886739664E-13</v>
      </c>
      <c r="V14" s="20">
        <f t="shared" si="2"/>
        <v>6.1890272173341856E-9</v>
      </c>
      <c r="W14" s="20">
        <f t="shared" si="3"/>
        <v>2.0630090724447287E-9</v>
      </c>
      <c r="X14" s="20">
        <f t="shared" si="4"/>
        <v>2.0630090724447286E-6</v>
      </c>
      <c r="Y14" s="31">
        <f t="shared" si="6"/>
        <v>2063.0090724447286</v>
      </c>
      <c r="Z14" s="33" t="s">
        <v>705</v>
      </c>
    </row>
    <row r="15" spans="1:26" x14ac:dyDescent="0.25">
      <c r="B15" s="19" t="s">
        <v>36</v>
      </c>
      <c r="C15" s="19" t="s">
        <v>37</v>
      </c>
      <c r="D15" s="19">
        <v>85</v>
      </c>
      <c r="E15" s="19">
        <v>2</v>
      </c>
      <c r="F15" s="19">
        <v>38</v>
      </c>
      <c r="G15" s="19">
        <v>2</v>
      </c>
      <c r="H15" s="19">
        <v>34</v>
      </c>
      <c r="I15" s="19">
        <v>3.6</v>
      </c>
      <c r="J15" s="19">
        <f>I15*1000</f>
        <v>3600</v>
      </c>
      <c r="K15" s="19">
        <v>115.96</v>
      </c>
      <c r="L15" s="23">
        <v>723017318</v>
      </c>
      <c r="M15" s="23">
        <v>800645604.49735701</v>
      </c>
      <c r="N15" s="23">
        <v>895666902.79083002</v>
      </c>
      <c r="O15" s="23">
        <v>438535528.05318201</v>
      </c>
      <c r="P15" s="23">
        <v>527862185.11123198</v>
      </c>
      <c r="Q15" s="23">
        <v>692610956.23808396</v>
      </c>
      <c r="R15" s="20">
        <f>AVERAGE(L15:Q15)</f>
        <v>679723082.44844747</v>
      </c>
      <c r="T15" s="29">
        <f t="shared" si="0"/>
        <v>288.3897924848975</v>
      </c>
      <c r="U15" s="30">
        <f t="shared" si="1"/>
        <v>2.8838979248489751E-13</v>
      </c>
      <c r="V15" s="20">
        <f t="shared" si="2"/>
        <v>1.0382032529456311E-9</v>
      </c>
      <c r="W15" s="20">
        <f t="shared" si="3"/>
        <v>3.4606775098187702E-10</v>
      </c>
      <c r="X15" s="20">
        <f t="shared" si="4"/>
        <v>3.4606775098187701E-7</v>
      </c>
      <c r="Y15" s="31">
        <f t="shared" si="6"/>
        <v>346.067750981877</v>
      </c>
    </row>
    <row r="16" spans="1:26" x14ac:dyDescent="0.25">
      <c r="B16" s="19" t="s">
        <v>536</v>
      </c>
      <c r="C16" s="19" t="s">
        <v>537</v>
      </c>
      <c r="D16" s="19">
        <v>50</v>
      </c>
      <c r="E16" s="19">
        <v>2</v>
      </c>
      <c r="F16" s="19">
        <v>4</v>
      </c>
      <c r="G16" s="19">
        <v>2</v>
      </c>
      <c r="H16" s="19">
        <v>76</v>
      </c>
      <c r="I16" s="19">
        <v>8.5</v>
      </c>
      <c r="J16" s="19">
        <f>I16*1000</f>
        <v>8500</v>
      </c>
      <c r="K16" s="19">
        <v>3.03</v>
      </c>
      <c r="L16" s="23">
        <v>113768959.25</v>
      </c>
      <c r="M16" s="23">
        <v>73366766.006532505</v>
      </c>
      <c r="N16" s="23">
        <v>54004032.920871101</v>
      </c>
      <c r="O16" s="23">
        <v>133080733.136972</v>
      </c>
      <c r="P16" s="23">
        <v>99062722.831266806</v>
      </c>
      <c r="Q16" s="23">
        <v>21014814.581480499</v>
      </c>
      <c r="R16" s="20">
        <f>AVERAGE(L16:Q16)</f>
        <v>82383004.787853822</v>
      </c>
      <c r="T16" s="29">
        <f t="shared" si="0"/>
        <v>34.953083496106522</v>
      </c>
      <c r="U16" s="30">
        <f t="shared" si="1"/>
        <v>3.4953083496106525E-14</v>
      </c>
      <c r="V16" s="20">
        <f t="shared" si="2"/>
        <v>2.9710120971690545E-10</v>
      </c>
      <c r="W16" s="20">
        <f t="shared" si="3"/>
        <v>9.9033736572301816E-11</v>
      </c>
      <c r="X16" s="20">
        <f t="shared" si="4"/>
        <v>9.9033736572301815E-8</v>
      </c>
      <c r="Y16" s="31">
        <f t="shared" si="6"/>
        <v>99.033736572301819</v>
      </c>
    </row>
    <row r="17" spans="2:25" x14ac:dyDescent="0.25">
      <c r="B17" s="19" t="s">
        <v>274</v>
      </c>
      <c r="C17" s="19" t="s">
        <v>275</v>
      </c>
      <c r="D17" s="19">
        <v>52</v>
      </c>
      <c r="E17" s="19">
        <v>2</v>
      </c>
      <c r="F17" s="19">
        <v>4</v>
      </c>
      <c r="G17" s="19">
        <v>2</v>
      </c>
      <c r="H17" s="19">
        <v>64</v>
      </c>
      <c r="I17" s="19">
        <v>6.5</v>
      </c>
      <c r="J17" s="19">
        <f>I17*1000</f>
        <v>6500</v>
      </c>
      <c r="K17" s="19">
        <v>11.02</v>
      </c>
      <c r="L17" s="23">
        <v>247233792</v>
      </c>
      <c r="M17" s="23">
        <v>272995841.97693598</v>
      </c>
      <c r="N17" s="23">
        <v>314429822.10801399</v>
      </c>
      <c r="O17" s="23">
        <v>185088797.514597</v>
      </c>
      <c r="P17" s="23">
        <v>211652727.75238401</v>
      </c>
      <c r="Q17" s="23">
        <v>262410499.28607199</v>
      </c>
      <c r="R17" s="20">
        <f>AVERAGE(L17:Q17)</f>
        <v>248968580.10633382</v>
      </c>
      <c r="T17" s="29">
        <f t="shared" si="0"/>
        <v>105.63124749786728</v>
      </c>
      <c r="U17" s="30">
        <f t="shared" si="1"/>
        <v>1.0563124749786729E-13</v>
      </c>
      <c r="V17" s="20">
        <f t="shared" si="2"/>
        <v>6.8660310873613739E-10</v>
      </c>
      <c r="W17" s="20">
        <f t="shared" si="3"/>
        <v>2.2886770291204579E-10</v>
      </c>
      <c r="X17" s="20">
        <f t="shared" si="4"/>
        <v>2.2886770291204578E-7</v>
      </c>
      <c r="Y17" s="31">
        <f t="shared" si="6"/>
        <v>228.86770291204579</v>
      </c>
    </row>
    <row r="18" spans="2:25" x14ac:dyDescent="0.25">
      <c r="B18" s="19" t="s">
        <v>28</v>
      </c>
      <c r="C18" s="19" t="s">
        <v>29</v>
      </c>
      <c r="D18" s="19">
        <v>79</v>
      </c>
      <c r="E18" s="19">
        <v>2</v>
      </c>
      <c r="F18" s="19">
        <v>41</v>
      </c>
      <c r="G18" s="19">
        <v>2</v>
      </c>
      <c r="H18" s="19">
        <v>43</v>
      </c>
      <c r="I18" s="19">
        <v>4</v>
      </c>
      <c r="J18" s="19">
        <f>I18*1000</f>
        <v>4000</v>
      </c>
      <c r="K18" s="19">
        <v>137.21</v>
      </c>
      <c r="L18" s="23">
        <v>1187429880</v>
      </c>
      <c r="M18" s="23">
        <v>949616024.71509898</v>
      </c>
      <c r="N18" s="23">
        <v>625121402.75403905</v>
      </c>
      <c r="O18" s="23">
        <v>857676956.41898096</v>
      </c>
      <c r="P18" s="23">
        <v>703776516.25547802</v>
      </c>
      <c r="Q18" s="23">
        <v>504717558.96925402</v>
      </c>
      <c r="R18" s="20">
        <f>AVERAGE(L18:Q18)</f>
        <v>804723056.51880872</v>
      </c>
      <c r="T18" s="29">
        <f t="shared" si="0"/>
        <v>341.42420828392716</v>
      </c>
      <c r="U18" s="30">
        <f t="shared" si="1"/>
        <v>3.4142420828392719E-13</v>
      </c>
      <c r="V18" s="20">
        <f t="shared" si="2"/>
        <v>1.3656968331357088E-9</v>
      </c>
      <c r="W18" s="20">
        <f t="shared" si="3"/>
        <v>4.5523227771190294E-10</v>
      </c>
      <c r="X18" s="20">
        <f t="shared" si="4"/>
        <v>4.5523227771190296E-7</v>
      </c>
      <c r="Y18" s="31">
        <f t="shared" si="6"/>
        <v>455.23227771190295</v>
      </c>
    </row>
    <row r="19" spans="2:25" x14ac:dyDescent="0.25">
      <c r="B19" s="19" t="s">
        <v>428</v>
      </c>
      <c r="C19" s="19" t="s">
        <v>429</v>
      </c>
      <c r="D19" s="19">
        <v>16</v>
      </c>
      <c r="E19" s="19">
        <v>2</v>
      </c>
      <c r="F19" s="19">
        <v>2</v>
      </c>
      <c r="G19" s="19">
        <v>2</v>
      </c>
      <c r="H19" s="19">
        <v>373</v>
      </c>
      <c r="I19" s="19">
        <v>42.2</v>
      </c>
      <c r="J19" s="19">
        <f>I19*1000</f>
        <v>42200</v>
      </c>
      <c r="K19" s="19">
        <v>5.87</v>
      </c>
      <c r="L19" s="23">
        <v>71834256</v>
      </c>
      <c r="M19" s="23">
        <v>52867908.6365318</v>
      </c>
      <c r="N19" s="23">
        <v>44499719.844599597</v>
      </c>
      <c r="O19" s="23">
        <v>63995745.647583701</v>
      </c>
      <c r="P19" s="23">
        <v>53078669.408748299</v>
      </c>
      <c r="Q19" s="23">
        <v>39624597.5275971</v>
      </c>
      <c r="R19" s="20">
        <f>AVERAGE(L19:Q19)</f>
        <v>54316816.177510083</v>
      </c>
      <c r="T19" s="29">
        <f t="shared" si="0"/>
        <v>23.045289692748518</v>
      </c>
      <c r="U19" s="30">
        <f t="shared" si="1"/>
        <v>2.3045289692748522E-14</v>
      </c>
      <c r="V19" s="20">
        <f t="shared" si="2"/>
        <v>9.7251122503398757E-10</v>
      </c>
      <c r="W19" s="20">
        <f t="shared" si="3"/>
        <v>3.2417040834466254E-10</v>
      </c>
      <c r="X19" s="20">
        <f t="shared" si="4"/>
        <v>3.2417040834466254E-7</v>
      </c>
      <c r="Y19" s="31">
        <f t="shared" si="6"/>
        <v>324.17040834466252</v>
      </c>
    </row>
    <row r="20" spans="2:25" x14ac:dyDescent="0.25">
      <c r="B20" s="19" t="s">
        <v>140</v>
      </c>
      <c r="C20" s="19" t="s">
        <v>141</v>
      </c>
      <c r="D20" s="19">
        <v>92</v>
      </c>
      <c r="E20" s="19">
        <v>2</v>
      </c>
      <c r="F20" s="19">
        <v>8</v>
      </c>
      <c r="G20" s="19">
        <v>2</v>
      </c>
      <c r="H20" s="19">
        <v>25</v>
      </c>
      <c r="I20" s="19">
        <v>2.9</v>
      </c>
      <c r="J20" s="19">
        <f>I20*1000</f>
        <v>2900</v>
      </c>
      <c r="K20" s="19">
        <v>22.78</v>
      </c>
      <c r="L20" s="23">
        <v>327750744</v>
      </c>
      <c r="M20" s="23">
        <v>403977807.251845</v>
      </c>
      <c r="N20" s="23">
        <v>503421338.903032</v>
      </c>
      <c r="O20" s="23">
        <v>231717271.23631099</v>
      </c>
      <c r="P20" s="23">
        <v>262350236.02791101</v>
      </c>
      <c r="Q20" s="23">
        <v>439499048.679892</v>
      </c>
      <c r="R20" s="20">
        <f>AVERAGE(L20:Q20)</f>
        <v>361452741.01649851</v>
      </c>
      <c r="T20" s="29">
        <f t="shared" si="0"/>
        <v>153.35551148176768</v>
      </c>
      <c r="U20" s="30">
        <f t="shared" si="1"/>
        <v>1.533555114817677E-13</v>
      </c>
      <c r="V20" s="20">
        <f t="shared" si="2"/>
        <v>4.4473098329712636E-10</v>
      </c>
      <c r="W20" s="20">
        <f t="shared" si="3"/>
        <v>1.4824366109904212E-10</v>
      </c>
      <c r="X20" s="20">
        <f t="shared" si="4"/>
        <v>1.4824366109904211E-7</v>
      </c>
      <c r="Y20" s="31">
        <f t="shared" si="6"/>
        <v>148.2436610990421</v>
      </c>
    </row>
    <row r="21" spans="2:25" x14ac:dyDescent="0.25">
      <c r="B21" s="19" t="s">
        <v>78</v>
      </c>
      <c r="C21" s="19" t="s">
        <v>79</v>
      </c>
      <c r="D21" s="19">
        <v>15</v>
      </c>
      <c r="E21" s="19">
        <v>2</v>
      </c>
      <c r="F21" s="19">
        <v>20</v>
      </c>
      <c r="G21" s="19">
        <v>2</v>
      </c>
      <c r="H21" s="19">
        <v>358</v>
      </c>
      <c r="I21" s="19">
        <v>40.6</v>
      </c>
      <c r="J21" s="19">
        <f>I21*1000</f>
        <v>40600</v>
      </c>
      <c r="K21" s="19">
        <v>44.11</v>
      </c>
      <c r="L21" s="23">
        <v>166852226.375</v>
      </c>
      <c r="M21" s="23">
        <v>212350418.04668799</v>
      </c>
      <c r="N21" s="23">
        <v>296953903.756455</v>
      </c>
      <c r="O21" s="23">
        <v>92392770.659599304</v>
      </c>
      <c r="P21" s="23">
        <v>131327047.50327601</v>
      </c>
      <c r="Q21" s="23">
        <v>196606953.20880499</v>
      </c>
      <c r="R21" s="20">
        <f>AVERAGE(L21:Q21)</f>
        <v>182747219.92497054</v>
      </c>
      <c r="T21" s="29">
        <f t="shared" si="0"/>
        <v>77.535152464608728</v>
      </c>
      <c r="U21" s="30">
        <f t="shared" si="1"/>
        <v>7.7535152464608736E-14</v>
      </c>
      <c r="V21" s="20">
        <f t="shared" si="2"/>
        <v>3.1479271900631147E-9</v>
      </c>
      <c r="W21" s="20">
        <f t="shared" si="3"/>
        <v>1.0493090633543716E-9</v>
      </c>
      <c r="X21" s="20">
        <f t="shared" si="4"/>
        <v>1.0493090633543715E-6</v>
      </c>
      <c r="Y21" s="31">
        <f t="shared" si="6"/>
        <v>1049.3090633543716</v>
      </c>
    </row>
    <row r="22" spans="2:25" x14ac:dyDescent="0.25">
      <c r="B22" s="19" t="s">
        <v>312</v>
      </c>
      <c r="C22" s="19" t="s">
        <v>313</v>
      </c>
      <c r="D22" s="19">
        <v>67</v>
      </c>
      <c r="E22" s="19">
        <v>2</v>
      </c>
      <c r="F22" s="19">
        <v>6</v>
      </c>
      <c r="G22" s="19">
        <v>2</v>
      </c>
      <c r="H22" s="19">
        <v>55</v>
      </c>
      <c r="I22" s="19">
        <v>6.4</v>
      </c>
      <c r="J22" s="19">
        <f>I22*1000</f>
        <v>6400</v>
      </c>
      <c r="K22" s="19">
        <v>9.58</v>
      </c>
      <c r="L22" s="23">
        <v>417252320</v>
      </c>
      <c r="M22" s="23">
        <v>559378351.162395</v>
      </c>
      <c r="N22" s="23">
        <v>675582079.99168301</v>
      </c>
      <c r="O22" s="23">
        <v>316426693.780586</v>
      </c>
      <c r="P22" s="23">
        <v>436055413.77920997</v>
      </c>
      <c r="Q22" s="23">
        <v>589229301.91587996</v>
      </c>
      <c r="R22" s="20">
        <f>AVERAGE(L22:Q22)</f>
        <v>498987360.10495901</v>
      </c>
      <c r="T22" s="29">
        <f t="shared" si="0"/>
        <v>211.70806899024214</v>
      </c>
      <c r="U22" s="30">
        <f t="shared" si="1"/>
        <v>2.1170806899024216E-13</v>
      </c>
      <c r="V22" s="20">
        <f t="shared" si="2"/>
        <v>1.3549316415375497E-9</v>
      </c>
      <c r="W22" s="20">
        <f t="shared" si="3"/>
        <v>4.5164388051251658E-10</v>
      </c>
      <c r="X22" s="20">
        <f t="shared" si="4"/>
        <v>4.5164388051251659E-7</v>
      </c>
      <c r="Y22" s="31">
        <f t="shared" si="6"/>
        <v>451.6438805125166</v>
      </c>
    </row>
    <row r="23" spans="2:25" x14ac:dyDescent="0.25">
      <c r="B23" s="19" t="s">
        <v>136</v>
      </c>
      <c r="C23" s="19" t="s">
        <v>137</v>
      </c>
      <c r="D23" s="19">
        <v>72</v>
      </c>
      <c r="E23" s="19">
        <v>2</v>
      </c>
      <c r="F23" s="19">
        <v>10</v>
      </c>
      <c r="G23" s="19">
        <v>2</v>
      </c>
      <c r="H23" s="19">
        <v>60</v>
      </c>
      <c r="I23" s="19">
        <v>5.7</v>
      </c>
      <c r="J23" s="19">
        <f>I23*1000</f>
        <v>5700</v>
      </c>
      <c r="K23" s="19">
        <v>23.33</v>
      </c>
      <c r="L23" s="23">
        <v>84678498</v>
      </c>
      <c r="M23" s="23">
        <v>74500393.508427694</v>
      </c>
      <c r="N23" s="23">
        <v>67037280.6651088</v>
      </c>
      <c r="O23" s="23">
        <v>58954371.704722203</v>
      </c>
      <c r="P23" s="23">
        <v>41577037.079401202</v>
      </c>
      <c r="Q23" s="23">
        <v>48692801.628479898</v>
      </c>
      <c r="R23" s="20">
        <f>AVERAGE(L23:Q23)</f>
        <v>62573397.097689964</v>
      </c>
      <c r="T23" s="29">
        <f t="shared" si="0"/>
        <v>26.548353984207285</v>
      </c>
      <c r="U23" s="30">
        <f t="shared" si="1"/>
        <v>2.6548353984207286E-14</v>
      </c>
      <c r="V23" s="20">
        <f t="shared" si="2"/>
        <v>1.5132561770998153E-10</v>
      </c>
      <c r="W23" s="20">
        <f t="shared" si="3"/>
        <v>5.0441872569993846E-11</v>
      </c>
      <c r="X23" s="20">
        <f t="shared" si="4"/>
        <v>5.0441872569993843E-8</v>
      </c>
      <c r="Y23" s="31">
        <f t="shared" si="6"/>
        <v>50.441872569993841</v>
      </c>
    </row>
    <row r="24" spans="2:25" x14ac:dyDescent="0.25">
      <c r="B24" s="19" t="s">
        <v>172</v>
      </c>
      <c r="C24" s="19" t="s">
        <v>173</v>
      </c>
      <c r="D24" s="19">
        <v>3</v>
      </c>
      <c r="E24" s="19">
        <v>2</v>
      </c>
      <c r="F24" s="19">
        <v>7</v>
      </c>
      <c r="G24" s="19">
        <v>2</v>
      </c>
      <c r="H24" s="19">
        <v>717</v>
      </c>
      <c r="I24" s="19">
        <v>79</v>
      </c>
      <c r="J24" s="19">
        <f>I24*1000</f>
        <v>79000</v>
      </c>
      <c r="K24" s="19">
        <v>18.36</v>
      </c>
      <c r="L24" s="23">
        <v>1027355440</v>
      </c>
      <c r="M24" s="23">
        <v>933265527.32902706</v>
      </c>
      <c r="N24" s="23">
        <v>701340842.73516595</v>
      </c>
      <c r="O24" s="23">
        <v>548202764.69416595</v>
      </c>
      <c r="P24" s="23">
        <v>572420199.53640401</v>
      </c>
      <c r="Q24" s="23">
        <v>420550761.11523098</v>
      </c>
      <c r="R24" s="20">
        <f>AVERAGE(L24:Q24)</f>
        <v>700522589.23499906</v>
      </c>
      <c r="T24" s="29">
        <f t="shared" si="0"/>
        <v>297.21451184613352</v>
      </c>
      <c r="U24" s="30">
        <f t="shared" si="1"/>
        <v>2.9721451184613355E-13</v>
      </c>
      <c r="V24" s="20">
        <f t="shared" si="2"/>
        <v>2.347994643584455E-8</v>
      </c>
      <c r="W24" s="20">
        <f t="shared" si="3"/>
        <v>7.826648811948184E-9</v>
      </c>
      <c r="X24" s="20">
        <f t="shared" si="4"/>
        <v>7.8266488119481838E-6</v>
      </c>
      <c r="Y24" s="31">
        <f t="shared" si="6"/>
        <v>7826.6488119481837</v>
      </c>
    </row>
    <row r="25" spans="2:25" x14ac:dyDescent="0.25">
      <c r="B25" s="19" t="s">
        <v>362</v>
      </c>
      <c r="C25" s="19" t="s">
        <v>363</v>
      </c>
      <c r="D25" s="19">
        <v>41</v>
      </c>
      <c r="E25" s="19">
        <v>2</v>
      </c>
      <c r="F25" s="19">
        <v>3</v>
      </c>
      <c r="G25" s="19">
        <v>2</v>
      </c>
      <c r="H25" s="19">
        <v>74</v>
      </c>
      <c r="I25" s="19">
        <v>7.9</v>
      </c>
      <c r="J25" s="19">
        <f>I25*1000</f>
        <v>7900</v>
      </c>
      <c r="K25" s="19">
        <v>7.55</v>
      </c>
      <c r="L25" s="23">
        <v>20286168</v>
      </c>
      <c r="M25" s="23">
        <v>11547684.135558899</v>
      </c>
      <c r="N25" s="23">
        <v>4881466.8825341901</v>
      </c>
      <c r="O25" s="23">
        <v>70961261.112473503</v>
      </c>
      <c r="P25" s="23">
        <v>55427581.701535702</v>
      </c>
      <c r="Q25" s="23">
        <v>35069687.791735098</v>
      </c>
      <c r="R25" s="20">
        <f>AVERAGE(L25:Q25)</f>
        <v>33028974.937306236</v>
      </c>
      <c r="T25" s="29">
        <f t="shared" si="0"/>
        <v>14.013382028822086</v>
      </c>
      <c r="U25" s="30">
        <f t="shared" si="1"/>
        <v>1.4013382028822087E-14</v>
      </c>
      <c r="V25" s="20">
        <f t="shared" si="2"/>
        <v>1.1070571802769449E-10</v>
      </c>
      <c r="W25" s="20">
        <f t="shared" si="3"/>
        <v>3.6901906009231496E-11</v>
      </c>
      <c r="X25" s="20">
        <f t="shared" si="4"/>
        <v>3.6901906009231493E-8</v>
      </c>
      <c r="Y25" s="31">
        <f t="shared" si="6"/>
        <v>36.901906009231496</v>
      </c>
    </row>
    <row r="26" spans="2:25" x14ac:dyDescent="0.25">
      <c r="B26" s="19" t="s">
        <v>320</v>
      </c>
      <c r="C26" s="19" t="s">
        <v>321</v>
      </c>
      <c r="D26" s="19">
        <v>69</v>
      </c>
      <c r="E26" s="19">
        <v>2</v>
      </c>
      <c r="F26" s="19">
        <v>3</v>
      </c>
      <c r="G26" s="19">
        <v>2</v>
      </c>
      <c r="H26" s="19">
        <v>39</v>
      </c>
      <c r="I26" s="19">
        <v>4.3</v>
      </c>
      <c r="J26" s="19">
        <f>I26*1000</f>
        <v>4300</v>
      </c>
      <c r="K26" s="19">
        <v>9.18</v>
      </c>
      <c r="L26" s="23">
        <v>155724608</v>
      </c>
      <c r="M26" s="23">
        <v>170084275.245042</v>
      </c>
      <c r="N26" s="23">
        <v>170185009.079597</v>
      </c>
      <c r="O26" s="23">
        <v>139680619.053985</v>
      </c>
      <c r="P26" s="23">
        <v>121992980.444425</v>
      </c>
      <c r="Q26" s="23">
        <v>181466255.53967401</v>
      </c>
      <c r="R26" s="20">
        <f>AVERAGE(L26:Q26)</f>
        <v>156522291.22712049</v>
      </c>
      <c r="T26" s="29">
        <f t="shared" si="0"/>
        <v>66.408559973647073</v>
      </c>
      <c r="U26" s="30">
        <f t="shared" si="1"/>
        <v>6.6408559973647084E-14</v>
      </c>
      <c r="V26" s="20">
        <f t="shared" si="2"/>
        <v>2.8555680788668247E-10</v>
      </c>
      <c r="W26" s="20">
        <f t="shared" si="3"/>
        <v>9.5185602628894153E-11</v>
      </c>
      <c r="X26" s="20">
        <f t="shared" si="4"/>
        <v>9.5185602628894145E-8</v>
      </c>
      <c r="Y26" s="31">
        <f t="shared" si="6"/>
        <v>95.185602628894145</v>
      </c>
    </row>
    <row r="27" spans="2:25" x14ac:dyDescent="0.25">
      <c r="B27" s="19" t="s">
        <v>250</v>
      </c>
      <c r="C27" s="19" t="s">
        <v>251</v>
      </c>
      <c r="D27" s="19">
        <v>38</v>
      </c>
      <c r="E27" s="19">
        <v>2</v>
      </c>
      <c r="F27" s="19">
        <v>5</v>
      </c>
      <c r="G27" s="19">
        <v>2</v>
      </c>
      <c r="H27" s="19">
        <v>78</v>
      </c>
      <c r="I27" s="19">
        <v>8.3000000000000007</v>
      </c>
      <c r="J27" s="19">
        <f>I27*1000</f>
        <v>8300</v>
      </c>
      <c r="K27" s="19">
        <v>12.63</v>
      </c>
      <c r="L27" s="23">
        <v>361264463</v>
      </c>
      <c r="M27" s="23">
        <v>310684209.26717401</v>
      </c>
      <c r="N27" s="23">
        <v>274592767.69656903</v>
      </c>
      <c r="O27" s="23">
        <v>200511276.75984901</v>
      </c>
      <c r="P27" s="23">
        <v>183674957.26123601</v>
      </c>
      <c r="Q27" s="23">
        <v>159088065.89377901</v>
      </c>
      <c r="R27" s="20">
        <f>AVERAGE(L27:Q27)</f>
        <v>248302623.31310117</v>
      </c>
      <c r="T27" s="29">
        <f t="shared" si="0"/>
        <v>105.34869840344419</v>
      </c>
      <c r="U27" s="30">
        <f t="shared" si="1"/>
        <v>1.053486984034442E-13</v>
      </c>
      <c r="V27" s="20">
        <f t="shared" si="2"/>
        <v>8.7439419674858681E-10</v>
      </c>
      <c r="W27" s="20">
        <f t="shared" si="3"/>
        <v>2.9146473224952892E-10</v>
      </c>
      <c r="X27" s="20">
        <f t="shared" si="4"/>
        <v>2.9146473224952892E-7</v>
      </c>
      <c r="Y27" s="31">
        <f t="shared" si="6"/>
        <v>291.46473224952894</v>
      </c>
    </row>
    <row r="28" spans="2:25" x14ac:dyDescent="0.25">
      <c r="B28" s="19" t="s">
        <v>292</v>
      </c>
      <c r="C28" s="19" t="s">
        <v>293</v>
      </c>
      <c r="D28" s="19">
        <v>74</v>
      </c>
      <c r="E28" s="19">
        <v>2</v>
      </c>
      <c r="F28" s="19">
        <v>4</v>
      </c>
      <c r="G28" s="19">
        <v>2</v>
      </c>
      <c r="H28" s="19">
        <v>50</v>
      </c>
      <c r="I28" s="19">
        <v>5.0999999999999996</v>
      </c>
      <c r="J28" s="19">
        <f>I28*1000</f>
        <v>5100</v>
      </c>
      <c r="K28" s="19">
        <v>10.24</v>
      </c>
      <c r="L28" s="23">
        <v>914252992</v>
      </c>
      <c r="M28" s="23">
        <v>815243207.737638</v>
      </c>
      <c r="N28" s="23">
        <v>721045837.27454197</v>
      </c>
      <c r="O28" s="23">
        <v>511304513.111803</v>
      </c>
      <c r="P28" s="23">
        <v>485799271.634763</v>
      </c>
      <c r="Q28" s="23">
        <v>414277665.35587001</v>
      </c>
      <c r="R28" s="20">
        <f>AVERAGE(L28:Q28)</f>
        <v>643653914.51910269</v>
      </c>
      <c r="T28" s="29">
        <f t="shared" si="0"/>
        <v>273.0865313145141</v>
      </c>
      <c r="U28" s="30">
        <f t="shared" si="1"/>
        <v>2.7308653131451415E-13</v>
      </c>
      <c r="V28" s="20">
        <f t="shared" si="2"/>
        <v>1.3927413097040221E-9</v>
      </c>
      <c r="W28" s="20">
        <f t="shared" si="3"/>
        <v>4.6424710323467405E-10</v>
      </c>
      <c r="X28" s="20">
        <f t="shared" si="4"/>
        <v>4.6424710323467404E-7</v>
      </c>
      <c r="Y28" s="31">
        <f t="shared" si="6"/>
        <v>464.24710323467406</v>
      </c>
    </row>
    <row r="29" spans="2:25" x14ac:dyDescent="0.25">
      <c r="B29" s="19" t="s">
        <v>392</v>
      </c>
      <c r="C29" s="19" t="s">
        <v>393</v>
      </c>
      <c r="D29" s="19">
        <v>15</v>
      </c>
      <c r="E29" s="19">
        <v>1</v>
      </c>
      <c r="F29" s="19">
        <v>11</v>
      </c>
      <c r="G29" s="19">
        <v>1</v>
      </c>
      <c r="H29" s="19">
        <v>178</v>
      </c>
      <c r="I29" s="19">
        <v>19.600000000000001</v>
      </c>
      <c r="J29" s="19">
        <f>I29*1000</f>
        <v>19600</v>
      </c>
      <c r="K29" s="19">
        <v>6.68</v>
      </c>
      <c r="L29" s="23">
        <v>861417984</v>
      </c>
      <c r="M29" s="23">
        <v>733726577.28301895</v>
      </c>
      <c r="N29" s="23">
        <v>704681326.48179603</v>
      </c>
      <c r="O29" s="23">
        <v>768331265.54496002</v>
      </c>
      <c r="P29" s="23">
        <v>663714824.47677803</v>
      </c>
      <c r="Q29" s="23">
        <v>708160256.94706094</v>
      </c>
      <c r="R29" s="20">
        <f>AVERAGE(L29:Q29)</f>
        <v>740005372.45560229</v>
      </c>
      <c r="T29" s="29">
        <f t="shared" ref="T29:T71" si="7">$T$3/$R$3*R29</f>
        <v>313.96608605882705</v>
      </c>
      <c r="U29" s="30">
        <f t="shared" si="1"/>
        <v>3.1396608605882705E-13</v>
      </c>
      <c r="V29" s="20">
        <f t="shared" ref="V29:V71" si="8">U29*J29</f>
        <v>6.1537352867530102E-9</v>
      </c>
      <c r="W29" s="20">
        <f t="shared" si="3"/>
        <v>2.0512450955843366E-9</v>
      </c>
      <c r="X29" s="20">
        <f t="shared" si="4"/>
        <v>2.0512450955843364E-6</v>
      </c>
      <c r="Y29" s="31">
        <f t="shared" si="6"/>
        <v>2051.2450955843365</v>
      </c>
    </row>
    <row r="30" spans="2:25" x14ac:dyDescent="0.25">
      <c r="B30" s="19" t="s">
        <v>70</v>
      </c>
      <c r="C30" s="19" t="s">
        <v>71</v>
      </c>
      <c r="D30" s="19">
        <v>95</v>
      </c>
      <c r="E30" s="19">
        <v>1</v>
      </c>
      <c r="F30" s="19">
        <v>16</v>
      </c>
      <c r="G30" s="19">
        <v>1</v>
      </c>
      <c r="H30" s="19">
        <v>38</v>
      </c>
      <c r="I30" s="19">
        <v>4.4000000000000004</v>
      </c>
      <c r="J30" s="19">
        <f>I30*1000</f>
        <v>4400</v>
      </c>
      <c r="K30" s="19">
        <v>51.28</v>
      </c>
      <c r="L30" s="23">
        <v>391868638</v>
      </c>
      <c r="M30" s="23">
        <v>284929047.33251297</v>
      </c>
      <c r="N30" s="23">
        <v>303504064.34952199</v>
      </c>
      <c r="O30" s="23">
        <v>314967456.425529</v>
      </c>
      <c r="P30" s="23">
        <v>267685662.72898999</v>
      </c>
      <c r="Q30" s="23">
        <v>233779849.36634001</v>
      </c>
      <c r="R30" s="20">
        <f>AVERAGE(L30:Q30)</f>
        <v>299455786.367149</v>
      </c>
      <c r="T30" s="29">
        <f t="shared" si="7"/>
        <v>127.05172785620935</v>
      </c>
      <c r="U30" s="30">
        <f t="shared" si="1"/>
        <v>1.2705172785620935E-13</v>
      </c>
      <c r="V30" s="20">
        <f t="shared" si="8"/>
        <v>5.5902760256732113E-10</v>
      </c>
      <c r="W30" s="20">
        <f t="shared" si="3"/>
        <v>1.8634253418910704E-10</v>
      </c>
      <c r="X30" s="20">
        <f t="shared" si="4"/>
        <v>1.8634253418910703E-7</v>
      </c>
      <c r="Y30" s="31">
        <f t="shared" si="6"/>
        <v>186.34253418910703</v>
      </c>
    </row>
    <row r="31" spans="2:25" x14ac:dyDescent="0.25">
      <c r="B31" s="19" t="s">
        <v>46</v>
      </c>
      <c r="C31" s="19" t="s">
        <v>47</v>
      </c>
      <c r="D31" s="19">
        <v>39</v>
      </c>
      <c r="E31" s="19">
        <v>1</v>
      </c>
      <c r="F31" s="19">
        <v>32</v>
      </c>
      <c r="G31" s="19">
        <v>1</v>
      </c>
      <c r="H31" s="19">
        <v>72</v>
      </c>
      <c r="I31" s="19">
        <v>7.7</v>
      </c>
      <c r="J31" s="19">
        <f>I31*1000</f>
        <v>7700</v>
      </c>
      <c r="K31" s="19">
        <v>87.21</v>
      </c>
      <c r="L31" s="23">
        <v>2683542336</v>
      </c>
      <c r="M31" s="23">
        <v>2533122500.2686601</v>
      </c>
      <c r="N31" s="23">
        <v>2076029071.6522801</v>
      </c>
      <c r="O31" s="23">
        <v>1414500494.6275001</v>
      </c>
      <c r="P31" s="23">
        <v>1504151994.6994801</v>
      </c>
      <c r="Q31" s="23">
        <v>1204150340.6826401</v>
      </c>
      <c r="R31" s="20">
        <f>AVERAGE(L31:Q31)</f>
        <v>1902582789.6550932</v>
      </c>
      <c r="T31" s="29">
        <f t="shared" si="7"/>
        <v>807.21910151636484</v>
      </c>
      <c r="U31" s="30">
        <f t="shared" si="1"/>
        <v>8.0721910151636489E-13</v>
      </c>
      <c r="V31" s="20">
        <f t="shared" si="8"/>
        <v>6.2155870816760096E-9</v>
      </c>
      <c r="W31" s="20">
        <f t="shared" si="3"/>
        <v>2.07186236055867E-9</v>
      </c>
      <c r="X31" s="20">
        <f t="shared" si="4"/>
        <v>2.0718623605586702E-6</v>
      </c>
      <c r="Y31" s="31">
        <f t="shared" si="6"/>
        <v>2071.8623605586704</v>
      </c>
    </row>
    <row r="32" spans="2:25" x14ac:dyDescent="0.25">
      <c r="B32" s="19" t="s">
        <v>588</v>
      </c>
      <c r="C32" s="19" t="s">
        <v>589</v>
      </c>
      <c r="D32" s="19">
        <v>41</v>
      </c>
      <c r="E32" s="19">
        <v>1</v>
      </c>
      <c r="F32" s="19">
        <v>1</v>
      </c>
      <c r="G32" s="19">
        <v>1</v>
      </c>
      <c r="H32" s="19">
        <v>56</v>
      </c>
      <c r="I32" s="19">
        <v>6</v>
      </c>
      <c r="J32" s="19">
        <f>I32*1000</f>
        <v>6000</v>
      </c>
      <c r="K32" s="19">
        <v>2.76</v>
      </c>
      <c r="L32" s="23">
        <v>234087856</v>
      </c>
      <c r="M32" s="23">
        <v>223422282.09295201</v>
      </c>
      <c r="N32" s="23">
        <v>214725323.86065</v>
      </c>
      <c r="O32" s="23">
        <v>128574099.05294301</v>
      </c>
      <c r="P32" s="23">
        <v>170490531.26442799</v>
      </c>
      <c r="Q32" s="23">
        <v>188590590.41205901</v>
      </c>
      <c r="R32" s="20">
        <f>AVERAGE(L32:Q32)</f>
        <v>193315113.78050533</v>
      </c>
      <c r="T32" s="29">
        <f t="shared" si="7"/>
        <v>82.01885000952953</v>
      </c>
      <c r="U32" s="30">
        <f t="shared" si="1"/>
        <v>8.2018850009529534E-14</v>
      </c>
      <c r="V32" s="20">
        <f t="shared" si="8"/>
        <v>4.9211310005717723E-10</v>
      </c>
      <c r="W32" s="20">
        <f t="shared" si="3"/>
        <v>1.6403770001905907E-10</v>
      </c>
      <c r="X32" s="20">
        <f t="shared" si="4"/>
        <v>1.6403770001905906E-7</v>
      </c>
      <c r="Y32" s="31">
        <f t="shared" si="6"/>
        <v>164.03770001905906</v>
      </c>
    </row>
    <row r="33" spans="2:25" x14ac:dyDescent="0.25">
      <c r="B33" s="19" t="s">
        <v>220</v>
      </c>
      <c r="C33" s="19" t="s">
        <v>221</v>
      </c>
      <c r="D33" s="19">
        <v>72</v>
      </c>
      <c r="E33" s="19">
        <v>1</v>
      </c>
      <c r="F33" s="19">
        <v>6</v>
      </c>
      <c r="G33" s="19">
        <v>1</v>
      </c>
      <c r="H33" s="19">
        <v>25</v>
      </c>
      <c r="I33" s="19">
        <v>2.8</v>
      </c>
      <c r="J33" s="19">
        <f>I33*1000</f>
        <v>2800</v>
      </c>
      <c r="K33" s="19">
        <v>14.81</v>
      </c>
      <c r="L33" s="23">
        <v>4551894016</v>
      </c>
      <c r="M33" s="23">
        <v>3273806182.7065401</v>
      </c>
      <c r="N33" s="23">
        <v>2244493231.4173298</v>
      </c>
      <c r="O33" s="23">
        <v>8493003453.4619102</v>
      </c>
      <c r="P33" s="23">
        <v>7006911171.79319</v>
      </c>
      <c r="Q33" s="23">
        <v>6372632347.5484695</v>
      </c>
      <c r="R33" s="20">
        <f>AVERAGE(L33:Q33)</f>
        <v>5323790067.1545734</v>
      </c>
      <c r="T33" s="29">
        <f t="shared" si="7"/>
        <v>2258.7532369349992</v>
      </c>
      <c r="U33" s="30">
        <f t="shared" si="1"/>
        <v>2.2587532369349994E-12</v>
      </c>
      <c r="V33" s="20">
        <f t="shared" si="8"/>
        <v>6.324509063417998E-9</v>
      </c>
      <c r="W33" s="20">
        <f t="shared" si="3"/>
        <v>2.1081696878059992E-9</v>
      </c>
      <c r="X33" s="20">
        <f t="shared" si="4"/>
        <v>2.1081696878059991E-6</v>
      </c>
      <c r="Y33" s="31">
        <f t="shared" si="6"/>
        <v>2108.1696878059993</v>
      </c>
    </row>
    <row r="34" spans="2:25" x14ac:dyDescent="0.25">
      <c r="B34" s="19" t="s">
        <v>580</v>
      </c>
      <c r="C34" s="19" t="s">
        <v>581</v>
      </c>
      <c r="D34" s="19">
        <v>23</v>
      </c>
      <c r="E34" s="19">
        <v>1</v>
      </c>
      <c r="F34" s="19">
        <v>1</v>
      </c>
      <c r="G34" s="19">
        <v>1</v>
      </c>
      <c r="H34" s="19">
        <v>163</v>
      </c>
      <c r="I34" s="19">
        <v>18.100000000000001</v>
      </c>
      <c r="J34" s="19">
        <f>I34*1000</f>
        <v>18100</v>
      </c>
      <c r="K34" s="19">
        <v>2.8</v>
      </c>
      <c r="L34" s="23">
        <v>581531520</v>
      </c>
      <c r="M34" s="23">
        <v>500303908.01640099</v>
      </c>
      <c r="N34" s="23">
        <v>401319429.17269897</v>
      </c>
      <c r="O34" s="23">
        <v>680110026.80337405</v>
      </c>
      <c r="P34" s="23">
        <v>617990867.29829895</v>
      </c>
      <c r="Q34" s="23">
        <v>636678783.08086705</v>
      </c>
      <c r="R34" s="20">
        <f>AVERAGE(L34:Q34)</f>
        <v>569655755.7286067</v>
      </c>
      <c r="T34" s="29">
        <f t="shared" si="7"/>
        <v>241.69093182863941</v>
      </c>
      <c r="U34" s="30">
        <f t="shared" si="1"/>
        <v>2.4169093182863943E-13</v>
      </c>
      <c r="V34" s="20">
        <f t="shared" si="8"/>
        <v>4.3746058660983736E-9</v>
      </c>
      <c r="W34" s="20">
        <f t="shared" si="3"/>
        <v>1.4582019553661245E-9</v>
      </c>
      <c r="X34" s="20">
        <f t="shared" si="4"/>
        <v>1.4582019553661246E-6</v>
      </c>
      <c r="Y34" s="31">
        <f t="shared" si="6"/>
        <v>1458.2019553661246</v>
      </c>
    </row>
    <row r="35" spans="2:25" x14ac:dyDescent="0.25">
      <c r="B35" s="19" t="s">
        <v>84</v>
      </c>
      <c r="C35" s="19" t="s">
        <v>85</v>
      </c>
      <c r="D35" s="19">
        <v>19</v>
      </c>
      <c r="E35" s="19">
        <v>1</v>
      </c>
      <c r="F35" s="19">
        <v>13</v>
      </c>
      <c r="G35" s="19">
        <v>1</v>
      </c>
      <c r="H35" s="19">
        <v>118</v>
      </c>
      <c r="I35" s="19">
        <v>13.5</v>
      </c>
      <c r="J35" s="19">
        <f>I35*1000</f>
        <v>13500</v>
      </c>
      <c r="K35" s="19">
        <v>39.36</v>
      </c>
      <c r="L35" s="23">
        <v>840856512</v>
      </c>
      <c r="M35" s="23">
        <v>1050773227.61876</v>
      </c>
      <c r="N35" s="23">
        <v>1155672244.3281801</v>
      </c>
      <c r="O35" s="23">
        <v>576365965.124246</v>
      </c>
      <c r="P35" s="23">
        <v>600742142.07094705</v>
      </c>
      <c r="Q35" s="23">
        <v>943097881.826949</v>
      </c>
      <c r="R35" s="20">
        <f>AVERAGE(L35:Q35)</f>
        <v>861251328.82818043</v>
      </c>
      <c r="T35" s="29">
        <f t="shared" si="7"/>
        <v>365.40776444345465</v>
      </c>
      <c r="U35" s="30">
        <f t="shared" si="1"/>
        <v>3.6540776444345467E-13</v>
      </c>
      <c r="V35" s="20">
        <f t="shared" si="8"/>
        <v>4.9330048199866383E-9</v>
      </c>
      <c r="W35" s="20">
        <f t="shared" si="3"/>
        <v>1.6443349399955462E-9</v>
      </c>
      <c r="X35" s="20">
        <f t="shared" si="4"/>
        <v>1.6443349399955461E-6</v>
      </c>
      <c r="Y35" s="31">
        <f t="shared" si="6"/>
        <v>1644.3349399955462</v>
      </c>
    </row>
    <row r="36" spans="2:25" x14ac:dyDescent="0.25">
      <c r="B36" s="19" t="s">
        <v>662</v>
      </c>
      <c r="C36" s="19" t="s">
        <v>663</v>
      </c>
      <c r="D36" s="19">
        <v>24</v>
      </c>
      <c r="E36" s="19">
        <v>1</v>
      </c>
      <c r="F36" s="19">
        <v>1</v>
      </c>
      <c r="G36" s="19">
        <v>1</v>
      </c>
      <c r="H36" s="19">
        <v>79</v>
      </c>
      <c r="I36" s="19">
        <v>8.1</v>
      </c>
      <c r="J36" s="19">
        <f>I36*1000</f>
        <v>8100</v>
      </c>
      <c r="K36" s="19">
        <v>2.37</v>
      </c>
      <c r="L36" s="23">
        <v>11702376</v>
      </c>
      <c r="M36" s="23">
        <v>13365362.6918125</v>
      </c>
      <c r="N36" s="23">
        <v>16493031.110037699</v>
      </c>
      <c r="O36" s="23">
        <v>15782218.792660801</v>
      </c>
      <c r="P36" s="23">
        <v>17453820.1179519</v>
      </c>
      <c r="Q36" s="23">
        <v>17967582.631547201</v>
      </c>
      <c r="R36" s="20">
        <f>AVERAGE(L36:Q36)</f>
        <v>15460731.890668349</v>
      </c>
      <c r="T36" s="29">
        <f t="shared" si="7"/>
        <v>6.5596084298823953</v>
      </c>
      <c r="U36" s="30">
        <f t="shared" si="1"/>
        <v>6.5596084298823962E-15</v>
      </c>
      <c r="V36" s="20">
        <f t="shared" si="8"/>
        <v>5.3132828282047411E-11</v>
      </c>
      <c r="W36" s="20">
        <f t="shared" si="3"/>
        <v>1.7710942760682471E-11</v>
      </c>
      <c r="X36" s="20">
        <f t="shared" si="4"/>
        <v>1.7710942760682472E-8</v>
      </c>
      <c r="Y36" s="31">
        <f t="shared" si="6"/>
        <v>17.710942760682471</v>
      </c>
    </row>
    <row r="37" spans="2:25" x14ac:dyDescent="0.25">
      <c r="B37" s="19" t="s">
        <v>402</v>
      </c>
      <c r="C37" s="19" t="s">
        <v>403</v>
      </c>
      <c r="D37" s="19">
        <v>72</v>
      </c>
      <c r="E37" s="19">
        <v>1</v>
      </c>
      <c r="F37" s="19">
        <v>2</v>
      </c>
      <c r="G37" s="19">
        <v>1</v>
      </c>
      <c r="H37" s="19">
        <v>32</v>
      </c>
      <c r="I37" s="19">
        <v>3.9</v>
      </c>
      <c r="J37" s="19">
        <f>I37*1000</f>
        <v>3900</v>
      </c>
      <c r="K37" s="19">
        <v>6.17</v>
      </c>
      <c r="L37" s="23">
        <v>13232946</v>
      </c>
      <c r="M37" s="23">
        <v>12018369.3381046</v>
      </c>
      <c r="N37" s="23">
        <v>8966211.0493015293</v>
      </c>
      <c r="O37" s="23">
        <v>16920943.9643328</v>
      </c>
      <c r="P37" s="23">
        <v>14426550.190171</v>
      </c>
      <c r="Q37" s="23">
        <v>10923773.181091599</v>
      </c>
      <c r="R37" s="20">
        <f>AVERAGE(L37:Q37)</f>
        <v>12748132.287166923</v>
      </c>
      <c r="T37" s="29">
        <f t="shared" si="7"/>
        <v>5.4087191089982207</v>
      </c>
      <c r="U37" s="30">
        <f t="shared" si="1"/>
        <v>5.408719108998221E-15</v>
      </c>
      <c r="V37" s="20">
        <f t="shared" si="8"/>
        <v>2.1094004525093063E-11</v>
      </c>
      <c r="W37" s="20">
        <f t="shared" si="3"/>
        <v>7.031334841697688E-12</v>
      </c>
      <c r="X37" s="20">
        <f t="shared" si="4"/>
        <v>7.0313348416976877E-9</v>
      </c>
      <c r="Y37" s="31">
        <f t="shared" si="6"/>
        <v>7.0313348416976877</v>
      </c>
    </row>
    <row r="38" spans="2:25" x14ac:dyDescent="0.25">
      <c r="B38" s="19" t="s">
        <v>458</v>
      </c>
      <c r="C38" s="19" t="s">
        <v>459</v>
      </c>
      <c r="D38" s="19">
        <v>33</v>
      </c>
      <c r="E38" s="19">
        <v>1</v>
      </c>
      <c r="F38" s="19">
        <v>2</v>
      </c>
      <c r="G38" s="19">
        <v>1</v>
      </c>
      <c r="H38" s="19">
        <v>78</v>
      </c>
      <c r="I38" s="19">
        <v>8.3000000000000007</v>
      </c>
      <c r="J38" s="19">
        <f>I38*1000</f>
        <v>8300</v>
      </c>
      <c r="K38" s="19">
        <v>5.33</v>
      </c>
      <c r="L38" s="23">
        <v>1488999424</v>
      </c>
      <c r="M38" s="23">
        <v>1622565988.7383399</v>
      </c>
      <c r="N38" s="23">
        <v>1645361405.6702299</v>
      </c>
      <c r="O38" s="23">
        <v>867646912.03355801</v>
      </c>
      <c r="P38" s="23">
        <v>1077403207.3929901</v>
      </c>
      <c r="Q38" s="23">
        <v>1132164735.1912799</v>
      </c>
      <c r="R38" s="20">
        <f>AVERAGE(L38:Q38)</f>
        <v>1305690278.837733</v>
      </c>
      <c r="T38" s="29">
        <f t="shared" si="7"/>
        <v>553.97228413545963</v>
      </c>
      <c r="U38" s="30">
        <f t="shared" si="1"/>
        <v>5.5397228413545964E-13</v>
      </c>
      <c r="V38" s="20">
        <f t="shared" si="8"/>
        <v>4.5979699583243151E-9</v>
      </c>
      <c r="W38" s="20">
        <f t="shared" si="3"/>
        <v>1.5326566527747717E-9</v>
      </c>
      <c r="X38" s="20">
        <f t="shared" si="4"/>
        <v>1.5326566527747718E-6</v>
      </c>
      <c r="Y38" s="31">
        <f t="shared" si="6"/>
        <v>1532.6566527747718</v>
      </c>
    </row>
    <row r="39" spans="2:25" x14ac:dyDescent="0.25">
      <c r="B39" s="19" t="s">
        <v>48</v>
      </c>
      <c r="C39" s="19" t="s">
        <v>49</v>
      </c>
      <c r="D39" s="19">
        <v>45</v>
      </c>
      <c r="E39" s="19">
        <v>1</v>
      </c>
      <c r="F39" s="19">
        <v>27</v>
      </c>
      <c r="G39" s="19">
        <v>1</v>
      </c>
      <c r="H39" s="19">
        <v>66</v>
      </c>
      <c r="I39" s="19">
        <v>6.4</v>
      </c>
      <c r="J39" s="19">
        <f>I39*1000</f>
        <v>6400</v>
      </c>
      <c r="K39" s="19">
        <v>87.16</v>
      </c>
      <c r="L39" s="23">
        <v>2726343691.75</v>
      </c>
      <c r="M39" s="23">
        <v>3055018296.1188002</v>
      </c>
      <c r="N39" s="23">
        <v>3548526216.2987399</v>
      </c>
      <c r="O39" s="23">
        <v>2115422521.79074</v>
      </c>
      <c r="P39" s="23">
        <v>2886481800.5107899</v>
      </c>
      <c r="Q39" s="23">
        <v>2829322084.9865098</v>
      </c>
      <c r="R39" s="20">
        <f>AVERAGE(L39:Q39)</f>
        <v>2860185768.5759296</v>
      </c>
      <c r="T39" s="29">
        <f t="shared" si="7"/>
        <v>1213.5065022312654</v>
      </c>
      <c r="U39" s="30">
        <f t="shared" si="1"/>
        <v>1.2135065022312655E-12</v>
      </c>
      <c r="V39" s="20">
        <f t="shared" si="8"/>
        <v>7.7664416142800987E-9</v>
      </c>
      <c r="W39" s="20">
        <f t="shared" si="3"/>
        <v>2.5888138714266996E-9</v>
      </c>
      <c r="X39" s="20">
        <f t="shared" si="4"/>
        <v>2.5888138714266993E-6</v>
      </c>
      <c r="Y39" s="31">
        <f t="shared" si="6"/>
        <v>2588.8138714266993</v>
      </c>
    </row>
    <row r="40" spans="2:25" x14ac:dyDescent="0.25">
      <c r="B40" s="19" t="s">
        <v>526</v>
      </c>
      <c r="C40" s="19" t="s">
        <v>527</v>
      </c>
      <c r="D40" s="19">
        <v>66</v>
      </c>
      <c r="E40" s="19">
        <v>1</v>
      </c>
      <c r="F40" s="19">
        <v>2</v>
      </c>
      <c r="G40" s="19">
        <v>1</v>
      </c>
      <c r="H40" s="19">
        <v>41</v>
      </c>
      <c r="I40" s="19">
        <v>4.0999999999999996</v>
      </c>
      <c r="J40" s="19">
        <f>I40*1000</f>
        <v>4100</v>
      </c>
      <c r="K40" s="19">
        <v>3.13</v>
      </c>
      <c r="L40" s="23">
        <v>4129595.25</v>
      </c>
      <c r="M40" s="23">
        <v>1158084.2669959001</v>
      </c>
      <c r="N40" s="23">
        <v>902149.04682665295</v>
      </c>
      <c r="O40" s="23">
        <v>6231805.6768165901</v>
      </c>
      <c r="P40" s="23">
        <v>4015279.5764229698</v>
      </c>
      <c r="Q40" s="23">
        <v>552864.64121308702</v>
      </c>
      <c r="R40" s="20">
        <f>AVERAGE(L40:Q40)</f>
        <v>2831629.7430458665</v>
      </c>
      <c r="T40" s="29">
        <f t="shared" si="7"/>
        <v>1.2013908826658037</v>
      </c>
      <c r="U40" s="30">
        <f t="shared" si="1"/>
        <v>1.2013908826658038E-15</v>
      </c>
      <c r="V40" s="20">
        <f t="shared" si="8"/>
        <v>4.9257026189297959E-12</v>
      </c>
      <c r="W40" s="20">
        <f t="shared" si="3"/>
        <v>1.6419008729765987E-12</v>
      </c>
      <c r="X40" s="20">
        <f t="shared" si="4"/>
        <v>1.6419008729765987E-9</v>
      </c>
      <c r="Y40" s="31">
        <f t="shared" si="6"/>
        <v>1.6419008729765987</v>
      </c>
    </row>
    <row r="41" spans="2:25" x14ac:dyDescent="0.25">
      <c r="B41" s="19" t="s">
        <v>154</v>
      </c>
      <c r="C41" s="19" t="s">
        <v>155</v>
      </c>
      <c r="D41" s="19">
        <v>100</v>
      </c>
      <c r="E41" s="19">
        <v>1</v>
      </c>
      <c r="F41" s="19">
        <v>12</v>
      </c>
      <c r="G41" s="19">
        <v>1</v>
      </c>
      <c r="H41" s="19">
        <v>38</v>
      </c>
      <c r="I41" s="19">
        <v>3.6</v>
      </c>
      <c r="J41" s="19">
        <f>I41*1000</f>
        <v>3600</v>
      </c>
      <c r="K41" s="19">
        <v>21.21</v>
      </c>
      <c r="L41" s="23">
        <v>402982840</v>
      </c>
      <c r="M41" s="23">
        <v>302210725.74180698</v>
      </c>
      <c r="N41" s="23">
        <v>239513033.05080399</v>
      </c>
      <c r="O41" s="23">
        <v>385500735.15916198</v>
      </c>
      <c r="P41" s="23">
        <v>331530723.53536999</v>
      </c>
      <c r="Q41" s="23">
        <v>139478242.539278</v>
      </c>
      <c r="R41" s="20">
        <f>AVERAGE(L41:Q41)</f>
        <v>300202716.67107016</v>
      </c>
      <c r="T41" s="29">
        <f t="shared" si="7"/>
        <v>127.36863202043544</v>
      </c>
      <c r="U41" s="30">
        <f t="shared" si="1"/>
        <v>1.2736863202043545E-13</v>
      </c>
      <c r="V41" s="20">
        <f t="shared" si="8"/>
        <v>4.5852707527356762E-10</v>
      </c>
      <c r="W41" s="20">
        <f t="shared" si="3"/>
        <v>1.5284235842452255E-10</v>
      </c>
      <c r="X41" s="20">
        <f t="shared" si="4"/>
        <v>1.5284235842452255E-7</v>
      </c>
      <c r="Y41" s="31">
        <f t="shared" si="6"/>
        <v>152.84235842452256</v>
      </c>
    </row>
    <row r="42" spans="2:25" x14ac:dyDescent="0.25">
      <c r="B42" s="19" t="s">
        <v>366</v>
      </c>
      <c r="C42" s="19" t="s">
        <v>367</v>
      </c>
      <c r="D42" s="19">
        <v>12</v>
      </c>
      <c r="E42" s="19">
        <v>1</v>
      </c>
      <c r="F42" s="19">
        <v>3</v>
      </c>
      <c r="G42" s="19">
        <v>1</v>
      </c>
      <c r="H42" s="19">
        <v>154</v>
      </c>
      <c r="I42" s="19">
        <v>15.8</v>
      </c>
      <c r="J42" s="19">
        <f>I42*1000</f>
        <v>15800</v>
      </c>
      <c r="K42" s="19">
        <v>7.46</v>
      </c>
      <c r="L42" s="23">
        <v>29108258.375</v>
      </c>
      <c r="M42" s="23">
        <v>24935892.7470292</v>
      </c>
      <c r="N42" s="23">
        <v>25492121.336089801</v>
      </c>
      <c r="O42" s="23">
        <v>28520499.871665999</v>
      </c>
      <c r="P42" s="23">
        <v>24858539.972210899</v>
      </c>
      <c r="Q42" s="23">
        <v>25416752.221730001</v>
      </c>
      <c r="R42" s="20">
        <f>AVERAGE(L42:Q42)</f>
        <v>26388677.420620982</v>
      </c>
      <c r="T42" s="29">
        <f t="shared" si="7"/>
        <v>11.196067048173212</v>
      </c>
      <c r="U42" s="30">
        <f t="shared" si="1"/>
        <v>1.1196067048173213E-14</v>
      </c>
      <c r="V42" s="20">
        <f t="shared" si="8"/>
        <v>1.7689785936113676E-10</v>
      </c>
      <c r="W42" s="20">
        <f t="shared" si="3"/>
        <v>5.8965953120378923E-11</v>
      </c>
      <c r="X42" s="20">
        <f t="shared" si="4"/>
        <v>5.8965953120378921E-8</v>
      </c>
      <c r="Y42" s="31">
        <f t="shared" si="6"/>
        <v>58.96595312037892</v>
      </c>
    </row>
    <row r="43" spans="2:25" x14ac:dyDescent="0.25">
      <c r="B43" s="19" t="s">
        <v>270</v>
      </c>
      <c r="C43" s="19" t="s">
        <v>271</v>
      </c>
      <c r="D43" s="19">
        <v>24</v>
      </c>
      <c r="E43" s="19">
        <v>1</v>
      </c>
      <c r="F43" s="19">
        <v>6</v>
      </c>
      <c r="G43" s="19">
        <v>1</v>
      </c>
      <c r="H43" s="19">
        <v>98</v>
      </c>
      <c r="I43" s="19">
        <v>10.3</v>
      </c>
      <c r="J43" s="19">
        <f>I43*1000</f>
        <v>10300</v>
      </c>
      <c r="K43" s="19">
        <v>11.77</v>
      </c>
      <c r="L43" s="23">
        <v>232151480</v>
      </c>
      <c r="M43" s="23">
        <v>199100156.95249999</v>
      </c>
      <c r="N43" s="23">
        <v>198640227.345092</v>
      </c>
      <c r="O43" s="23">
        <v>189200099.92694601</v>
      </c>
      <c r="P43" s="23">
        <v>218232702.412525</v>
      </c>
      <c r="Q43" s="23">
        <v>143250533.435341</v>
      </c>
      <c r="R43" s="20">
        <f>AVERAGE(L43:Q43)</f>
        <v>196762533.34540066</v>
      </c>
      <c r="T43" s="29">
        <f t="shared" si="7"/>
        <v>83.481505374045483</v>
      </c>
      <c r="U43" s="30">
        <f t="shared" si="1"/>
        <v>8.3481505374045493E-14</v>
      </c>
      <c r="V43" s="20">
        <f t="shared" si="8"/>
        <v>8.5985950535266859E-10</v>
      </c>
      <c r="W43" s="20">
        <f t="shared" si="3"/>
        <v>2.866198351175562E-10</v>
      </c>
      <c r="X43" s="20">
        <f t="shared" si="4"/>
        <v>2.866198351175562E-7</v>
      </c>
      <c r="Y43" s="31">
        <f t="shared" si="6"/>
        <v>286.61983511755619</v>
      </c>
    </row>
    <row r="44" spans="2:25" x14ac:dyDescent="0.25">
      <c r="B44" s="19" t="s">
        <v>466</v>
      </c>
      <c r="C44" s="19" t="s">
        <v>467</v>
      </c>
      <c r="D44" s="19">
        <v>17</v>
      </c>
      <c r="E44" s="19">
        <v>1</v>
      </c>
      <c r="F44" s="19">
        <v>2</v>
      </c>
      <c r="G44" s="19">
        <v>1</v>
      </c>
      <c r="H44" s="19">
        <v>135</v>
      </c>
      <c r="I44" s="19">
        <v>14.9</v>
      </c>
      <c r="J44" s="19">
        <f>I44*1000</f>
        <v>14900</v>
      </c>
      <c r="K44" s="19">
        <v>5.05</v>
      </c>
      <c r="L44" s="23">
        <v>541993728</v>
      </c>
      <c r="M44" s="23">
        <v>792635475.39850402</v>
      </c>
      <c r="N44" s="23">
        <v>978942730.49095702</v>
      </c>
      <c r="O44" s="23">
        <v>458945698.913176</v>
      </c>
      <c r="P44" s="23">
        <v>716088273.40689099</v>
      </c>
      <c r="Q44" s="23">
        <v>696695325.60030401</v>
      </c>
      <c r="R44" s="20">
        <f>AVERAGE(L44:Q44)</f>
        <v>697550205.30163872</v>
      </c>
      <c r="T44" s="29">
        <f t="shared" si="7"/>
        <v>295.95340242104311</v>
      </c>
      <c r="U44" s="30">
        <f t="shared" si="1"/>
        <v>2.9595340242104311E-13</v>
      </c>
      <c r="V44" s="20">
        <f t="shared" si="8"/>
        <v>4.4097056960735423E-9</v>
      </c>
      <c r="W44" s="20">
        <f t="shared" si="3"/>
        <v>1.4699018986911807E-9</v>
      </c>
      <c r="X44" s="20">
        <f t="shared" si="4"/>
        <v>1.4699018986911806E-6</v>
      </c>
      <c r="Y44" s="31">
        <f t="shared" si="6"/>
        <v>1469.9018986911806</v>
      </c>
    </row>
    <row r="45" spans="2:25" x14ac:dyDescent="0.25">
      <c r="B45" s="19" t="s">
        <v>244</v>
      </c>
      <c r="C45" s="19" t="s">
        <v>245</v>
      </c>
      <c r="D45" s="19">
        <v>46</v>
      </c>
      <c r="E45" s="19">
        <v>1</v>
      </c>
      <c r="F45" s="19">
        <v>5</v>
      </c>
      <c r="G45" s="19">
        <v>1</v>
      </c>
      <c r="H45" s="19">
        <v>80</v>
      </c>
      <c r="I45" s="19">
        <v>8</v>
      </c>
      <c r="J45" s="19">
        <f>I45*1000</f>
        <v>8000</v>
      </c>
      <c r="K45" s="19">
        <v>13.18</v>
      </c>
      <c r="L45" s="23" t="s">
        <v>15</v>
      </c>
      <c r="M45" s="23">
        <v>2836386.0030478002</v>
      </c>
      <c r="N45" s="23">
        <v>11033433.7233501</v>
      </c>
      <c r="O45" s="23">
        <v>4333804.8185707796</v>
      </c>
      <c r="P45" s="23">
        <v>17557076.565073501</v>
      </c>
      <c r="Q45" s="23">
        <v>3142001.2722639102</v>
      </c>
      <c r="R45" s="20">
        <f>AVERAGE(L45:Q45)</f>
        <v>7780540.4764612187</v>
      </c>
      <c r="T45" s="29">
        <f t="shared" si="7"/>
        <v>3.3010920349275858</v>
      </c>
      <c r="U45" s="30">
        <f t="shared" si="1"/>
        <v>3.3010920349275859E-15</v>
      </c>
      <c r="V45" s="20">
        <f t="shared" si="8"/>
        <v>2.6408736279420687E-11</v>
      </c>
      <c r="W45" s="20">
        <f t="shared" si="3"/>
        <v>8.8029120931402288E-12</v>
      </c>
      <c r="X45" s="20">
        <f t="shared" si="4"/>
        <v>8.8029120931402288E-9</v>
      </c>
      <c r="Y45" s="31">
        <f t="shared" si="6"/>
        <v>8.8029120931402289</v>
      </c>
    </row>
    <row r="46" spans="2:25" x14ac:dyDescent="0.25">
      <c r="B46" s="19" t="s">
        <v>68</v>
      </c>
      <c r="C46" s="19" t="s">
        <v>69</v>
      </c>
      <c r="D46" s="19">
        <v>97</v>
      </c>
      <c r="E46" s="19">
        <v>1</v>
      </c>
      <c r="F46" s="19">
        <v>20</v>
      </c>
      <c r="G46" s="19">
        <v>1</v>
      </c>
      <c r="H46" s="19">
        <v>31</v>
      </c>
      <c r="I46" s="19">
        <v>3.1</v>
      </c>
      <c r="J46" s="19">
        <f>I46*1000</f>
        <v>3100</v>
      </c>
      <c r="K46" s="19">
        <v>53.74</v>
      </c>
      <c r="L46" s="23">
        <v>646928183.875</v>
      </c>
      <c r="M46" s="23">
        <v>695546483.93455505</v>
      </c>
      <c r="N46" s="23">
        <v>751792336.83258605</v>
      </c>
      <c r="O46" s="23">
        <v>384591328.061077</v>
      </c>
      <c r="P46" s="23">
        <v>414724457.48357302</v>
      </c>
      <c r="Q46" s="23">
        <v>513324741.09525597</v>
      </c>
      <c r="R46" s="20">
        <f>AVERAGE(L46:Q46)</f>
        <v>567817921.88034117</v>
      </c>
      <c r="T46" s="29">
        <f t="shared" si="7"/>
        <v>240.91118411106325</v>
      </c>
      <c r="U46" s="30">
        <f t="shared" si="1"/>
        <v>2.4091118411106325E-13</v>
      </c>
      <c r="V46" s="20">
        <f t="shared" si="8"/>
        <v>7.4682467074429611E-10</v>
      </c>
      <c r="W46" s="20">
        <f t="shared" si="3"/>
        <v>2.4894155691476535E-10</v>
      </c>
      <c r="X46" s="20">
        <f t="shared" si="4"/>
        <v>2.4894155691476534E-7</v>
      </c>
      <c r="Y46" s="31">
        <f t="shared" si="6"/>
        <v>248.94155691476533</v>
      </c>
    </row>
    <row r="47" spans="2:25" x14ac:dyDescent="0.25">
      <c r="B47" s="19" t="s">
        <v>326</v>
      </c>
      <c r="C47" s="19" t="s">
        <v>327</v>
      </c>
      <c r="D47" s="19">
        <v>40</v>
      </c>
      <c r="E47" s="19">
        <v>1</v>
      </c>
      <c r="F47" s="19">
        <v>3</v>
      </c>
      <c r="G47" s="19">
        <v>1</v>
      </c>
      <c r="H47" s="19">
        <v>57</v>
      </c>
      <c r="I47" s="19">
        <v>6.4</v>
      </c>
      <c r="J47" s="19">
        <f>I47*1000</f>
        <v>6400</v>
      </c>
      <c r="K47" s="19">
        <v>8.89</v>
      </c>
      <c r="L47" s="23">
        <v>143668512</v>
      </c>
      <c r="M47" s="23">
        <v>101423326.31359001</v>
      </c>
      <c r="N47" s="23">
        <v>84688478.214570001</v>
      </c>
      <c r="O47" s="23">
        <v>127991491.295167</v>
      </c>
      <c r="P47" s="23">
        <v>106157338.817497</v>
      </c>
      <c r="Q47" s="23">
        <v>79249195.055194095</v>
      </c>
      <c r="R47" s="20">
        <f>AVERAGE(L47:Q47)</f>
        <v>107196390.28266968</v>
      </c>
      <c r="T47" s="29">
        <f t="shared" si="7"/>
        <v>45.48079290965353</v>
      </c>
      <c r="U47" s="30">
        <f t="shared" si="1"/>
        <v>4.5480792909653535E-14</v>
      </c>
      <c r="V47" s="20">
        <f t="shared" si="8"/>
        <v>2.9107707462178261E-10</v>
      </c>
      <c r="W47" s="20">
        <f t="shared" si="3"/>
        <v>9.7025691540594209E-11</v>
      </c>
      <c r="X47" s="20">
        <f t="shared" si="4"/>
        <v>9.7025691540594204E-8</v>
      </c>
      <c r="Y47" s="31">
        <f t="shared" si="6"/>
        <v>97.02569154059421</v>
      </c>
    </row>
    <row r="48" spans="2:25" x14ac:dyDescent="0.25">
      <c r="B48" s="19" t="s">
        <v>520</v>
      </c>
      <c r="C48" s="19" t="s">
        <v>521</v>
      </c>
      <c r="D48" s="19">
        <v>31</v>
      </c>
      <c r="E48" s="19">
        <v>1</v>
      </c>
      <c r="F48" s="19">
        <v>3</v>
      </c>
      <c r="G48" s="19">
        <v>1</v>
      </c>
      <c r="H48" s="19">
        <v>104</v>
      </c>
      <c r="I48" s="19">
        <v>12</v>
      </c>
      <c r="J48" s="19">
        <f>I48*1000</f>
        <v>12000</v>
      </c>
      <c r="K48" s="19">
        <v>3.16</v>
      </c>
      <c r="L48" s="23">
        <v>3297102.75</v>
      </c>
      <c r="M48" s="23">
        <v>3059900.3060736898</v>
      </c>
      <c r="N48" s="23" t="s">
        <v>15</v>
      </c>
      <c r="O48" s="23">
        <v>3152027.7891517198</v>
      </c>
      <c r="P48" s="23">
        <v>2797960.3757696399</v>
      </c>
      <c r="Q48" s="23">
        <v>3511918.7146801399</v>
      </c>
      <c r="R48" s="20">
        <f>AVERAGE(L48:Q48)</f>
        <v>3163781.9871350378</v>
      </c>
      <c r="T48" s="29">
        <f t="shared" si="7"/>
        <v>1.3423149136715244</v>
      </c>
      <c r="U48" s="30">
        <f t="shared" si="1"/>
        <v>1.3423149136715245E-15</v>
      </c>
      <c r="V48" s="20">
        <f t="shared" si="8"/>
        <v>1.6107778964058295E-11</v>
      </c>
      <c r="W48" s="20">
        <f t="shared" si="3"/>
        <v>5.3692596546860984E-12</v>
      </c>
      <c r="X48" s="20">
        <f t="shared" si="4"/>
        <v>5.3692596546860981E-9</v>
      </c>
      <c r="Y48" s="31">
        <f t="shared" si="6"/>
        <v>5.3692596546860978</v>
      </c>
    </row>
    <row r="49" spans="2:25" x14ac:dyDescent="0.25">
      <c r="B49" s="19" t="s">
        <v>494</v>
      </c>
      <c r="C49" s="19" t="s">
        <v>495</v>
      </c>
      <c r="D49" s="19">
        <v>38</v>
      </c>
      <c r="E49" s="19">
        <v>1</v>
      </c>
      <c r="F49" s="19">
        <v>2</v>
      </c>
      <c r="G49" s="19">
        <v>1</v>
      </c>
      <c r="H49" s="19">
        <v>39</v>
      </c>
      <c r="I49" s="19">
        <v>4.2</v>
      </c>
      <c r="J49" s="19">
        <f>I49*1000</f>
        <v>4200</v>
      </c>
      <c r="K49" s="19">
        <v>4.42</v>
      </c>
      <c r="L49" s="23">
        <v>250188784</v>
      </c>
      <c r="M49" s="23">
        <v>247007012.29111499</v>
      </c>
      <c r="N49" s="23">
        <v>210718196.97710699</v>
      </c>
      <c r="O49" s="23">
        <v>262331304.704615</v>
      </c>
      <c r="P49" s="23">
        <v>183995576.47896299</v>
      </c>
      <c r="Q49" s="23">
        <v>179663975.795701</v>
      </c>
      <c r="R49" s="20">
        <f>AVERAGE(L49:Q49)</f>
        <v>222317475.04125014</v>
      </c>
      <c r="T49" s="29">
        <f t="shared" si="7"/>
        <v>94.323838852088926</v>
      </c>
      <c r="U49" s="30">
        <f t="shared" si="1"/>
        <v>9.4323838852088939E-14</v>
      </c>
      <c r="V49" s="20">
        <f t="shared" si="8"/>
        <v>3.9616012317877354E-10</v>
      </c>
      <c r="W49" s="20">
        <f t="shared" si="3"/>
        <v>1.3205337439292451E-10</v>
      </c>
      <c r="X49" s="20">
        <f t="shared" si="4"/>
        <v>1.3205337439292451E-7</v>
      </c>
      <c r="Y49" s="31">
        <f t="shared" si="6"/>
        <v>132.0533743929245</v>
      </c>
    </row>
    <row r="50" spans="2:25" x14ac:dyDescent="0.25">
      <c r="B50" s="19" t="s">
        <v>476</v>
      </c>
      <c r="C50" s="19" t="s">
        <v>477</v>
      </c>
      <c r="D50" s="19">
        <v>82</v>
      </c>
      <c r="E50" s="19">
        <v>1</v>
      </c>
      <c r="F50" s="19">
        <v>2</v>
      </c>
      <c r="G50" s="19">
        <v>1</v>
      </c>
      <c r="H50" s="19">
        <v>28</v>
      </c>
      <c r="I50" s="19">
        <v>2.9</v>
      </c>
      <c r="J50" s="19">
        <f>I50*1000</f>
        <v>2900</v>
      </c>
      <c r="K50" s="19">
        <v>4.8499999999999996</v>
      </c>
      <c r="L50" s="23">
        <v>999772416</v>
      </c>
      <c r="M50" s="23">
        <v>1244680410.9746101</v>
      </c>
      <c r="N50" s="23">
        <v>1075838244.13413</v>
      </c>
      <c r="O50" s="23">
        <v>468433231.66483301</v>
      </c>
      <c r="P50" s="23">
        <v>616464708.64976799</v>
      </c>
      <c r="Q50" s="23">
        <v>585308508.99600005</v>
      </c>
      <c r="R50" s="20">
        <f>AVERAGE(L50:Q50)</f>
        <v>831749586.73655701</v>
      </c>
      <c r="T50" s="29">
        <f t="shared" si="7"/>
        <v>352.89090059192944</v>
      </c>
      <c r="U50" s="30">
        <f t="shared" si="1"/>
        <v>3.5289090059192946E-13</v>
      </c>
      <c r="V50" s="20">
        <f t="shared" si="8"/>
        <v>1.0233836117165954E-9</v>
      </c>
      <c r="W50" s="20">
        <f t="shared" si="3"/>
        <v>3.4112787057219848E-10</v>
      </c>
      <c r="X50" s="20">
        <f t="shared" si="4"/>
        <v>3.4112787057219848E-7</v>
      </c>
      <c r="Y50" s="31">
        <f t="shared" si="6"/>
        <v>341.1278705721985</v>
      </c>
    </row>
    <row r="51" spans="2:25" x14ac:dyDescent="0.25">
      <c r="B51" s="19" t="s">
        <v>256</v>
      </c>
      <c r="C51" s="19" t="s">
        <v>257</v>
      </c>
      <c r="D51" s="19">
        <v>90</v>
      </c>
      <c r="E51" s="19">
        <v>1</v>
      </c>
      <c r="F51" s="19">
        <v>6</v>
      </c>
      <c r="G51" s="19">
        <v>1</v>
      </c>
      <c r="H51" s="19">
        <v>20</v>
      </c>
      <c r="I51" s="19">
        <v>2.1</v>
      </c>
      <c r="J51" s="19">
        <f>I51*1000</f>
        <v>2100</v>
      </c>
      <c r="K51" s="19">
        <v>12.27</v>
      </c>
      <c r="L51" s="23">
        <v>10850322</v>
      </c>
      <c r="M51" s="23">
        <v>13140368.418565299</v>
      </c>
      <c r="N51" s="23">
        <v>13210828.2297557</v>
      </c>
      <c r="O51" s="23">
        <v>14368412.813845599</v>
      </c>
      <c r="P51" s="23">
        <v>15278934.202225801</v>
      </c>
      <c r="Q51" s="23">
        <v>13549104.300553</v>
      </c>
      <c r="R51" s="20">
        <f>AVERAGE(L51:Q51)</f>
        <v>13399661.660824232</v>
      </c>
      <c r="T51" s="29">
        <f t="shared" si="7"/>
        <v>5.685147004002209</v>
      </c>
      <c r="U51" s="30">
        <f t="shared" si="1"/>
        <v>5.6851470040022095E-15</v>
      </c>
      <c r="V51" s="20">
        <f t="shared" si="8"/>
        <v>1.193880870840464E-11</v>
      </c>
      <c r="W51" s="20">
        <f t="shared" si="3"/>
        <v>3.9796029028015466E-12</v>
      </c>
      <c r="X51" s="20">
        <f t="shared" si="4"/>
        <v>3.9796029028015465E-9</v>
      </c>
      <c r="Y51" s="31">
        <f t="shared" si="6"/>
        <v>3.9796029028015463</v>
      </c>
    </row>
    <row r="52" spans="2:25" x14ac:dyDescent="0.25">
      <c r="B52" s="19" t="s">
        <v>652</v>
      </c>
      <c r="C52" s="19" t="s">
        <v>653</v>
      </c>
      <c r="D52" s="19">
        <v>22</v>
      </c>
      <c r="E52" s="19">
        <v>1</v>
      </c>
      <c r="F52" s="19">
        <v>1</v>
      </c>
      <c r="G52" s="19">
        <v>1</v>
      </c>
      <c r="H52" s="19">
        <v>51</v>
      </c>
      <c r="I52" s="19">
        <v>5.7</v>
      </c>
      <c r="J52" s="19">
        <f>I52*1000</f>
        <v>5700</v>
      </c>
      <c r="K52" s="19">
        <v>2.42</v>
      </c>
      <c r="L52" s="23">
        <v>5656309</v>
      </c>
      <c r="M52" s="23">
        <v>3694244.6426155898</v>
      </c>
      <c r="N52" s="23">
        <v>5800136.44048905</v>
      </c>
      <c r="O52" s="23">
        <v>13484451.498252001</v>
      </c>
      <c r="P52" s="23">
        <v>16853157.265918002</v>
      </c>
      <c r="Q52" s="23">
        <v>21796787.374770802</v>
      </c>
      <c r="R52" s="20">
        <f>AVERAGE(L52:Q52)</f>
        <v>11214181.037007576</v>
      </c>
      <c r="T52" s="29">
        <f t="shared" si="7"/>
        <v>4.75790130666332</v>
      </c>
      <c r="U52" s="30">
        <f t="shared" si="1"/>
        <v>4.7579013066633203E-15</v>
      </c>
      <c r="V52" s="20">
        <f t="shared" si="8"/>
        <v>2.7120037447980926E-11</v>
      </c>
      <c r="W52" s="20">
        <f t="shared" si="3"/>
        <v>9.0400124826603082E-12</v>
      </c>
      <c r="X52" s="20">
        <f t="shared" si="4"/>
        <v>9.0400124826603084E-9</v>
      </c>
      <c r="Y52" s="31">
        <f t="shared" si="6"/>
        <v>9.040012482660309</v>
      </c>
    </row>
    <row r="53" spans="2:25" x14ac:dyDescent="0.25">
      <c r="B53" s="19" t="s">
        <v>648</v>
      </c>
      <c r="C53" s="19" t="s">
        <v>649</v>
      </c>
      <c r="D53" s="19">
        <v>36</v>
      </c>
      <c r="E53" s="19">
        <v>1</v>
      </c>
      <c r="F53" s="19">
        <v>1</v>
      </c>
      <c r="G53" s="19">
        <v>1</v>
      </c>
      <c r="H53" s="19">
        <v>73</v>
      </c>
      <c r="I53" s="19">
        <v>7.9</v>
      </c>
      <c r="J53" s="19">
        <f>I53*1000</f>
        <v>7900</v>
      </c>
      <c r="K53" s="19">
        <v>2.44</v>
      </c>
      <c r="L53" s="23">
        <v>6397020.5</v>
      </c>
      <c r="M53" s="23">
        <v>8121755.0077235801</v>
      </c>
      <c r="N53" s="23">
        <v>5595007.7518884204</v>
      </c>
      <c r="O53" s="23">
        <v>3748706.1397925001</v>
      </c>
      <c r="P53" s="23">
        <v>4835448.8217574898</v>
      </c>
      <c r="Q53" s="23">
        <v>4285081.60292257</v>
      </c>
      <c r="R53" s="20">
        <f>AVERAGE(L53:Q53)</f>
        <v>5497169.9706807602</v>
      </c>
      <c r="T53" s="29">
        <f t="shared" si="7"/>
        <v>2.3323140673526725</v>
      </c>
      <c r="U53" s="30">
        <f t="shared" si="1"/>
        <v>2.3323140673526726E-15</v>
      </c>
      <c r="V53" s="20">
        <f t="shared" si="8"/>
        <v>1.8425281132086114E-11</v>
      </c>
      <c r="W53" s="20">
        <f t="shared" si="3"/>
        <v>6.1417603773620378E-12</v>
      </c>
      <c r="X53" s="20">
        <f t="shared" si="4"/>
        <v>6.141760377362038E-9</v>
      </c>
      <c r="Y53" s="31">
        <f t="shared" si="6"/>
        <v>6.1417603773620382</v>
      </c>
    </row>
    <row r="54" spans="2:25" x14ac:dyDescent="0.25">
      <c r="B54" s="19" t="s">
        <v>636</v>
      </c>
      <c r="C54" s="19" t="s">
        <v>637</v>
      </c>
      <c r="D54" s="19">
        <v>96</v>
      </c>
      <c r="E54" s="19">
        <v>1</v>
      </c>
      <c r="F54" s="19">
        <v>1</v>
      </c>
      <c r="G54" s="19">
        <v>1</v>
      </c>
      <c r="H54" s="19">
        <v>26</v>
      </c>
      <c r="I54" s="19">
        <v>2.6</v>
      </c>
      <c r="J54" s="19">
        <f>I54*1000</f>
        <v>2600</v>
      </c>
      <c r="K54" s="19">
        <v>2.6</v>
      </c>
      <c r="L54" s="23">
        <v>68695936</v>
      </c>
      <c r="M54" s="23">
        <v>97619223.7900839</v>
      </c>
      <c r="N54" s="23">
        <v>116406828.564915</v>
      </c>
      <c r="O54" s="23">
        <v>37917406.031128399</v>
      </c>
      <c r="P54" s="23">
        <v>56260830.721244</v>
      </c>
      <c r="Q54" s="23">
        <v>90951884.184517398</v>
      </c>
      <c r="R54" s="20">
        <f>AVERAGE(L54:Q54)</f>
        <v>77975351.548648104</v>
      </c>
      <c r="T54" s="29">
        <f t="shared" si="7"/>
        <v>33.083024591499104</v>
      </c>
      <c r="U54" s="30">
        <f t="shared" si="1"/>
        <v>3.308302459149911E-14</v>
      </c>
      <c r="V54" s="20">
        <f t="shared" si="8"/>
        <v>8.6015863937897691E-11</v>
      </c>
      <c r="W54" s="20">
        <f t="shared" si="3"/>
        <v>2.8671954645965897E-11</v>
      </c>
      <c r="X54" s="20">
        <f t="shared" si="4"/>
        <v>2.8671954645965896E-8</v>
      </c>
      <c r="Y54" s="31">
        <f t="shared" si="6"/>
        <v>28.671954645965897</v>
      </c>
    </row>
    <row r="55" spans="2:25" x14ac:dyDescent="0.25">
      <c r="B55" s="19" t="s">
        <v>420</v>
      </c>
      <c r="C55" s="19" t="s">
        <v>421</v>
      </c>
      <c r="D55" s="19">
        <v>49</v>
      </c>
      <c r="E55" s="19">
        <v>1</v>
      </c>
      <c r="F55" s="19">
        <v>3</v>
      </c>
      <c r="G55" s="19">
        <v>1</v>
      </c>
      <c r="H55" s="19">
        <v>57</v>
      </c>
      <c r="I55" s="19">
        <v>6</v>
      </c>
      <c r="J55" s="19">
        <f>I55*1000</f>
        <v>6000</v>
      </c>
      <c r="K55" s="19">
        <v>5.95</v>
      </c>
      <c r="L55" s="23">
        <v>1566779264</v>
      </c>
      <c r="M55" s="23">
        <v>1360621980.0279901</v>
      </c>
      <c r="N55" s="23">
        <v>1171460021.65819</v>
      </c>
      <c r="O55" s="23">
        <v>1050264596.0415601</v>
      </c>
      <c r="P55" s="23">
        <v>973871495.68532705</v>
      </c>
      <c r="Q55" s="23">
        <v>911595438.00352597</v>
      </c>
      <c r="R55" s="20">
        <f>AVERAGE(L55:Q55)</f>
        <v>1172432132.569432</v>
      </c>
      <c r="T55" s="29">
        <f t="shared" si="7"/>
        <v>497.43412890494028</v>
      </c>
      <c r="U55" s="30">
        <f t="shared" si="1"/>
        <v>4.9743412890494033E-13</v>
      </c>
      <c r="V55" s="20">
        <f t="shared" si="8"/>
        <v>2.9846047734296419E-9</v>
      </c>
      <c r="W55" s="20">
        <f t="shared" si="3"/>
        <v>9.9486825780988072E-10</v>
      </c>
      <c r="X55" s="20">
        <f t="shared" si="4"/>
        <v>9.9486825780988075E-7</v>
      </c>
      <c r="Y55" s="31">
        <f t="shared" si="6"/>
        <v>994.86825780988079</v>
      </c>
    </row>
    <row r="56" spans="2:25" x14ac:dyDescent="0.25">
      <c r="B56" s="19" t="s">
        <v>602</v>
      </c>
      <c r="C56" s="19" t="s">
        <v>603</v>
      </c>
      <c r="D56" s="19">
        <v>23</v>
      </c>
      <c r="E56" s="19">
        <v>1</v>
      </c>
      <c r="F56" s="19">
        <v>2</v>
      </c>
      <c r="G56" s="19">
        <v>1</v>
      </c>
      <c r="H56" s="19">
        <v>105</v>
      </c>
      <c r="I56" s="19">
        <v>11.6</v>
      </c>
      <c r="J56" s="19">
        <f>I56*1000</f>
        <v>11600</v>
      </c>
      <c r="K56" s="19">
        <v>2.7</v>
      </c>
      <c r="L56" s="23">
        <v>831320256</v>
      </c>
      <c r="M56" s="23">
        <v>1077757519.07809</v>
      </c>
      <c r="N56" s="23">
        <v>1686569045.7503099</v>
      </c>
      <c r="O56" s="23">
        <v>435941078.28859502</v>
      </c>
      <c r="P56" s="23">
        <v>722958071.36093605</v>
      </c>
      <c r="Q56" s="23">
        <v>1259790285.4693501</v>
      </c>
      <c r="R56" s="20">
        <f>AVERAGE(L56:Q56)</f>
        <v>1002389375.9912134</v>
      </c>
      <c r="T56" s="29">
        <f t="shared" si="7"/>
        <v>425.28916789153868</v>
      </c>
      <c r="U56" s="30">
        <f t="shared" si="1"/>
        <v>4.2528916789153872E-13</v>
      </c>
      <c r="V56" s="20">
        <f t="shared" si="8"/>
        <v>4.933354347541849E-9</v>
      </c>
      <c r="W56" s="20">
        <f t="shared" si="3"/>
        <v>1.6444514491806163E-9</v>
      </c>
      <c r="X56" s="20">
        <f t="shared" si="4"/>
        <v>1.6444514491806163E-6</v>
      </c>
      <c r="Y56" s="31">
        <f t="shared" si="6"/>
        <v>1644.4514491806162</v>
      </c>
    </row>
    <row r="57" spans="2:25" x14ac:dyDescent="0.25">
      <c r="B57" s="19" t="s">
        <v>306</v>
      </c>
      <c r="C57" s="19" t="s">
        <v>307</v>
      </c>
      <c r="D57" s="19">
        <v>46</v>
      </c>
      <c r="E57" s="19">
        <v>1</v>
      </c>
      <c r="F57" s="19">
        <v>15</v>
      </c>
      <c r="G57" s="19">
        <v>1</v>
      </c>
      <c r="H57" s="19">
        <v>52</v>
      </c>
      <c r="I57" s="19">
        <v>6.3</v>
      </c>
      <c r="J57" s="19">
        <f>I57*1000</f>
        <v>6300</v>
      </c>
      <c r="K57" s="19">
        <v>9.75</v>
      </c>
      <c r="L57" s="23">
        <v>4211767712</v>
      </c>
      <c r="M57" s="23">
        <v>3871308162.31183</v>
      </c>
      <c r="N57" s="23">
        <v>3509660889.7968998</v>
      </c>
      <c r="O57" s="23">
        <v>3421826235.9244599</v>
      </c>
      <c r="P57" s="23">
        <v>3137171107.7479801</v>
      </c>
      <c r="Q57" s="23">
        <v>3253525709.4420199</v>
      </c>
      <c r="R57" s="20">
        <f>AVERAGE(L57:Q57)</f>
        <v>3567543302.8705316</v>
      </c>
      <c r="T57" s="29">
        <f t="shared" si="7"/>
        <v>1513.6209132249817</v>
      </c>
      <c r="U57" s="30">
        <f t="shared" si="1"/>
        <v>1.5136209132249819E-12</v>
      </c>
      <c r="V57" s="20">
        <f t="shared" si="8"/>
        <v>9.5358117533173852E-9</v>
      </c>
      <c r="W57" s="20">
        <f t="shared" si="3"/>
        <v>3.1786039177724616E-9</v>
      </c>
      <c r="X57" s="20">
        <f t="shared" si="4"/>
        <v>3.1786039177724615E-6</v>
      </c>
      <c r="Y57" s="31">
        <f t="shared" si="6"/>
        <v>3178.6039177724615</v>
      </c>
    </row>
    <row r="58" spans="2:25" x14ac:dyDescent="0.25">
      <c r="B58" s="19" t="s">
        <v>598</v>
      </c>
      <c r="C58" s="19" t="s">
        <v>599</v>
      </c>
      <c r="D58" s="19">
        <v>49</v>
      </c>
      <c r="E58" s="19">
        <v>1</v>
      </c>
      <c r="F58" s="19">
        <v>1</v>
      </c>
      <c r="G58" s="19">
        <v>1</v>
      </c>
      <c r="H58" s="19">
        <v>49</v>
      </c>
      <c r="I58" s="19">
        <v>5.7</v>
      </c>
      <c r="J58" s="19">
        <f>I58*1000</f>
        <v>5700</v>
      </c>
      <c r="K58" s="19">
        <v>2.72</v>
      </c>
      <c r="L58" s="23">
        <v>1101028480</v>
      </c>
      <c r="M58" s="23">
        <v>1210015507.32935</v>
      </c>
      <c r="N58" s="23">
        <v>884764159.31340396</v>
      </c>
      <c r="O58" s="23">
        <v>817773528.19256902</v>
      </c>
      <c r="P58" s="23">
        <v>810893977.42153704</v>
      </c>
      <c r="Q58" s="23">
        <v>696461849.45930195</v>
      </c>
      <c r="R58" s="20">
        <f>AVERAGE(L58:Q58)</f>
        <v>920156250.28602707</v>
      </c>
      <c r="T58" s="29">
        <f t="shared" si="7"/>
        <v>390.39967440534122</v>
      </c>
      <c r="U58" s="30">
        <f t="shared" si="1"/>
        <v>3.9039967440534125E-13</v>
      </c>
      <c r="V58" s="20">
        <f t="shared" si="8"/>
        <v>2.2252781441104453E-9</v>
      </c>
      <c r="W58" s="20">
        <f t="shared" si="3"/>
        <v>7.4175938137014844E-10</v>
      </c>
      <c r="X58" s="20">
        <f t="shared" si="4"/>
        <v>7.4175938137014839E-7</v>
      </c>
      <c r="Y58" s="31">
        <f t="shared" si="6"/>
        <v>741.75938137014839</v>
      </c>
    </row>
    <row r="59" spans="2:25" x14ac:dyDescent="0.25">
      <c r="B59" s="19" t="s">
        <v>454</v>
      </c>
      <c r="C59" s="19" t="s">
        <v>455</v>
      </c>
      <c r="D59" s="19">
        <v>52</v>
      </c>
      <c r="E59" s="19">
        <v>1</v>
      </c>
      <c r="F59" s="19">
        <v>2</v>
      </c>
      <c r="G59" s="19">
        <v>1</v>
      </c>
      <c r="H59" s="19">
        <v>50</v>
      </c>
      <c r="I59" s="19">
        <v>5.7</v>
      </c>
      <c r="J59" s="19">
        <f>I59*1000</f>
        <v>5700</v>
      </c>
      <c r="K59" s="19">
        <v>5.41</v>
      </c>
      <c r="L59" s="23">
        <v>21528149</v>
      </c>
      <c r="M59" s="23">
        <v>16334209.7038686</v>
      </c>
      <c r="N59" s="23">
        <v>13704123.590697801</v>
      </c>
      <c r="O59" s="23">
        <v>26904096.052968699</v>
      </c>
      <c r="P59" s="23">
        <v>22774331.596050002</v>
      </c>
      <c r="Q59" s="23">
        <v>16766396.909617299</v>
      </c>
      <c r="R59" s="20">
        <f>AVERAGE(L59:Q59)</f>
        <v>19668551.142200399</v>
      </c>
      <c r="T59" s="29">
        <f t="shared" si="7"/>
        <v>8.3448826865578258</v>
      </c>
      <c r="U59" s="30">
        <f t="shared" si="1"/>
        <v>8.3448826865578263E-15</v>
      </c>
      <c r="V59" s="20">
        <f t="shared" si="8"/>
        <v>4.7565831313379612E-11</v>
      </c>
      <c r="W59" s="20">
        <f t="shared" si="3"/>
        <v>1.5855277104459872E-11</v>
      </c>
      <c r="X59" s="20">
        <f t="shared" si="4"/>
        <v>1.5855277104459873E-8</v>
      </c>
      <c r="Y59" s="31">
        <f t="shared" si="6"/>
        <v>15.855277104459873</v>
      </c>
    </row>
    <row r="60" spans="2:25" x14ac:dyDescent="0.25">
      <c r="B60" s="19" t="s">
        <v>616</v>
      </c>
      <c r="C60" s="19" t="s">
        <v>617</v>
      </c>
      <c r="D60" s="19">
        <v>20</v>
      </c>
      <c r="E60" s="19">
        <v>1</v>
      </c>
      <c r="F60" s="19">
        <v>1</v>
      </c>
      <c r="G60" s="19">
        <v>1</v>
      </c>
      <c r="H60" s="19">
        <v>101</v>
      </c>
      <c r="I60" s="19">
        <v>11.8</v>
      </c>
      <c r="J60" s="19">
        <f>I60*1000</f>
        <v>11800</v>
      </c>
      <c r="K60" s="19">
        <v>2.65</v>
      </c>
      <c r="L60" s="23">
        <v>15927588</v>
      </c>
      <c r="M60" s="23">
        <v>12839346.884609601</v>
      </c>
      <c r="N60" s="23">
        <v>9661628.9684311692</v>
      </c>
      <c r="O60" s="23">
        <v>20590051.383063901</v>
      </c>
      <c r="P60" s="23">
        <v>20267100.405006301</v>
      </c>
      <c r="Q60" s="23">
        <v>19509732.065715499</v>
      </c>
      <c r="R60" s="20">
        <f>AVERAGE(L60:Q60)</f>
        <v>16465907.951137746</v>
      </c>
      <c r="T60" s="29">
        <f t="shared" si="7"/>
        <v>6.986079919485725</v>
      </c>
      <c r="U60" s="30">
        <f t="shared" si="1"/>
        <v>6.9860799194857259E-15</v>
      </c>
      <c r="V60" s="20">
        <f t="shared" si="8"/>
        <v>8.2435743049931562E-11</v>
      </c>
      <c r="W60" s="20">
        <f t="shared" si="3"/>
        <v>2.7478581016643853E-11</v>
      </c>
      <c r="X60" s="20">
        <f t="shared" si="4"/>
        <v>2.7478581016643853E-8</v>
      </c>
      <c r="Y60" s="31">
        <f t="shared" si="6"/>
        <v>27.478581016643854</v>
      </c>
    </row>
    <row r="61" spans="2:25" x14ac:dyDescent="0.25">
      <c r="B61" s="19" t="s">
        <v>212</v>
      </c>
      <c r="C61" s="19" t="s">
        <v>213</v>
      </c>
      <c r="D61" s="19">
        <v>15</v>
      </c>
      <c r="E61" s="19">
        <v>1</v>
      </c>
      <c r="F61" s="19">
        <v>7</v>
      </c>
      <c r="G61" s="19">
        <v>1</v>
      </c>
      <c r="H61" s="19">
        <v>177</v>
      </c>
      <c r="I61" s="19">
        <v>18.600000000000001</v>
      </c>
      <c r="J61" s="19">
        <f>I61*1000</f>
        <v>18600</v>
      </c>
      <c r="K61" s="19">
        <v>15.18</v>
      </c>
      <c r="L61" s="23">
        <v>520402792</v>
      </c>
      <c r="M61" s="23">
        <v>272211182.04724503</v>
      </c>
      <c r="N61" s="23">
        <v>62912688.411461301</v>
      </c>
      <c r="O61" s="23">
        <v>348165517.33484101</v>
      </c>
      <c r="P61" s="23">
        <v>160931250.38118199</v>
      </c>
      <c r="Q61" s="23">
        <v>70667178.162682906</v>
      </c>
      <c r="R61" s="20">
        <f>AVERAGE(L61:Q61)</f>
        <v>239215101.38956872</v>
      </c>
      <c r="T61" s="29">
        <f t="shared" si="7"/>
        <v>101.49308627344382</v>
      </c>
      <c r="U61" s="30">
        <f t="shared" si="1"/>
        <v>1.0149308627344383E-13</v>
      </c>
      <c r="V61" s="20">
        <f t="shared" si="8"/>
        <v>1.8877714046860551E-9</v>
      </c>
      <c r="W61" s="20">
        <f t="shared" si="3"/>
        <v>6.2925713489535174E-10</v>
      </c>
      <c r="X61" s="20">
        <f t="shared" si="4"/>
        <v>6.2925713489535172E-7</v>
      </c>
      <c r="Y61" s="31">
        <f t="shared" si="6"/>
        <v>629.25713489535167</v>
      </c>
    </row>
    <row r="62" spans="2:25" x14ac:dyDescent="0.25">
      <c r="B62" s="19" t="s">
        <v>596</v>
      </c>
      <c r="C62" s="19" t="s">
        <v>597</v>
      </c>
      <c r="D62" s="19">
        <v>34</v>
      </c>
      <c r="E62" s="19">
        <v>1</v>
      </c>
      <c r="F62" s="19">
        <v>1</v>
      </c>
      <c r="G62" s="19">
        <v>1</v>
      </c>
      <c r="H62" s="19">
        <v>80</v>
      </c>
      <c r="I62" s="19">
        <v>8.5</v>
      </c>
      <c r="J62" s="19">
        <f>I62*1000</f>
        <v>8500</v>
      </c>
      <c r="K62" s="19">
        <v>2.72</v>
      </c>
      <c r="L62" s="23">
        <v>13886778</v>
      </c>
      <c r="M62" s="23">
        <v>14275687.524953799</v>
      </c>
      <c r="N62" s="23">
        <v>14207985.3651706</v>
      </c>
      <c r="O62" s="23">
        <v>9307527.1450687107</v>
      </c>
      <c r="P62" s="23">
        <v>9980842.8925287891</v>
      </c>
      <c r="Q62" s="23">
        <v>12275102.169989901</v>
      </c>
      <c r="R62" s="20">
        <f>AVERAGE(L62:Q62)</f>
        <v>12322320.5162853</v>
      </c>
      <c r="T62" s="29">
        <f t="shared" si="7"/>
        <v>5.2280576434498718</v>
      </c>
      <c r="U62" s="30">
        <f t="shared" si="1"/>
        <v>5.2280576434498722E-15</v>
      </c>
      <c r="V62" s="20">
        <f t="shared" si="8"/>
        <v>4.4438489969323914E-11</v>
      </c>
      <c r="W62" s="20">
        <f t="shared" si="3"/>
        <v>1.4812829989774639E-11</v>
      </c>
      <c r="X62" s="20">
        <f t="shared" si="4"/>
        <v>1.4812829989774639E-8</v>
      </c>
      <c r="Y62" s="31">
        <f t="shared" si="6"/>
        <v>14.812829989774638</v>
      </c>
    </row>
    <row r="63" spans="2:25" x14ac:dyDescent="0.25">
      <c r="B63" s="19" t="s">
        <v>438</v>
      </c>
      <c r="C63" s="19" t="s">
        <v>439</v>
      </c>
      <c r="D63" s="19">
        <v>35</v>
      </c>
      <c r="E63" s="19">
        <v>1</v>
      </c>
      <c r="F63" s="19">
        <v>5</v>
      </c>
      <c r="G63" s="19">
        <v>1</v>
      </c>
      <c r="H63" s="19">
        <v>75</v>
      </c>
      <c r="I63" s="19">
        <v>7.6</v>
      </c>
      <c r="J63" s="19">
        <f>I63*1000</f>
        <v>7600</v>
      </c>
      <c r="K63" s="19">
        <v>5.67</v>
      </c>
      <c r="L63" s="23">
        <v>307919536</v>
      </c>
      <c r="M63" s="23">
        <v>317223012.22903699</v>
      </c>
      <c r="N63" s="23">
        <v>318785162.59439999</v>
      </c>
      <c r="O63" s="23">
        <v>184284948.283672</v>
      </c>
      <c r="P63" s="23">
        <v>231839330.937307</v>
      </c>
      <c r="Q63" s="23">
        <v>248148376.57283899</v>
      </c>
      <c r="R63" s="20">
        <f>AVERAGE(L63:Q63)</f>
        <v>268033394.43620917</v>
      </c>
      <c r="T63" s="29">
        <f t="shared" si="7"/>
        <v>113.71997949818572</v>
      </c>
      <c r="U63" s="30">
        <f t="shared" si="1"/>
        <v>1.1371997949818573E-13</v>
      </c>
      <c r="V63" s="20">
        <f t="shared" si="8"/>
        <v>8.6427184418621155E-10</v>
      </c>
      <c r="W63" s="20">
        <f t="shared" si="3"/>
        <v>2.8809061472873717E-10</v>
      </c>
      <c r="X63" s="20">
        <f t="shared" si="4"/>
        <v>2.8809061472873716E-7</v>
      </c>
      <c r="Y63" s="31">
        <f t="shared" si="6"/>
        <v>288.09061472873714</v>
      </c>
    </row>
    <row r="64" spans="2:25" x14ac:dyDescent="0.25">
      <c r="B64" s="19" t="s">
        <v>176</v>
      </c>
      <c r="C64" s="19" t="s">
        <v>177</v>
      </c>
      <c r="D64" s="19">
        <v>80</v>
      </c>
      <c r="E64" s="19">
        <v>1</v>
      </c>
      <c r="F64" s="19">
        <v>6</v>
      </c>
      <c r="G64" s="19">
        <v>1</v>
      </c>
      <c r="H64" s="19">
        <v>35</v>
      </c>
      <c r="I64" s="19">
        <v>3.8</v>
      </c>
      <c r="J64" s="19">
        <f>I64*1000</f>
        <v>3800</v>
      </c>
      <c r="K64" s="19">
        <v>18.3</v>
      </c>
      <c r="L64" s="23">
        <v>903071067.375</v>
      </c>
      <c r="M64" s="23">
        <v>956155255.28106797</v>
      </c>
      <c r="N64" s="23">
        <v>987854057.93096304</v>
      </c>
      <c r="O64" s="23">
        <v>538260899.77587903</v>
      </c>
      <c r="P64" s="23">
        <v>580860603.03348196</v>
      </c>
      <c r="Q64" s="23">
        <v>699834376.91020405</v>
      </c>
      <c r="R64" s="20">
        <f>AVERAGE(L64:Q64)</f>
        <v>777672710.0510993</v>
      </c>
      <c r="T64" s="29">
        <f t="shared" si="7"/>
        <v>329.94741132660306</v>
      </c>
      <c r="U64" s="30">
        <f t="shared" si="1"/>
        <v>3.299474113266031E-13</v>
      </c>
      <c r="V64" s="20">
        <f t="shared" si="8"/>
        <v>1.2538001630410917E-9</v>
      </c>
      <c r="W64" s="20">
        <f t="shared" si="3"/>
        <v>4.1793338768036391E-10</v>
      </c>
      <c r="X64" s="20">
        <f t="shared" si="4"/>
        <v>4.179333876803639E-7</v>
      </c>
      <c r="Y64" s="31">
        <f t="shared" si="6"/>
        <v>417.93338768036392</v>
      </c>
    </row>
    <row r="65" spans="2:25" x14ac:dyDescent="0.25">
      <c r="B65" s="19" t="s">
        <v>90</v>
      </c>
      <c r="C65" s="19" t="s">
        <v>91</v>
      </c>
      <c r="D65" s="19">
        <v>64</v>
      </c>
      <c r="E65" s="19">
        <v>1</v>
      </c>
      <c r="F65" s="19">
        <v>14</v>
      </c>
      <c r="G65" s="19">
        <v>1</v>
      </c>
      <c r="H65" s="19">
        <v>36</v>
      </c>
      <c r="I65" s="19">
        <v>4.2</v>
      </c>
      <c r="J65" s="19">
        <f>I65*1000</f>
        <v>4200</v>
      </c>
      <c r="K65" s="19">
        <v>34.68</v>
      </c>
      <c r="L65" s="23">
        <v>250445368</v>
      </c>
      <c r="M65" s="23">
        <v>221790373.161257</v>
      </c>
      <c r="N65" s="23">
        <v>199343946.58995599</v>
      </c>
      <c r="O65" s="23">
        <v>143093329.52752501</v>
      </c>
      <c r="P65" s="23">
        <v>131727407.101785</v>
      </c>
      <c r="Q65" s="23">
        <v>142304998.450737</v>
      </c>
      <c r="R65" s="20">
        <f>AVERAGE(L65:Q65)</f>
        <v>181450903.80520999</v>
      </c>
      <c r="T65" s="29">
        <f t="shared" si="7"/>
        <v>76.98515740570042</v>
      </c>
      <c r="U65" s="30">
        <f t="shared" si="1"/>
        <v>7.6985157405700425E-14</v>
      </c>
      <c r="V65" s="20">
        <f t="shared" si="8"/>
        <v>3.2333766110394176E-10</v>
      </c>
      <c r="W65" s="20">
        <f t="shared" si="3"/>
        <v>1.0777922036798059E-10</v>
      </c>
      <c r="X65" s="20">
        <f t="shared" si="4"/>
        <v>1.0777922036798059E-7</v>
      </c>
      <c r="Y65" s="31">
        <f t="shared" si="6"/>
        <v>107.77922036798059</v>
      </c>
    </row>
    <row r="66" spans="2:25" x14ac:dyDescent="0.25">
      <c r="B66" s="19" t="s">
        <v>422</v>
      </c>
      <c r="C66" s="19" t="s">
        <v>423</v>
      </c>
      <c r="D66" s="19">
        <v>36</v>
      </c>
      <c r="E66" s="19">
        <v>1</v>
      </c>
      <c r="F66" s="19">
        <v>5</v>
      </c>
      <c r="G66" s="19">
        <v>1</v>
      </c>
      <c r="H66" s="19">
        <v>67</v>
      </c>
      <c r="I66" s="19">
        <v>7.4</v>
      </c>
      <c r="J66" s="19">
        <f>I66*1000</f>
        <v>7400</v>
      </c>
      <c r="K66" s="19">
        <v>5.91</v>
      </c>
      <c r="L66" s="23">
        <v>136690320</v>
      </c>
      <c r="M66" s="23">
        <v>117038417.75211</v>
      </c>
      <c r="N66" s="23">
        <v>93576523.878853604</v>
      </c>
      <c r="O66" s="23">
        <v>86219516.773183495</v>
      </c>
      <c r="P66" s="23">
        <v>77599819.6852469</v>
      </c>
      <c r="Q66" s="23">
        <v>67951570.752672106</v>
      </c>
      <c r="R66" s="20">
        <f>AVERAGE(L66:Q66)</f>
        <v>96512694.807011023</v>
      </c>
      <c r="T66" s="29">
        <f t="shared" si="7"/>
        <v>40.947963584366178</v>
      </c>
      <c r="U66" s="30">
        <f t="shared" si="1"/>
        <v>4.0947963584366183E-14</v>
      </c>
      <c r="V66" s="20">
        <f t="shared" si="8"/>
        <v>3.0301493052430974E-10</v>
      </c>
      <c r="W66" s="20">
        <f t="shared" si="3"/>
        <v>1.0100497684143658E-10</v>
      </c>
      <c r="X66" s="20">
        <f t="shared" si="4"/>
        <v>1.0100497684143658E-7</v>
      </c>
      <c r="Y66" s="31">
        <f t="shared" si="6"/>
        <v>101.00497684143657</v>
      </c>
    </row>
    <row r="67" spans="2:25" x14ac:dyDescent="0.25">
      <c r="B67" s="19" t="s">
        <v>424</v>
      </c>
      <c r="C67" s="19" t="s">
        <v>425</v>
      </c>
      <c r="D67" s="19">
        <v>65</v>
      </c>
      <c r="E67" s="19">
        <v>1</v>
      </c>
      <c r="F67" s="19">
        <v>3</v>
      </c>
      <c r="G67" s="19">
        <v>1</v>
      </c>
      <c r="H67" s="19">
        <v>43</v>
      </c>
      <c r="I67" s="19">
        <v>4.3</v>
      </c>
      <c r="J67" s="19">
        <f>I67*1000</f>
        <v>4300</v>
      </c>
      <c r="K67" s="19">
        <v>5.9</v>
      </c>
      <c r="L67" s="23">
        <v>1566779264</v>
      </c>
      <c r="M67" s="23">
        <v>1360621980.0279901</v>
      </c>
      <c r="N67" s="23">
        <v>1171460021.65819</v>
      </c>
      <c r="O67" s="23">
        <v>1050264596.0415601</v>
      </c>
      <c r="P67" s="23">
        <v>973871495.68532705</v>
      </c>
      <c r="Q67" s="23">
        <v>911595438.00352597</v>
      </c>
      <c r="R67" s="20">
        <f>AVERAGE(L67:Q67)</f>
        <v>1172432132.569432</v>
      </c>
      <c r="T67" s="29">
        <f t="shared" si="7"/>
        <v>497.43412890494028</v>
      </c>
      <c r="U67" s="30">
        <f t="shared" si="1"/>
        <v>4.9743412890494033E-13</v>
      </c>
      <c r="V67" s="20">
        <f t="shared" si="8"/>
        <v>2.1389667542912433E-9</v>
      </c>
      <c r="W67" s="20">
        <f t="shared" si="3"/>
        <v>7.1298891809708112E-10</v>
      </c>
      <c r="X67" s="20">
        <f t="shared" si="4"/>
        <v>7.1298891809708112E-7</v>
      </c>
      <c r="Y67" s="31">
        <f t="shared" si="6"/>
        <v>712.98891809708107</v>
      </c>
    </row>
    <row r="68" spans="2:25" x14ac:dyDescent="0.25">
      <c r="B68" s="19" t="s">
        <v>20</v>
      </c>
      <c r="C68" s="19" t="s">
        <v>21</v>
      </c>
      <c r="D68" s="19">
        <v>60</v>
      </c>
      <c r="E68" s="19">
        <v>1</v>
      </c>
      <c r="F68" s="19">
        <v>102</v>
      </c>
      <c r="G68" s="19">
        <v>1</v>
      </c>
      <c r="H68" s="19">
        <v>55</v>
      </c>
      <c r="I68" s="19">
        <v>6</v>
      </c>
      <c r="J68" s="19">
        <f>I68*1000</f>
        <v>6000</v>
      </c>
      <c r="K68" s="19">
        <v>262.23</v>
      </c>
      <c r="L68" s="23">
        <v>8839611</v>
      </c>
      <c r="M68" s="23">
        <v>11876106.4290033</v>
      </c>
      <c r="N68" s="23">
        <v>6351810.0747969002</v>
      </c>
      <c r="O68" s="23">
        <v>15243898.825287901</v>
      </c>
      <c r="P68" s="23">
        <v>3562599.8733143699</v>
      </c>
      <c r="Q68" s="23">
        <v>10670515.626465101</v>
      </c>
      <c r="R68" s="20">
        <f>AVERAGE(L68:Q68)</f>
        <v>9424090.3048112616</v>
      </c>
      <c r="T68" s="29">
        <f t="shared" si="7"/>
        <v>3.998409819442291</v>
      </c>
      <c r="U68" s="30">
        <f t="shared" si="1"/>
        <v>3.9984098194422914E-15</v>
      </c>
      <c r="V68" s="20">
        <f t="shared" si="8"/>
        <v>2.3990458916653749E-11</v>
      </c>
      <c r="W68" s="20">
        <f t="shared" si="3"/>
        <v>7.9968196388845837E-12</v>
      </c>
      <c r="X68" s="20">
        <f t="shared" si="4"/>
        <v>7.9968196388845835E-9</v>
      </c>
      <c r="Y68" s="31">
        <f t="shared" si="6"/>
        <v>7.9968196388845838</v>
      </c>
    </row>
    <row r="69" spans="2:25" x14ac:dyDescent="0.25">
      <c r="B69" s="19" t="s">
        <v>672</v>
      </c>
      <c r="C69" s="19" t="s">
        <v>673</v>
      </c>
      <c r="D69" s="19">
        <v>32</v>
      </c>
      <c r="E69" s="19">
        <v>1</v>
      </c>
      <c r="F69" s="19">
        <v>1</v>
      </c>
      <c r="G69" s="19">
        <v>1</v>
      </c>
      <c r="H69" s="19">
        <v>65</v>
      </c>
      <c r="I69" s="19">
        <v>6.9</v>
      </c>
      <c r="J69" s="19">
        <f>I69*1000</f>
        <v>6900</v>
      </c>
      <c r="K69" s="19">
        <v>2.2999999999999998</v>
      </c>
      <c r="L69" s="23">
        <v>5037678.5</v>
      </c>
      <c r="M69" s="23">
        <v>2814431.0048877001</v>
      </c>
      <c r="N69" s="23">
        <v>2753317.05572491</v>
      </c>
      <c r="O69" s="23">
        <v>21126012.109153502</v>
      </c>
      <c r="P69" s="23">
        <v>18540553.402589999</v>
      </c>
      <c r="Q69" s="23">
        <v>15327402.7348067</v>
      </c>
      <c r="R69" s="20">
        <f>AVERAGE(L69:Q69)</f>
        <v>10933232.46786047</v>
      </c>
      <c r="T69" s="29">
        <f t="shared" si="7"/>
        <v>4.6387017360625853</v>
      </c>
      <c r="U69" s="30">
        <f t="shared" ref="U69:U71" si="9">T69*(10^-15)</f>
        <v>4.6387017360625853E-15</v>
      </c>
      <c r="V69" s="20">
        <f t="shared" si="8"/>
        <v>3.200704197883184E-11</v>
      </c>
      <c r="W69" s="20">
        <f t="shared" ref="W69:W71" si="10">V69/3</f>
        <v>1.0669013992943947E-11</v>
      </c>
      <c r="X69" s="20">
        <f t="shared" ref="X69:X71" si="11">W69/0.001</f>
        <v>1.0669013992943946E-8</v>
      </c>
      <c r="Y69" s="31">
        <f t="shared" si="6"/>
        <v>10.669013992943947</v>
      </c>
    </row>
    <row r="70" spans="2:25" x14ac:dyDescent="0.25">
      <c r="B70" s="19" t="s">
        <v>268</v>
      </c>
      <c r="C70" s="19" t="s">
        <v>269</v>
      </c>
      <c r="D70" s="19">
        <v>94</v>
      </c>
      <c r="E70" s="19">
        <v>1</v>
      </c>
      <c r="F70" s="19">
        <v>5</v>
      </c>
      <c r="G70" s="19">
        <v>1</v>
      </c>
      <c r="H70" s="19">
        <v>33</v>
      </c>
      <c r="I70" s="19">
        <v>3.6</v>
      </c>
      <c r="J70" s="19">
        <f>I70*1000</f>
        <v>3600</v>
      </c>
      <c r="K70" s="19">
        <v>11.89</v>
      </c>
      <c r="L70" s="23">
        <v>125942817</v>
      </c>
      <c r="M70" s="23">
        <v>126818812.275822</v>
      </c>
      <c r="N70" s="23">
        <v>156178494.39488199</v>
      </c>
      <c r="O70" s="23">
        <v>78627311.708174601</v>
      </c>
      <c r="P70" s="23">
        <v>91009099.634312496</v>
      </c>
      <c r="Q70" s="23">
        <v>97857213.645130202</v>
      </c>
      <c r="R70" s="20">
        <f>AVERAGE(L70:Q70)</f>
        <v>112738958.10972022</v>
      </c>
      <c r="T70" s="29">
        <f t="shared" si="7"/>
        <v>47.832368171330486</v>
      </c>
      <c r="U70" s="30">
        <f t="shared" si="9"/>
        <v>4.7832368171330491E-14</v>
      </c>
      <c r="V70" s="20">
        <f t="shared" si="8"/>
        <v>1.7219652541678978E-10</v>
      </c>
      <c r="W70" s="20">
        <f t="shared" si="10"/>
        <v>5.7398841805596595E-11</v>
      </c>
      <c r="X70" s="20">
        <f t="shared" si="11"/>
        <v>5.7398841805596594E-8</v>
      </c>
      <c r="Y70" s="31">
        <f t="shared" si="6"/>
        <v>57.398841805596597</v>
      </c>
    </row>
    <row r="71" spans="2:25" x14ac:dyDescent="0.25">
      <c r="B71" s="19" t="s">
        <v>108</v>
      </c>
      <c r="C71" s="19" t="s">
        <v>109</v>
      </c>
      <c r="D71" s="19">
        <v>25</v>
      </c>
      <c r="E71" s="19">
        <v>1</v>
      </c>
      <c r="F71" s="19">
        <v>11</v>
      </c>
      <c r="G71" s="19">
        <v>1</v>
      </c>
      <c r="H71" s="19">
        <v>117</v>
      </c>
      <c r="I71" s="19">
        <v>12.1</v>
      </c>
      <c r="J71" s="19">
        <f>I71*1000</f>
        <v>12100</v>
      </c>
      <c r="K71" s="19">
        <v>27.79</v>
      </c>
      <c r="L71" s="23">
        <v>949083009.25</v>
      </c>
      <c r="M71" s="23">
        <v>1341938732.4892299</v>
      </c>
      <c r="N71" s="23">
        <v>1746823824.8443899</v>
      </c>
      <c r="O71" s="23">
        <v>437599281.82690197</v>
      </c>
      <c r="P71" s="23">
        <v>788783739.83434403</v>
      </c>
      <c r="Q71" s="23">
        <v>1127265744.33126</v>
      </c>
      <c r="R71" s="20">
        <f>AVERAGE(L71:Q71)</f>
        <v>1065249055.4293543</v>
      </c>
      <c r="T71" s="29">
        <f t="shared" si="7"/>
        <v>451.95898443437693</v>
      </c>
      <c r="U71" s="30">
        <f t="shared" si="9"/>
        <v>4.5195898443437696E-13</v>
      </c>
      <c r="V71" s="20">
        <f t="shared" si="8"/>
        <v>5.4687037116559615E-9</v>
      </c>
      <c r="W71" s="20">
        <f t="shared" si="10"/>
        <v>1.8229012372186539E-9</v>
      </c>
      <c r="X71" s="20">
        <f t="shared" si="11"/>
        <v>1.8229012372186538E-6</v>
      </c>
      <c r="Y71" s="31">
        <f t="shared" si="6"/>
        <v>1822.9012372186537</v>
      </c>
    </row>
    <row r="72" spans="2:25" x14ac:dyDescent="0.25">
      <c r="B72" s="3" t="s">
        <v>372</v>
      </c>
      <c r="C72" s="3" t="s">
        <v>373</v>
      </c>
      <c r="D72" s="3">
        <v>3</v>
      </c>
      <c r="E72" s="3">
        <v>1</v>
      </c>
      <c r="F72" s="3">
        <v>3</v>
      </c>
      <c r="G72" s="3">
        <v>1</v>
      </c>
      <c r="H72" s="3">
        <v>838</v>
      </c>
      <c r="I72" s="3">
        <v>96.2</v>
      </c>
      <c r="J72" s="3">
        <f>I72*1000</f>
        <v>96200</v>
      </c>
      <c r="K72" s="3">
        <v>7.24</v>
      </c>
      <c r="L72" s="24">
        <v>599655232</v>
      </c>
      <c r="M72" s="24">
        <v>703520629.03450894</v>
      </c>
      <c r="N72" s="24">
        <v>1032691622.96337</v>
      </c>
      <c r="O72" s="24">
        <v>362853277.49180698</v>
      </c>
      <c r="P72" s="24">
        <v>522982646.58149499</v>
      </c>
      <c r="Q72" s="24">
        <v>757885924.63867295</v>
      </c>
      <c r="R72" s="4">
        <f>AVERAGE(L72:Q72)</f>
        <v>663264888.78497565</v>
      </c>
    </row>
    <row r="73" spans="2:25" x14ac:dyDescent="0.25">
      <c r="B73" s="3" t="s">
        <v>62</v>
      </c>
      <c r="C73" s="3" t="s">
        <v>63</v>
      </c>
      <c r="D73" s="3">
        <v>49</v>
      </c>
      <c r="E73" s="3">
        <v>1</v>
      </c>
      <c r="F73" s="3">
        <v>19</v>
      </c>
      <c r="G73" s="3">
        <v>1</v>
      </c>
      <c r="H73" s="3">
        <v>51</v>
      </c>
      <c r="I73" s="3">
        <v>5.7</v>
      </c>
      <c r="J73" s="3">
        <f>I73*1000</f>
        <v>5700</v>
      </c>
      <c r="K73" s="3">
        <v>64.45</v>
      </c>
      <c r="L73" s="24">
        <v>337041228</v>
      </c>
      <c r="M73" s="24">
        <v>363745374.97244501</v>
      </c>
      <c r="N73" s="24">
        <v>528204729.21589297</v>
      </c>
      <c r="O73" s="24">
        <v>224128491.96130899</v>
      </c>
      <c r="P73" s="24">
        <v>295162185.04588699</v>
      </c>
      <c r="Q73" s="24">
        <v>430362829.97438598</v>
      </c>
      <c r="R73" s="4">
        <f>AVERAGE(L73:Q73)</f>
        <v>363107473.19498664</v>
      </c>
    </row>
    <row r="74" spans="2:25" x14ac:dyDescent="0.25">
      <c r="B74" s="3" t="s">
        <v>632</v>
      </c>
      <c r="C74" s="3" t="s">
        <v>633</v>
      </c>
      <c r="D74" s="3">
        <v>41</v>
      </c>
      <c r="E74" s="3">
        <v>1</v>
      </c>
      <c r="F74" s="3">
        <v>1</v>
      </c>
      <c r="G74" s="3">
        <v>1</v>
      </c>
      <c r="H74" s="3">
        <v>86</v>
      </c>
      <c r="I74" s="3">
        <v>9.5</v>
      </c>
      <c r="J74" s="3">
        <f>I74*1000</f>
        <v>9500</v>
      </c>
      <c r="K74" s="3">
        <v>2.61</v>
      </c>
      <c r="L74" s="24">
        <v>1456646.75</v>
      </c>
      <c r="M74" s="24">
        <v>2105676.6461987402</v>
      </c>
      <c r="N74" s="24">
        <v>2400219.98952987</v>
      </c>
      <c r="O74" s="24">
        <v>642841.17230032501</v>
      </c>
      <c r="P74" s="24">
        <v>926952.07012464898</v>
      </c>
      <c r="Q74" s="24">
        <v>1242820.4900006501</v>
      </c>
      <c r="R74" s="4">
        <f>AVERAGE(L74:Q74)</f>
        <v>1462526.1863590393</v>
      </c>
    </row>
    <row r="75" spans="2:25" x14ac:dyDescent="0.25">
      <c r="B75" s="3" t="s">
        <v>512</v>
      </c>
      <c r="C75" s="3" t="s">
        <v>513</v>
      </c>
      <c r="D75" s="3">
        <v>3</v>
      </c>
      <c r="E75" s="3">
        <v>1</v>
      </c>
      <c r="F75" s="3">
        <v>2</v>
      </c>
      <c r="G75" s="3">
        <v>1</v>
      </c>
      <c r="H75" s="3">
        <v>839</v>
      </c>
      <c r="I75" s="3">
        <v>97.5</v>
      </c>
      <c r="J75" s="3">
        <f>I75*1000</f>
        <v>97500</v>
      </c>
      <c r="K75" s="3">
        <v>3.25</v>
      </c>
      <c r="L75" s="24">
        <v>914252992</v>
      </c>
      <c r="M75" s="24">
        <v>815243207.737638</v>
      </c>
      <c r="N75" s="24">
        <v>721045837.27454197</v>
      </c>
      <c r="O75" s="24">
        <v>511304513.111803</v>
      </c>
      <c r="P75" s="24">
        <v>485799271.634763</v>
      </c>
      <c r="Q75" s="24">
        <v>414277665.35587001</v>
      </c>
      <c r="R75" s="4">
        <f>AVERAGE(L75:Q75)</f>
        <v>643653914.51910269</v>
      </c>
    </row>
    <row r="76" spans="2:25" x14ac:dyDescent="0.25">
      <c r="B76" s="3" t="s">
        <v>86</v>
      </c>
      <c r="C76" s="3" t="s">
        <v>87</v>
      </c>
      <c r="D76" s="3">
        <v>11</v>
      </c>
      <c r="E76" s="3">
        <v>1</v>
      </c>
      <c r="F76" s="3">
        <v>17</v>
      </c>
      <c r="G76" s="3">
        <v>1</v>
      </c>
      <c r="H76" s="3">
        <v>310</v>
      </c>
      <c r="I76" s="3">
        <v>34.5</v>
      </c>
      <c r="J76" s="3">
        <f>I76*1000</f>
        <v>34500</v>
      </c>
      <c r="K76" s="3">
        <v>36.950000000000003</v>
      </c>
      <c r="L76" s="24">
        <v>66444691.75</v>
      </c>
      <c r="M76" s="24">
        <v>42912483.163943499</v>
      </c>
      <c r="N76" s="24">
        <v>31921101.5584368</v>
      </c>
      <c r="O76" s="24">
        <v>58676193.126068801</v>
      </c>
      <c r="P76" s="24">
        <v>26885084.881084599</v>
      </c>
      <c r="Q76" s="24">
        <v>29264696.866100099</v>
      </c>
      <c r="R76" s="4">
        <f>AVERAGE(L76:Q76)</f>
        <v>42684041.890938967</v>
      </c>
    </row>
    <row r="77" spans="2:25" x14ac:dyDescent="0.25">
      <c r="B77" s="3" t="s">
        <v>38</v>
      </c>
      <c r="C77" s="3" t="s">
        <v>39</v>
      </c>
      <c r="D77" s="3">
        <v>3</v>
      </c>
      <c r="E77" s="3">
        <v>1</v>
      </c>
      <c r="F77" s="3">
        <v>34</v>
      </c>
      <c r="G77" s="3">
        <v>1</v>
      </c>
      <c r="H77" s="3">
        <v>1107</v>
      </c>
      <c r="I77" s="3">
        <v>117.1</v>
      </c>
      <c r="J77" s="3">
        <f>I77*1000</f>
        <v>117100</v>
      </c>
      <c r="K77" s="3">
        <v>115.32</v>
      </c>
      <c r="L77" s="24">
        <v>903071067.375</v>
      </c>
      <c r="M77" s="24">
        <v>991067063.81332195</v>
      </c>
      <c r="N77" s="24">
        <v>993427109.39184999</v>
      </c>
      <c r="O77" s="24">
        <v>538260899.77587903</v>
      </c>
      <c r="P77" s="24">
        <v>580860603.03348196</v>
      </c>
      <c r="Q77" s="24">
        <v>715700675.85617399</v>
      </c>
      <c r="R77" s="4">
        <f>AVERAGE(L77:Q77)</f>
        <v>787064569.87428439</v>
      </c>
    </row>
    <row r="78" spans="2:25" x14ac:dyDescent="0.25">
      <c r="B78" s="3" t="s">
        <v>660</v>
      </c>
      <c r="C78" s="3" t="s">
        <v>661</v>
      </c>
      <c r="D78" s="3">
        <v>9</v>
      </c>
      <c r="E78" s="3">
        <v>1</v>
      </c>
      <c r="F78" s="3">
        <v>1</v>
      </c>
      <c r="G78" s="3">
        <v>1</v>
      </c>
      <c r="H78" s="3">
        <v>202</v>
      </c>
      <c r="I78" s="3">
        <v>22.9</v>
      </c>
      <c r="J78" s="3">
        <f>I78*1000</f>
        <v>22900</v>
      </c>
      <c r="K78" s="3">
        <v>2.38</v>
      </c>
      <c r="L78" s="24">
        <v>2131533.75</v>
      </c>
      <c r="M78" s="24">
        <v>3980755.1199908201</v>
      </c>
      <c r="N78" s="24">
        <v>3572458.5585036799</v>
      </c>
      <c r="O78" s="24">
        <v>3722836.97890739</v>
      </c>
      <c r="P78" s="24">
        <v>8393228.0198069904</v>
      </c>
      <c r="Q78" s="24">
        <v>8130990.1319651203</v>
      </c>
      <c r="R78" s="4">
        <f>AVERAGE(L78:Q78)</f>
        <v>4988633.7598623326</v>
      </c>
    </row>
    <row r="79" spans="2:25" x14ac:dyDescent="0.25">
      <c r="B79" s="3" t="s">
        <v>496</v>
      </c>
      <c r="C79" s="3" t="s">
        <v>497</v>
      </c>
      <c r="D79" s="3">
        <v>2</v>
      </c>
      <c r="E79" s="3">
        <v>1</v>
      </c>
      <c r="F79" s="3">
        <v>2</v>
      </c>
      <c r="G79" s="3">
        <v>1</v>
      </c>
      <c r="H79" s="3">
        <v>647</v>
      </c>
      <c r="I79" s="3">
        <v>72.099999999999994</v>
      </c>
      <c r="J79" s="3">
        <f>I79*1000</f>
        <v>72100</v>
      </c>
      <c r="K79" s="3">
        <v>4.0599999999999996</v>
      </c>
      <c r="L79" s="24">
        <v>53497748</v>
      </c>
      <c r="M79" s="24">
        <v>63850059.849393196</v>
      </c>
      <c r="N79" s="24">
        <v>66228295.904424198</v>
      </c>
      <c r="O79" s="24">
        <v>72180189.575545698</v>
      </c>
      <c r="P79" s="24">
        <v>74693927.378041506</v>
      </c>
      <c r="Q79" s="24">
        <v>93976724.605844498</v>
      </c>
      <c r="R79" s="4">
        <f>AVERAGE(L79:Q79)</f>
        <v>70737824.218874857</v>
      </c>
    </row>
    <row r="80" spans="2:25" x14ac:dyDescent="0.25">
      <c r="B80" s="3" t="s">
        <v>134</v>
      </c>
      <c r="C80" s="3" t="s">
        <v>135</v>
      </c>
      <c r="D80" s="3">
        <v>6</v>
      </c>
      <c r="E80" s="3">
        <v>1</v>
      </c>
      <c r="F80" s="3">
        <v>9</v>
      </c>
      <c r="G80" s="3">
        <v>1</v>
      </c>
      <c r="H80" s="3">
        <v>280</v>
      </c>
      <c r="I80" s="3">
        <v>31.4</v>
      </c>
      <c r="J80" s="3">
        <f>I80*1000</f>
        <v>31400</v>
      </c>
      <c r="K80" s="3">
        <v>23.54</v>
      </c>
      <c r="L80" s="24">
        <v>435488160</v>
      </c>
      <c r="M80" s="24">
        <v>311660586.33233899</v>
      </c>
      <c r="N80" s="24">
        <v>466197202.25693101</v>
      </c>
      <c r="O80" s="24">
        <v>470629614.85872799</v>
      </c>
      <c r="P80" s="24">
        <v>391060955.02053303</v>
      </c>
      <c r="Q80" s="24">
        <v>527347141.75951701</v>
      </c>
      <c r="R80" s="4">
        <f>AVERAGE(L80:Q80)</f>
        <v>433730610.03800803</v>
      </c>
    </row>
    <row r="81" spans="2:18" x14ac:dyDescent="0.25">
      <c r="B81" s="3" t="s">
        <v>96</v>
      </c>
      <c r="C81" s="3" t="s">
        <v>97</v>
      </c>
      <c r="D81" s="3">
        <v>4</v>
      </c>
      <c r="E81" s="3">
        <v>1</v>
      </c>
      <c r="F81" s="3">
        <v>11</v>
      </c>
      <c r="G81" s="3">
        <v>1</v>
      </c>
      <c r="H81" s="3">
        <v>560</v>
      </c>
      <c r="I81" s="3">
        <v>59.3</v>
      </c>
      <c r="J81" s="3">
        <f>I81*1000</f>
        <v>59300</v>
      </c>
      <c r="K81" s="3">
        <v>32.369999999999997</v>
      </c>
      <c r="L81" s="24">
        <v>193507424</v>
      </c>
      <c r="M81" s="24">
        <v>171890202.22047299</v>
      </c>
      <c r="N81" s="24">
        <v>169187093.66801599</v>
      </c>
      <c r="O81" s="24">
        <v>159189071.95058799</v>
      </c>
      <c r="P81" s="24">
        <v>188492023.06227499</v>
      </c>
      <c r="Q81" s="24">
        <v>122105450.225977</v>
      </c>
      <c r="R81" s="4">
        <f>AVERAGE(L81:Q81)</f>
        <v>167395210.8545548</v>
      </c>
    </row>
    <row r="82" spans="2:18" x14ac:dyDescent="0.25">
      <c r="B82" s="3" t="s">
        <v>18</v>
      </c>
      <c r="C82" s="3" t="s">
        <v>19</v>
      </c>
      <c r="D82" s="3">
        <v>5</v>
      </c>
      <c r="E82" s="3">
        <v>1</v>
      </c>
      <c r="F82" s="3">
        <v>209</v>
      </c>
      <c r="G82" s="3">
        <v>1</v>
      </c>
      <c r="H82" s="3">
        <v>714</v>
      </c>
      <c r="I82" s="3">
        <v>81.400000000000006</v>
      </c>
      <c r="J82" s="3">
        <f>I82*1000</f>
        <v>81400</v>
      </c>
      <c r="K82" s="3">
        <v>523.25</v>
      </c>
      <c r="L82" s="24">
        <v>19270534</v>
      </c>
      <c r="M82" s="24">
        <v>29363676.840492401</v>
      </c>
      <c r="N82" s="24">
        <v>21305056.155244399</v>
      </c>
      <c r="O82" s="24">
        <v>25552521.567589302</v>
      </c>
      <c r="P82" s="24">
        <v>11313151.563703001</v>
      </c>
      <c r="Q82" s="24">
        <v>26290541.208092101</v>
      </c>
      <c r="R82" s="4">
        <f>AVERAGE(L82:Q82)</f>
        <v>22182580.222520199</v>
      </c>
    </row>
    <row r="83" spans="2:18" x14ac:dyDescent="0.25">
      <c r="B83" s="3" t="s">
        <v>240</v>
      </c>
      <c r="C83" s="3" t="s">
        <v>241</v>
      </c>
      <c r="D83" s="3">
        <v>46</v>
      </c>
      <c r="E83" s="3">
        <v>1</v>
      </c>
      <c r="F83" s="3">
        <v>7</v>
      </c>
      <c r="G83" s="3">
        <v>1</v>
      </c>
      <c r="H83" s="3">
        <v>57</v>
      </c>
      <c r="I83" s="3">
        <v>6.3</v>
      </c>
      <c r="J83" s="3">
        <f>I83*1000</f>
        <v>6300</v>
      </c>
      <c r="K83" s="3">
        <v>13.33</v>
      </c>
      <c r="L83" s="24">
        <v>260716064</v>
      </c>
      <c r="M83" s="24">
        <v>275424886.09078097</v>
      </c>
      <c r="N83" s="24">
        <v>267648228.80285299</v>
      </c>
      <c r="O83" s="24">
        <v>154597381.074054</v>
      </c>
      <c r="P83" s="24">
        <v>172733587.436748</v>
      </c>
      <c r="Q83" s="24">
        <v>195893120.112477</v>
      </c>
      <c r="R83" s="4">
        <f>AVERAGE(L83:Q83)</f>
        <v>221168877.91948548</v>
      </c>
    </row>
    <row r="84" spans="2:18" x14ac:dyDescent="0.25">
      <c r="B84" s="3" t="s">
        <v>624</v>
      </c>
      <c r="C84" s="3" t="s">
        <v>625</v>
      </c>
      <c r="D84" s="3">
        <v>25</v>
      </c>
      <c r="E84" s="3">
        <v>1</v>
      </c>
      <c r="F84" s="3">
        <v>1</v>
      </c>
      <c r="G84" s="3">
        <v>1</v>
      </c>
      <c r="H84" s="3">
        <v>85</v>
      </c>
      <c r="I84" s="3">
        <v>9.8000000000000007</v>
      </c>
      <c r="J84" s="3">
        <f>I84*1000</f>
        <v>9800</v>
      </c>
      <c r="K84" s="3">
        <v>2.62</v>
      </c>
      <c r="L84" s="24">
        <v>1602470144</v>
      </c>
      <c r="M84" s="24">
        <v>1422140168.8152499</v>
      </c>
      <c r="N84" s="24">
        <v>1547037119.9019499</v>
      </c>
      <c r="O84" s="24">
        <v>871217963.09454501</v>
      </c>
      <c r="P84" s="24">
        <v>931458662.95372796</v>
      </c>
      <c r="Q84" s="24">
        <v>1031470152.97486</v>
      </c>
      <c r="R84" s="4">
        <f>AVERAGE(L84:Q84)</f>
        <v>1234299035.2900555</v>
      </c>
    </row>
    <row r="85" spans="2:18" x14ac:dyDescent="0.25">
      <c r="B85" s="3" t="s">
        <v>64</v>
      </c>
      <c r="C85" s="3" t="s">
        <v>65</v>
      </c>
      <c r="D85" s="3">
        <v>3</v>
      </c>
      <c r="E85" s="3">
        <v>1</v>
      </c>
      <c r="F85" s="3">
        <v>18</v>
      </c>
      <c r="G85" s="3">
        <v>1</v>
      </c>
      <c r="H85" s="3">
        <v>746</v>
      </c>
      <c r="I85" s="3">
        <v>86.4</v>
      </c>
      <c r="J85" s="3">
        <f>I85*1000</f>
        <v>86400</v>
      </c>
      <c r="K85" s="3">
        <v>58.83</v>
      </c>
      <c r="L85" s="24">
        <v>436292504</v>
      </c>
      <c r="M85" s="24">
        <v>833523640.00911796</v>
      </c>
      <c r="N85" s="24">
        <v>1126041748.9567399</v>
      </c>
      <c r="O85" s="24">
        <v>251936994.621838</v>
      </c>
      <c r="P85" s="24">
        <v>307873996.87383002</v>
      </c>
      <c r="Q85" s="24">
        <v>823200922.58760798</v>
      </c>
      <c r="R85" s="4">
        <f>AVERAGE(L85:Q85)</f>
        <v>629811634.50818896</v>
      </c>
    </row>
    <row r="86" spans="2:18" x14ac:dyDescent="0.25">
      <c r="B86" s="3" t="s">
        <v>578</v>
      </c>
      <c r="C86" s="3" t="s">
        <v>579</v>
      </c>
      <c r="D86" s="3">
        <v>6</v>
      </c>
      <c r="E86" s="3">
        <v>1</v>
      </c>
      <c r="F86" s="3">
        <v>1</v>
      </c>
      <c r="G86" s="3">
        <v>1</v>
      </c>
      <c r="H86" s="3">
        <v>311</v>
      </c>
      <c r="I86" s="3">
        <v>33.6</v>
      </c>
      <c r="J86" s="3">
        <f>I86*1000</f>
        <v>33600</v>
      </c>
      <c r="K86" s="3">
        <v>2.81</v>
      </c>
      <c r="L86" s="24">
        <v>912460672</v>
      </c>
      <c r="M86" s="24">
        <v>704273106.44591105</v>
      </c>
      <c r="N86" s="24">
        <v>610832128.89135599</v>
      </c>
      <c r="O86" s="24">
        <v>694263894.02116299</v>
      </c>
      <c r="P86" s="24">
        <v>652447539.40580404</v>
      </c>
      <c r="Q86" s="24">
        <v>381273644.76905799</v>
      </c>
      <c r="R86" s="4">
        <f>AVERAGE(L86:Q86)</f>
        <v>659258497.58888197</v>
      </c>
    </row>
    <row r="87" spans="2:18" x14ac:dyDescent="0.25">
      <c r="B87" s="3" t="s">
        <v>180</v>
      </c>
      <c r="C87" s="3" t="s">
        <v>181</v>
      </c>
      <c r="D87" s="3">
        <v>1</v>
      </c>
      <c r="E87" s="3">
        <v>1</v>
      </c>
      <c r="F87" s="3">
        <v>6</v>
      </c>
      <c r="G87" s="3">
        <v>1</v>
      </c>
      <c r="H87" s="3">
        <v>1763</v>
      </c>
      <c r="I87" s="3">
        <v>193.9</v>
      </c>
      <c r="J87" s="3">
        <f>I87*1000</f>
        <v>193900</v>
      </c>
      <c r="K87" s="3">
        <v>17.89</v>
      </c>
      <c r="L87" s="24">
        <v>904793196</v>
      </c>
      <c r="M87" s="24">
        <v>1225361221.26056</v>
      </c>
      <c r="N87" s="24">
        <v>1448984566.7436199</v>
      </c>
      <c r="O87" s="24">
        <v>631401866.29565597</v>
      </c>
      <c r="P87" s="24">
        <v>941027996.08628595</v>
      </c>
      <c r="Q87" s="24">
        <v>1167125465.1809399</v>
      </c>
      <c r="R87" s="4">
        <f>AVERAGE(L87:Q87)</f>
        <v>1053115718.5945102</v>
      </c>
    </row>
    <row r="88" spans="2:18" x14ac:dyDescent="0.25">
      <c r="B88" s="3" t="s">
        <v>364</v>
      </c>
      <c r="C88" s="3" t="s">
        <v>365</v>
      </c>
      <c r="D88" s="3">
        <v>2</v>
      </c>
      <c r="E88" s="3">
        <v>1</v>
      </c>
      <c r="F88" s="3">
        <v>3</v>
      </c>
      <c r="G88" s="3">
        <v>1</v>
      </c>
      <c r="H88" s="3">
        <v>1208</v>
      </c>
      <c r="I88" s="3">
        <v>132.80000000000001</v>
      </c>
      <c r="J88" s="3">
        <f>I88*1000</f>
        <v>132800</v>
      </c>
      <c r="K88" s="3">
        <v>7.54</v>
      </c>
      <c r="L88" s="24">
        <v>6238051.5</v>
      </c>
      <c r="M88" s="24">
        <v>2965312.4257779899</v>
      </c>
      <c r="N88" s="24">
        <v>3805516.46148171</v>
      </c>
      <c r="O88" s="24">
        <v>6843754.4774581799</v>
      </c>
      <c r="P88" s="24">
        <v>6177788.0055645201</v>
      </c>
      <c r="Q88" s="24">
        <v>4570224.0466542598</v>
      </c>
      <c r="R88" s="4">
        <f>AVERAGE(L88:Q88)</f>
        <v>5100107.8194894427</v>
      </c>
    </row>
    <row r="89" spans="2:18" x14ac:dyDescent="0.25">
      <c r="B89" s="3" t="s">
        <v>218</v>
      </c>
      <c r="C89" s="3" t="s">
        <v>219</v>
      </c>
      <c r="D89" s="3">
        <v>4</v>
      </c>
      <c r="E89" s="3">
        <v>1</v>
      </c>
      <c r="F89" s="3">
        <v>6</v>
      </c>
      <c r="G89" s="3">
        <v>1</v>
      </c>
      <c r="H89" s="3">
        <v>628</v>
      </c>
      <c r="I89" s="3">
        <v>70.5</v>
      </c>
      <c r="J89" s="3">
        <f>I89*1000</f>
        <v>70500</v>
      </c>
      <c r="K89" s="3">
        <v>14.91</v>
      </c>
      <c r="L89" s="24">
        <v>541993728</v>
      </c>
      <c r="M89" s="24">
        <v>792635475.39850402</v>
      </c>
      <c r="N89" s="24">
        <v>725955354.75558305</v>
      </c>
      <c r="O89" s="24">
        <v>372624468.39229</v>
      </c>
      <c r="P89" s="24">
        <v>607599779.56950498</v>
      </c>
      <c r="Q89" s="24">
        <v>526879353.41732502</v>
      </c>
      <c r="R89" s="4">
        <f>AVERAGE(L89:Q89)</f>
        <v>594614693.25553453</v>
      </c>
    </row>
    <row r="90" spans="2:18" x14ac:dyDescent="0.25">
      <c r="B90" s="3" t="s">
        <v>510</v>
      </c>
      <c r="C90" s="3" t="s">
        <v>511</v>
      </c>
      <c r="D90" s="3">
        <v>6</v>
      </c>
      <c r="E90" s="3">
        <v>1</v>
      </c>
      <c r="F90" s="3">
        <v>2</v>
      </c>
      <c r="G90" s="3">
        <v>1</v>
      </c>
      <c r="H90" s="3">
        <v>456</v>
      </c>
      <c r="I90" s="3">
        <v>48.9</v>
      </c>
      <c r="J90" s="3">
        <f>I90*1000</f>
        <v>48900</v>
      </c>
      <c r="K90" s="3">
        <v>3.39</v>
      </c>
      <c r="L90" s="24">
        <v>155724608</v>
      </c>
      <c r="M90" s="24">
        <v>170084275.245042</v>
      </c>
      <c r="N90" s="24">
        <v>170185009.079597</v>
      </c>
      <c r="O90" s="24">
        <v>139680619.053985</v>
      </c>
      <c r="P90" s="24">
        <v>121992980.444425</v>
      </c>
      <c r="Q90" s="24">
        <v>181466255.53967401</v>
      </c>
      <c r="R90" s="4">
        <f>AVERAGE(L90:Q90)</f>
        <v>156522291.22712049</v>
      </c>
    </row>
    <row r="91" spans="2:18" x14ac:dyDescent="0.25">
      <c r="B91" s="3" t="s">
        <v>416</v>
      </c>
      <c r="C91" s="3" t="s">
        <v>417</v>
      </c>
      <c r="D91" s="3">
        <v>1</v>
      </c>
      <c r="E91" s="3">
        <v>1</v>
      </c>
      <c r="F91" s="3">
        <v>3</v>
      </c>
      <c r="G91" s="3">
        <v>1</v>
      </c>
      <c r="H91" s="3">
        <v>959</v>
      </c>
      <c r="I91" s="3">
        <v>109.3</v>
      </c>
      <c r="J91" s="3">
        <f>I91*1000</f>
        <v>109300</v>
      </c>
      <c r="K91" s="3">
        <v>6</v>
      </c>
      <c r="L91" s="24">
        <v>1725225.125</v>
      </c>
      <c r="M91" s="24">
        <v>3632917.4396498101</v>
      </c>
      <c r="N91" s="24">
        <v>7361636.4913905999</v>
      </c>
      <c r="O91" s="24">
        <v>2895889.96880105</v>
      </c>
      <c r="P91" s="24">
        <v>8180392.5212504901</v>
      </c>
      <c r="Q91" s="24">
        <v>20612897.647959001</v>
      </c>
      <c r="R91" s="4">
        <f>AVERAGE(L91:Q91)</f>
        <v>7401493.1990084918</v>
      </c>
    </row>
    <row r="92" spans="2:18" x14ac:dyDescent="0.25">
      <c r="B92" s="3" t="s">
        <v>628</v>
      </c>
      <c r="C92" s="3" t="s">
        <v>629</v>
      </c>
      <c r="D92" s="3">
        <v>3</v>
      </c>
      <c r="E92" s="3">
        <v>1</v>
      </c>
      <c r="F92" s="3">
        <v>1</v>
      </c>
      <c r="G92" s="3">
        <v>1</v>
      </c>
      <c r="H92" s="3">
        <v>675</v>
      </c>
      <c r="I92" s="3">
        <v>77.099999999999994</v>
      </c>
      <c r="J92" s="3">
        <f>I92*1000</f>
        <v>77100</v>
      </c>
      <c r="K92" s="3">
        <v>2.61</v>
      </c>
      <c r="L92" s="24">
        <v>11105708</v>
      </c>
      <c r="M92" s="24">
        <v>12287869.1229984</v>
      </c>
      <c r="N92" s="24">
        <v>5743228.63844324</v>
      </c>
      <c r="O92" s="24">
        <v>13758827.407651</v>
      </c>
      <c r="P92" s="24">
        <v>12074689.0943524</v>
      </c>
      <c r="Q92" s="24">
        <v>10089168.9739285</v>
      </c>
      <c r="R92" s="4">
        <f>AVERAGE(L92:Q92)</f>
        <v>10843248.539562257</v>
      </c>
    </row>
    <row r="93" spans="2:18" x14ac:dyDescent="0.25">
      <c r="B93" s="3" t="s">
        <v>34</v>
      </c>
      <c r="C93" s="3" t="s">
        <v>35</v>
      </c>
      <c r="D93" s="3">
        <v>1</v>
      </c>
      <c r="E93" s="3">
        <v>1</v>
      </c>
      <c r="F93" s="3">
        <v>38</v>
      </c>
      <c r="G93" s="3">
        <v>1</v>
      </c>
      <c r="H93" s="3">
        <v>1297</v>
      </c>
      <c r="I93" s="3">
        <v>144.69999999999999</v>
      </c>
      <c r="J93" s="3">
        <f>I93*1000</f>
        <v>144700</v>
      </c>
      <c r="K93" s="3">
        <v>121.1</v>
      </c>
      <c r="L93" s="24">
        <v>2374859760</v>
      </c>
      <c r="M93" s="24">
        <v>1896153823.5067599</v>
      </c>
      <c r="N93" s="24">
        <v>1248493698.9797499</v>
      </c>
      <c r="O93" s="24">
        <v>1711469145.4723499</v>
      </c>
      <c r="P93" s="24">
        <v>1405936171.8166399</v>
      </c>
      <c r="Q93" s="24">
        <v>1003108939.28486</v>
      </c>
      <c r="R93" s="4">
        <f>AVERAGE(L93:Q93)</f>
        <v>1606670256.5100601</v>
      </c>
    </row>
    <row r="94" spans="2:18" x14ac:dyDescent="0.25">
      <c r="B94" s="3" t="s">
        <v>238</v>
      </c>
      <c r="C94" s="3" t="s">
        <v>239</v>
      </c>
      <c r="D94" s="3">
        <v>7</v>
      </c>
      <c r="E94" s="3">
        <v>1</v>
      </c>
      <c r="F94" s="3">
        <v>5</v>
      </c>
      <c r="G94" s="3">
        <v>1</v>
      </c>
      <c r="H94" s="3">
        <v>336</v>
      </c>
      <c r="I94" s="3">
        <v>36.1</v>
      </c>
      <c r="J94" s="3">
        <f>I94*1000</f>
        <v>36100</v>
      </c>
      <c r="K94" s="3">
        <v>13.5</v>
      </c>
      <c r="L94" s="24">
        <v>1488999424</v>
      </c>
      <c r="M94" s="24">
        <v>1622565988.7383399</v>
      </c>
      <c r="N94" s="24">
        <v>1645361405.6702299</v>
      </c>
      <c r="O94" s="24">
        <v>867646912.03355801</v>
      </c>
      <c r="P94" s="24">
        <v>1077403207.3929901</v>
      </c>
      <c r="Q94" s="24">
        <v>1132164735.1912799</v>
      </c>
      <c r="R94" s="4">
        <f>AVERAGE(L94:Q94)</f>
        <v>1305690278.837733</v>
      </c>
    </row>
    <row r="95" spans="2:18" x14ac:dyDescent="0.25">
      <c r="B95" s="3" t="s">
        <v>584</v>
      </c>
      <c r="C95" s="3" t="s">
        <v>585</v>
      </c>
      <c r="D95" s="3">
        <v>4</v>
      </c>
      <c r="E95" s="3">
        <v>1</v>
      </c>
      <c r="F95" s="3">
        <v>1</v>
      </c>
      <c r="G95" s="3">
        <v>1</v>
      </c>
      <c r="H95" s="3">
        <v>918</v>
      </c>
      <c r="I95" s="3">
        <v>99.2</v>
      </c>
      <c r="J95" s="3">
        <f>I95*1000</f>
        <v>99200</v>
      </c>
      <c r="K95" s="3">
        <v>2.78</v>
      </c>
      <c r="L95" s="24">
        <v>32964838</v>
      </c>
      <c r="M95" s="24">
        <v>37293692.887957796</v>
      </c>
      <c r="N95" s="24">
        <v>40186514.824110702</v>
      </c>
      <c r="O95" s="24">
        <v>21197760.536482599</v>
      </c>
      <c r="P95" s="24">
        <v>32154484.109012</v>
      </c>
      <c r="Q95" s="24">
        <v>31150953.353375401</v>
      </c>
      <c r="R95" s="4">
        <f>AVERAGE(L95:Q95)</f>
        <v>32491373.951823086</v>
      </c>
    </row>
    <row r="96" spans="2:18" x14ac:dyDescent="0.25">
      <c r="B96" s="3" t="s">
        <v>356</v>
      </c>
      <c r="C96" s="3" t="s">
        <v>357</v>
      </c>
      <c r="D96" s="3">
        <v>3</v>
      </c>
      <c r="E96" s="3">
        <v>1</v>
      </c>
      <c r="F96" s="3">
        <v>4</v>
      </c>
      <c r="G96" s="3">
        <v>1</v>
      </c>
      <c r="H96" s="3">
        <v>249</v>
      </c>
      <c r="I96" s="3">
        <v>27.4</v>
      </c>
      <c r="J96" s="3">
        <f>I96*1000</f>
        <v>27400</v>
      </c>
      <c r="K96" s="3">
        <v>7.87</v>
      </c>
      <c r="L96" s="24">
        <v>465043.6875</v>
      </c>
      <c r="M96" s="24">
        <v>527217.67676365096</v>
      </c>
      <c r="N96" s="24">
        <v>561051.77588719805</v>
      </c>
      <c r="O96" s="24">
        <v>502279.70859508001</v>
      </c>
      <c r="P96" s="24">
        <v>462486.26079811598</v>
      </c>
      <c r="Q96" s="24">
        <v>575715.96333589195</v>
      </c>
      <c r="R96" s="4">
        <f>AVERAGE(L96:Q96)</f>
        <v>515632.51214665623</v>
      </c>
    </row>
    <row r="97" spans="2:18" x14ac:dyDescent="0.25">
      <c r="B97" s="3" t="s">
        <v>682</v>
      </c>
      <c r="C97" s="3" t="s">
        <v>683</v>
      </c>
      <c r="D97" s="3">
        <v>2</v>
      </c>
      <c r="E97" s="3">
        <v>1</v>
      </c>
      <c r="F97" s="3">
        <v>1</v>
      </c>
      <c r="G97" s="3">
        <v>1</v>
      </c>
      <c r="H97" s="3">
        <v>303</v>
      </c>
      <c r="I97" s="3">
        <v>33.6</v>
      </c>
      <c r="J97" s="3">
        <f>I97*1000</f>
        <v>33600</v>
      </c>
      <c r="K97" s="3">
        <v>1.96</v>
      </c>
      <c r="L97" s="24">
        <v>20001378</v>
      </c>
      <c r="M97" s="24">
        <v>22780052.017837401</v>
      </c>
      <c r="N97" s="24">
        <v>26664400.7410824</v>
      </c>
      <c r="O97" s="24">
        <v>28632039.516067501</v>
      </c>
      <c r="P97" s="24">
        <v>3958659.6376218498</v>
      </c>
      <c r="Q97" s="24">
        <v>37688573.488865003</v>
      </c>
      <c r="R97" s="4">
        <f>AVERAGE(L97:Q97)</f>
        <v>23287517.233579028</v>
      </c>
    </row>
    <row r="98" spans="2:18" x14ac:dyDescent="0.25">
      <c r="B98" s="3" t="s">
        <v>346</v>
      </c>
      <c r="C98" s="3" t="s">
        <v>347</v>
      </c>
      <c r="D98" s="3">
        <v>7</v>
      </c>
      <c r="E98" s="3">
        <v>1</v>
      </c>
      <c r="F98" s="3">
        <v>3</v>
      </c>
      <c r="G98" s="3">
        <v>1</v>
      </c>
      <c r="H98" s="3">
        <v>460</v>
      </c>
      <c r="I98" s="3">
        <v>50.2</v>
      </c>
      <c r="J98" s="3">
        <f>I98*1000</f>
        <v>50200</v>
      </c>
      <c r="K98" s="3">
        <v>8.01</v>
      </c>
      <c r="L98" s="24">
        <v>609055168</v>
      </c>
      <c r="M98" s="24">
        <v>716074209.68893301</v>
      </c>
      <c r="N98" s="24">
        <v>622416095.08834195</v>
      </c>
      <c r="O98" s="24">
        <v>364038193.66150397</v>
      </c>
      <c r="P98" s="24">
        <v>401589546.13292599</v>
      </c>
      <c r="Q98" s="24">
        <v>478078570.973768</v>
      </c>
      <c r="R98" s="4">
        <f>AVERAGE(L98:Q98)</f>
        <v>531875297.25757885</v>
      </c>
    </row>
    <row r="99" spans="2:18" x14ac:dyDescent="0.25">
      <c r="B99" s="3" t="s">
        <v>432</v>
      </c>
      <c r="C99" s="3" t="s">
        <v>433</v>
      </c>
      <c r="D99" s="3">
        <v>6</v>
      </c>
      <c r="E99" s="3">
        <v>2</v>
      </c>
      <c r="F99" s="3">
        <v>4</v>
      </c>
      <c r="G99" s="3">
        <v>2</v>
      </c>
      <c r="H99" s="3">
        <v>712</v>
      </c>
      <c r="I99" s="3">
        <v>80.5</v>
      </c>
      <c r="J99" s="3">
        <f>I99*1000</f>
        <v>80500</v>
      </c>
      <c r="K99" s="3">
        <v>5.85</v>
      </c>
      <c r="L99" s="24">
        <v>3777269.25</v>
      </c>
      <c r="M99" s="24">
        <v>5288727.1923185801</v>
      </c>
      <c r="N99" s="24">
        <v>1992197.54141375</v>
      </c>
      <c r="O99" s="24">
        <v>4347706.8418508703</v>
      </c>
      <c r="P99" s="24">
        <v>5064161.32843736</v>
      </c>
      <c r="Q99" s="24">
        <v>4054946.5357730999</v>
      </c>
      <c r="R99" s="4">
        <f>AVERAGE(L99:Q99)</f>
        <v>4087501.4482989437</v>
      </c>
    </row>
    <row r="100" spans="2:18" x14ac:dyDescent="0.25">
      <c r="B100" s="3" t="s">
        <v>80</v>
      </c>
      <c r="C100" s="3" t="s">
        <v>81</v>
      </c>
      <c r="D100" s="3">
        <v>5</v>
      </c>
      <c r="E100" s="3">
        <v>1</v>
      </c>
      <c r="F100" s="3">
        <v>15</v>
      </c>
      <c r="G100" s="3">
        <v>1</v>
      </c>
      <c r="H100" s="3">
        <v>628</v>
      </c>
      <c r="I100" s="3">
        <v>70.099999999999994</v>
      </c>
      <c r="J100" s="3">
        <f>I100*1000</f>
        <v>70100</v>
      </c>
      <c r="K100" s="3">
        <v>40.090000000000003</v>
      </c>
      <c r="L100" s="24">
        <v>7277924.75</v>
      </c>
      <c r="M100" s="24">
        <v>4288696.4332824601</v>
      </c>
      <c r="N100" s="24">
        <v>4803737.4875796</v>
      </c>
      <c r="O100" s="24">
        <v>4539565.9033670202</v>
      </c>
      <c r="P100" s="24">
        <v>7997334.4278014703</v>
      </c>
      <c r="Q100" s="24">
        <v>8291492.3113259096</v>
      </c>
      <c r="R100" s="4">
        <f>AVERAGE(L100:Q100)</f>
        <v>6199791.8855594099</v>
      </c>
    </row>
    <row r="101" spans="2:18" x14ac:dyDescent="0.25">
      <c r="B101" s="3" t="s">
        <v>634</v>
      </c>
      <c r="C101" s="3" t="s">
        <v>635</v>
      </c>
      <c r="D101" s="3">
        <v>5</v>
      </c>
      <c r="E101" s="3">
        <v>1</v>
      </c>
      <c r="F101" s="3">
        <v>1</v>
      </c>
      <c r="G101" s="3">
        <v>1</v>
      </c>
      <c r="H101" s="3">
        <v>332</v>
      </c>
      <c r="I101" s="3">
        <v>38.5</v>
      </c>
      <c r="J101" s="3">
        <f>I101*1000</f>
        <v>38500</v>
      </c>
      <c r="K101" s="3">
        <v>2.6</v>
      </c>
      <c r="L101" s="24">
        <v>10417539</v>
      </c>
      <c r="M101" s="24">
        <v>10736635.763646601</v>
      </c>
      <c r="N101" s="24">
        <v>15878307.4119539</v>
      </c>
      <c r="O101" s="24">
        <v>5365910.2975644497</v>
      </c>
      <c r="P101" s="24">
        <v>7127819.5620721197</v>
      </c>
      <c r="Q101" s="24">
        <v>10688765.846526699</v>
      </c>
      <c r="R101" s="4">
        <f>AVERAGE(L101:Q101)</f>
        <v>10035829.646960627</v>
      </c>
    </row>
    <row r="102" spans="2:18" x14ac:dyDescent="0.25">
      <c r="B102" s="3" t="s">
        <v>276</v>
      </c>
      <c r="C102" s="3" t="s">
        <v>277</v>
      </c>
      <c r="D102" s="3">
        <v>9</v>
      </c>
      <c r="E102" s="3">
        <v>1</v>
      </c>
      <c r="F102" s="3">
        <v>4</v>
      </c>
      <c r="G102" s="3">
        <v>1</v>
      </c>
      <c r="H102" s="3">
        <v>282</v>
      </c>
      <c r="I102" s="3">
        <v>32</v>
      </c>
      <c r="J102" s="3">
        <f>I102*1000</f>
        <v>32000</v>
      </c>
      <c r="K102" s="3">
        <v>10.78</v>
      </c>
      <c r="L102" s="24">
        <v>609055168</v>
      </c>
      <c r="M102" s="24">
        <v>716074209.68893301</v>
      </c>
      <c r="N102" s="24">
        <v>622416095.08834195</v>
      </c>
      <c r="O102" s="24">
        <v>364038193.66150397</v>
      </c>
      <c r="P102" s="24">
        <v>401589546.13292599</v>
      </c>
      <c r="Q102" s="24">
        <v>478078570.973768</v>
      </c>
      <c r="R102" s="4">
        <f>AVERAGE(L102:Q102)</f>
        <v>531875297.25757885</v>
      </c>
    </row>
    <row r="103" spans="2:18" x14ac:dyDescent="0.25">
      <c r="B103" s="3" t="s">
        <v>560</v>
      </c>
      <c r="C103" s="3" t="s">
        <v>561</v>
      </c>
      <c r="D103" s="3">
        <v>30</v>
      </c>
      <c r="E103" s="3">
        <v>1</v>
      </c>
      <c r="F103" s="3">
        <v>1</v>
      </c>
      <c r="G103" s="3">
        <v>1</v>
      </c>
      <c r="H103" s="3">
        <v>91</v>
      </c>
      <c r="I103" s="3">
        <v>10.3</v>
      </c>
      <c r="J103" s="3">
        <f>I103*1000</f>
        <v>10300</v>
      </c>
      <c r="K103" s="3">
        <v>2.88</v>
      </c>
      <c r="L103" s="24">
        <v>3998029</v>
      </c>
      <c r="M103" s="24">
        <v>11433897.7934954</v>
      </c>
      <c r="N103" s="24">
        <v>5070819.75538655</v>
      </c>
      <c r="O103" s="24">
        <v>1928065.6916793699</v>
      </c>
      <c r="P103" s="24">
        <v>3116439.9992208402</v>
      </c>
      <c r="Q103" s="24">
        <v>5383349.5825934401</v>
      </c>
      <c r="R103" s="4">
        <f>AVERAGE(L103:Q103)</f>
        <v>5155100.3037292669</v>
      </c>
    </row>
    <row r="104" spans="2:18" x14ac:dyDescent="0.25">
      <c r="B104" s="3" t="s">
        <v>188</v>
      </c>
      <c r="C104" s="3" t="s">
        <v>189</v>
      </c>
      <c r="D104" s="3">
        <v>4</v>
      </c>
      <c r="E104" s="3">
        <v>1</v>
      </c>
      <c r="F104" s="3">
        <v>9</v>
      </c>
      <c r="G104" s="3">
        <v>1</v>
      </c>
      <c r="H104" s="3">
        <v>723</v>
      </c>
      <c r="I104" s="3">
        <v>78.8</v>
      </c>
      <c r="J104" s="3">
        <f>I104*1000</f>
        <v>78800</v>
      </c>
      <c r="K104" s="3">
        <v>17.39</v>
      </c>
      <c r="L104" s="24">
        <v>926762528</v>
      </c>
      <c r="M104" s="24">
        <v>1335024654.9333501</v>
      </c>
      <c r="N104" s="24">
        <v>1680473152.7576101</v>
      </c>
      <c r="O104" s="24">
        <v>417512210.815579</v>
      </c>
      <c r="P104" s="24">
        <v>785928712.70091701</v>
      </c>
      <c r="Q104" s="24">
        <v>1120895910.62868</v>
      </c>
      <c r="R104" s="4">
        <f>AVERAGE(L104:Q104)</f>
        <v>1044432861.6393561</v>
      </c>
    </row>
    <row r="105" spans="2:18" x14ac:dyDescent="0.25">
      <c r="B105" s="3" t="s">
        <v>230</v>
      </c>
      <c r="C105" s="3" t="s">
        <v>231</v>
      </c>
      <c r="D105" s="3">
        <v>7</v>
      </c>
      <c r="E105" s="3">
        <v>1</v>
      </c>
      <c r="F105" s="3">
        <v>12</v>
      </c>
      <c r="G105" s="3">
        <v>1</v>
      </c>
      <c r="H105" s="3">
        <v>387</v>
      </c>
      <c r="I105" s="3">
        <v>41.9</v>
      </c>
      <c r="J105" s="3">
        <f>I105*1000</f>
        <v>41900</v>
      </c>
      <c r="K105" s="3">
        <v>13.91</v>
      </c>
      <c r="L105" s="24">
        <v>2667807744</v>
      </c>
      <c r="M105" s="24">
        <v>2570637487.3573399</v>
      </c>
      <c r="N105" s="24">
        <v>2056224180.9716001</v>
      </c>
      <c r="O105" s="24">
        <v>1868038124.2341299</v>
      </c>
      <c r="P105" s="24">
        <v>1784765473.1068599</v>
      </c>
      <c r="Q105" s="24">
        <v>1608057287.4628301</v>
      </c>
      <c r="R105" s="4">
        <f>AVERAGE(L105:Q105)</f>
        <v>2092588382.8554595</v>
      </c>
    </row>
    <row r="106" spans="2:18" x14ac:dyDescent="0.25">
      <c r="B106" s="3" t="s">
        <v>222</v>
      </c>
      <c r="C106" s="3" t="s">
        <v>223</v>
      </c>
      <c r="D106" s="3">
        <v>1</v>
      </c>
      <c r="E106" s="3">
        <v>1</v>
      </c>
      <c r="F106" s="3">
        <v>6</v>
      </c>
      <c r="G106" s="3">
        <v>1</v>
      </c>
      <c r="H106" s="3">
        <v>1889</v>
      </c>
      <c r="I106" s="3">
        <v>202.3</v>
      </c>
      <c r="J106" s="3">
        <f>I106*1000</f>
        <v>202300</v>
      </c>
      <c r="K106" s="3">
        <v>14.75</v>
      </c>
      <c r="L106" s="24">
        <v>734500704</v>
      </c>
      <c r="M106" s="24">
        <v>757207268.073089</v>
      </c>
      <c r="N106" s="24">
        <v>736392049.86267996</v>
      </c>
      <c r="O106" s="24">
        <v>511176166.99831003</v>
      </c>
      <c r="P106" s="24">
        <v>612829843.29579699</v>
      </c>
      <c r="Q106" s="24">
        <v>591780332.14484203</v>
      </c>
      <c r="R106" s="4">
        <f>AVERAGE(L106:Q106)</f>
        <v>657314394.06245303</v>
      </c>
    </row>
    <row r="107" spans="2:18" x14ac:dyDescent="0.25">
      <c r="B107" s="3" t="s">
        <v>670</v>
      </c>
      <c r="C107" s="3" t="s">
        <v>671</v>
      </c>
      <c r="D107" s="3">
        <v>5</v>
      </c>
      <c r="E107" s="3">
        <v>1</v>
      </c>
      <c r="F107" s="3">
        <v>1</v>
      </c>
      <c r="G107" s="3">
        <v>1</v>
      </c>
      <c r="H107" s="3">
        <v>258</v>
      </c>
      <c r="I107" s="3">
        <v>29.7</v>
      </c>
      <c r="J107" s="3">
        <f>I107*1000</f>
        <v>29700</v>
      </c>
      <c r="K107" s="3">
        <v>2.2999999999999998</v>
      </c>
      <c r="L107" s="24">
        <v>21741154</v>
      </c>
      <c r="M107" s="24">
        <v>23193453.701694101</v>
      </c>
      <c r="N107" s="24">
        <v>21773321.6591454</v>
      </c>
      <c r="O107" s="24">
        <v>30196005.652801901</v>
      </c>
      <c r="P107" s="24">
        <v>34061591.584823698</v>
      </c>
      <c r="Q107" s="24">
        <v>28192962.911165401</v>
      </c>
      <c r="R107" s="4">
        <f>AVERAGE(L107:Q107)</f>
        <v>26526414.91827175</v>
      </c>
    </row>
    <row r="108" spans="2:18" x14ac:dyDescent="0.25">
      <c r="B108" s="3" t="s">
        <v>688</v>
      </c>
      <c r="C108" s="3" t="s">
        <v>689</v>
      </c>
      <c r="D108" s="3">
        <v>2</v>
      </c>
      <c r="E108" s="3">
        <v>1</v>
      </c>
      <c r="F108" s="3">
        <v>1</v>
      </c>
      <c r="G108" s="3">
        <v>1</v>
      </c>
      <c r="H108" s="3">
        <v>597</v>
      </c>
      <c r="I108" s="3">
        <v>69.400000000000006</v>
      </c>
      <c r="J108" s="3">
        <f>I108*1000</f>
        <v>69400</v>
      </c>
      <c r="K108" s="3">
        <v>1.92</v>
      </c>
      <c r="L108" s="24">
        <v>250188784</v>
      </c>
      <c r="M108" s="24">
        <v>247007012.29111499</v>
      </c>
      <c r="N108" s="24">
        <v>210718196.97710699</v>
      </c>
      <c r="O108" s="24">
        <v>262331304.704615</v>
      </c>
      <c r="P108" s="24">
        <v>183995576.47896299</v>
      </c>
      <c r="Q108" s="24">
        <v>179663975.795701</v>
      </c>
      <c r="R108" s="4">
        <f>AVERAGE(L108:Q108)</f>
        <v>222317475.04125014</v>
      </c>
    </row>
    <row r="109" spans="2:18" x14ac:dyDescent="0.25">
      <c r="B109" s="3" t="s">
        <v>302</v>
      </c>
      <c r="C109" s="3" t="s">
        <v>303</v>
      </c>
      <c r="D109" s="3">
        <v>2</v>
      </c>
      <c r="E109" s="3">
        <v>1</v>
      </c>
      <c r="F109" s="3">
        <v>3</v>
      </c>
      <c r="G109" s="3">
        <v>1</v>
      </c>
      <c r="H109" s="3">
        <v>957</v>
      </c>
      <c r="I109" s="3">
        <v>108.7</v>
      </c>
      <c r="J109" s="3">
        <f>I109*1000</f>
        <v>108700</v>
      </c>
      <c r="K109" s="3">
        <v>9.8699999999999992</v>
      </c>
      <c r="L109" s="24">
        <v>1774315008</v>
      </c>
      <c r="M109" s="24">
        <v>1340960347.24998</v>
      </c>
      <c r="N109" s="24">
        <v>1040057865.30811</v>
      </c>
      <c r="O109" s="24">
        <v>1283876412.2153101</v>
      </c>
      <c r="P109" s="24">
        <v>1094850290.65083</v>
      </c>
      <c r="Q109" s="24">
        <v>805729069.80972898</v>
      </c>
      <c r="R109" s="4">
        <f>AVERAGE(L109:Q109)</f>
        <v>1223298165.5389931</v>
      </c>
    </row>
    <row r="110" spans="2:18" x14ac:dyDescent="0.25">
      <c r="B110" s="3" t="s">
        <v>128</v>
      </c>
      <c r="C110" s="3" t="s">
        <v>129</v>
      </c>
      <c r="D110" s="3">
        <v>29</v>
      </c>
      <c r="E110" s="3">
        <v>1</v>
      </c>
      <c r="F110" s="3">
        <v>12</v>
      </c>
      <c r="G110" s="3">
        <v>1</v>
      </c>
      <c r="H110" s="3">
        <v>115</v>
      </c>
      <c r="I110" s="3">
        <v>13.3</v>
      </c>
      <c r="J110" s="3">
        <f>I110*1000</f>
        <v>13300</v>
      </c>
      <c r="K110" s="3">
        <v>24.09</v>
      </c>
      <c r="L110" s="24">
        <v>62575731.5</v>
      </c>
      <c r="M110" s="24">
        <v>38588929.316839702</v>
      </c>
      <c r="N110" s="24">
        <v>31921101.5584368</v>
      </c>
      <c r="O110" s="24">
        <v>52505614.039942697</v>
      </c>
      <c r="P110" s="24">
        <v>26885084.881084599</v>
      </c>
      <c r="Q110" s="24">
        <v>26873358.6852617</v>
      </c>
      <c r="R110" s="4">
        <f>AVERAGE(L110:Q110)</f>
        <v>39891636.663594246</v>
      </c>
    </row>
    <row r="111" spans="2:18" x14ac:dyDescent="0.25">
      <c r="B111" s="3" t="s">
        <v>396</v>
      </c>
      <c r="C111" s="3" t="s">
        <v>397</v>
      </c>
      <c r="D111" s="3">
        <v>25</v>
      </c>
      <c r="E111" s="3">
        <v>1</v>
      </c>
      <c r="F111" s="3">
        <v>2</v>
      </c>
      <c r="G111" s="3">
        <v>1</v>
      </c>
      <c r="H111" s="3">
        <v>154</v>
      </c>
      <c r="I111" s="3">
        <v>17.600000000000001</v>
      </c>
      <c r="J111" s="3">
        <f>I111*1000</f>
        <v>17600</v>
      </c>
      <c r="K111" s="3">
        <v>6.39</v>
      </c>
      <c r="L111" s="24">
        <v>105190502</v>
      </c>
      <c r="M111" s="24">
        <v>77466773.511533201</v>
      </c>
      <c r="N111" s="24">
        <v>101239030.41622099</v>
      </c>
      <c r="O111" s="24">
        <v>70415552.992622793</v>
      </c>
      <c r="P111" s="24">
        <v>74711781.333005697</v>
      </c>
      <c r="Q111" s="24">
        <v>26631598.3437226</v>
      </c>
      <c r="R111" s="4">
        <f>AVERAGE(L111:Q111)</f>
        <v>75942539.766184211</v>
      </c>
    </row>
    <row r="112" spans="2:18" x14ac:dyDescent="0.25">
      <c r="B112" s="3" t="s">
        <v>368</v>
      </c>
      <c r="C112" s="3" t="s">
        <v>369</v>
      </c>
      <c r="D112" s="3">
        <v>1</v>
      </c>
      <c r="E112" s="3">
        <v>1</v>
      </c>
      <c r="F112" s="3">
        <v>2</v>
      </c>
      <c r="G112" s="3">
        <v>1</v>
      </c>
      <c r="H112" s="3">
        <v>1956</v>
      </c>
      <c r="I112" s="3">
        <v>216.3</v>
      </c>
      <c r="J112" s="3">
        <f>I112*1000</f>
        <v>216300</v>
      </c>
      <c r="K112" s="3">
        <v>7.29</v>
      </c>
      <c r="L112" s="24">
        <v>3356728.5</v>
      </c>
      <c r="M112" s="24">
        <v>1721252.1032202099</v>
      </c>
      <c r="N112" s="24">
        <v>1313634.8763739399</v>
      </c>
      <c r="O112" s="24">
        <v>2144908.5573020298</v>
      </c>
      <c r="P112" s="24">
        <v>1575601.45454434</v>
      </c>
      <c r="Q112" s="24">
        <v>1032608.75294132</v>
      </c>
      <c r="R112" s="4">
        <f>AVERAGE(L112:Q112)</f>
        <v>1857455.7073969732</v>
      </c>
    </row>
    <row r="113" spans="2:18" x14ac:dyDescent="0.25">
      <c r="B113" s="3" t="s">
        <v>122</v>
      </c>
      <c r="C113" s="3" t="s">
        <v>123</v>
      </c>
      <c r="D113" s="3">
        <v>48</v>
      </c>
      <c r="E113" s="3">
        <v>1</v>
      </c>
      <c r="F113" s="3">
        <v>8</v>
      </c>
      <c r="G113" s="3">
        <v>1</v>
      </c>
      <c r="H113" s="3">
        <v>54</v>
      </c>
      <c r="I113" s="3">
        <v>6</v>
      </c>
      <c r="J113" s="3">
        <f>I113*1000</f>
        <v>6000</v>
      </c>
      <c r="K113" s="3">
        <v>24.81</v>
      </c>
      <c r="L113" s="24">
        <v>282728480</v>
      </c>
      <c r="M113" s="24">
        <v>303487552.92839402</v>
      </c>
      <c r="N113" s="24">
        <v>451082846.09367597</v>
      </c>
      <c r="O113" s="24">
        <v>191375218.92271501</v>
      </c>
      <c r="P113" s="24">
        <v>249330695.92445201</v>
      </c>
      <c r="Q113" s="24">
        <v>368086822.13206297</v>
      </c>
      <c r="R113" s="4">
        <f>AVERAGE(L113:Q113)</f>
        <v>307681936.00021666</v>
      </c>
    </row>
    <row r="114" spans="2:18" x14ac:dyDescent="0.25">
      <c r="B114" s="3" t="s">
        <v>574</v>
      </c>
      <c r="C114" s="3" t="s">
        <v>575</v>
      </c>
      <c r="D114" s="3">
        <v>8</v>
      </c>
      <c r="E114" s="3">
        <v>1</v>
      </c>
      <c r="F114" s="3">
        <v>1</v>
      </c>
      <c r="G114" s="3">
        <v>1</v>
      </c>
      <c r="H114" s="3">
        <v>483</v>
      </c>
      <c r="I114" s="3">
        <v>55.5</v>
      </c>
      <c r="J114" s="3">
        <f>I114*1000</f>
        <v>55500</v>
      </c>
      <c r="K114" s="3">
        <v>2.82</v>
      </c>
      <c r="L114" s="24">
        <v>45611684</v>
      </c>
      <c r="M114" s="24">
        <v>39791250.070110701</v>
      </c>
      <c r="N114" s="24">
        <v>43751533.734341301</v>
      </c>
      <c r="O114" s="24">
        <v>54484129.106823899</v>
      </c>
      <c r="P114" s="24">
        <v>56015591.288104199</v>
      </c>
      <c r="Q114" s="24">
        <v>51102297.793573298</v>
      </c>
      <c r="R114" s="4">
        <f>AVERAGE(L114:Q114)</f>
        <v>48459414.332158901</v>
      </c>
    </row>
    <row r="115" spans="2:18" x14ac:dyDescent="0.25">
      <c r="B115" s="3" t="s">
        <v>418</v>
      </c>
      <c r="C115" s="3" t="s">
        <v>419</v>
      </c>
      <c r="D115" s="3">
        <v>16</v>
      </c>
      <c r="E115" s="3">
        <v>1</v>
      </c>
      <c r="F115" s="3">
        <v>5</v>
      </c>
      <c r="G115" s="3">
        <v>1</v>
      </c>
      <c r="H115" s="3">
        <v>151</v>
      </c>
      <c r="I115" s="3">
        <v>16</v>
      </c>
      <c r="J115" s="3">
        <f>I115*1000</f>
        <v>16000</v>
      </c>
      <c r="K115" s="3">
        <v>5.98</v>
      </c>
      <c r="L115" s="24">
        <v>108568536</v>
      </c>
      <c r="M115" s="24">
        <v>87999731.276102498</v>
      </c>
      <c r="N115" s="24">
        <v>83004211.978607401</v>
      </c>
      <c r="O115" s="24">
        <v>61315476.862801902</v>
      </c>
      <c r="P115" s="24">
        <v>55299279.2279405</v>
      </c>
      <c r="Q115" s="24">
        <v>60709326.058766201</v>
      </c>
      <c r="R115" s="4">
        <f>AVERAGE(L115:Q115)</f>
        <v>76149426.900703087</v>
      </c>
    </row>
    <row r="116" spans="2:18" x14ac:dyDescent="0.25">
      <c r="B116" s="3" t="s">
        <v>226</v>
      </c>
      <c r="C116" s="3" t="s">
        <v>227</v>
      </c>
      <c r="D116" s="3">
        <v>25</v>
      </c>
      <c r="E116" s="3">
        <v>1</v>
      </c>
      <c r="F116" s="3">
        <v>5</v>
      </c>
      <c r="G116" s="3">
        <v>1</v>
      </c>
      <c r="H116" s="3">
        <v>65</v>
      </c>
      <c r="I116" s="3">
        <v>7.1</v>
      </c>
      <c r="J116" s="3">
        <f>I116*1000</f>
        <v>7100</v>
      </c>
      <c r="K116" s="3">
        <v>14.14</v>
      </c>
      <c r="L116" s="24">
        <v>278759488</v>
      </c>
      <c r="M116" s="24">
        <v>223752826.60784501</v>
      </c>
      <c r="N116" s="24">
        <v>288393369.940835</v>
      </c>
      <c r="O116" s="24">
        <v>433477954.49173599</v>
      </c>
      <c r="P116" s="24">
        <v>334972723.27306098</v>
      </c>
      <c r="Q116" s="24">
        <v>375253922.74976999</v>
      </c>
      <c r="R116" s="4">
        <f>AVERAGE(L116:Q116)</f>
        <v>322435047.51054114</v>
      </c>
    </row>
    <row r="117" spans="2:18" x14ac:dyDescent="0.25">
      <c r="B117" s="3" t="s">
        <v>66</v>
      </c>
      <c r="C117" s="3" t="s">
        <v>67</v>
      </c>
      <c r="D117" s="3">
        <v>4</v>
      </c>
      <c r="E117" s="3">
        <v>1</v>
      </c>
      <c r="F117" s="3">
        <v>14</v>
      </c>
      <c r="G117" s="3">
        <v>1</v>
      </c>
      <c r="H117" s="3">
        <v>546</v>
      </c>
      <c r="I117" s="3">
        <v>61.6</v>
      </c>
      <c r="J117" s="3">
        <f>I117*1000</f>
        <v>61600</v>
      </c>
      <c r="K117" s="3">
        <v>56.72</v>
      </c>
      <c r="L117" s="24">
        <v>359510112</v>
      </c>
      <c r="M117" s="24">
        <v>356547914.42343098</v>
      </c>
      <c r="N117" s="24">
        <v>490020908.66324502</v>
      </c>
      <c r="O117" s="24">
        <v>279114490.02069497</v>
      </c>
      <c r="P117" s="24">
        <v>354860740.00898802</v>
      </c>
      <c r="Q117" s="24">
        <v>397634430.56254703</v>
      </c>
      <c r="R117" s="4">
        <f>AVERAGE(L117:Q117)</f>
        <v>372948099.27981764</v>
      </c>
    </row>
    <row r="118" spans="2:18" x14ac:dyDescent="0.25">
      <c r="B118" s="3" t="s">
        <v>60</v>
      </c>
      <c r="C118" s="3" t="s">
        <v>61</v>
      </c>
      <c r="D118" s="3">
        <v>2</v>
      </c>
      <c r="E118" s="3">
        <v>1</v>
      </c>
      <c r="F118" s="3">
        <v>22</v>
      </c>
      <c r="G118" s="3">
        <v>1</v>
      </c>
      <c r="H118" s="3">
        <v>944</v>
      </c>
      <c r="I118" s="3">
        <v>104.1</v>
      </c>
      <c r="J118" s="3">
        <f>I118*1000</f>
        <v>104100</v>
      </c>
      <c r="K118" s="3">
        <v>68</v>
      </c>
      <c r="L118" s="24">
        <v>232151480</v>
      </c>
      <c r="M118" s="24">
        <v>199100156.95249999</v>
      </c>
      <c r="N118" s="24">
        <v>198640227.345092</v>
      </c>
      <c r="O118" s="24">
        <v>189200099.92694601</v>
      </c>
      <c r="P118" s="24">
        <v>218232702.412525</v>
      </c>
      <c r="Q118" s="24">
        <v>163772381.27873299</v>
      </c>
      <c r="R118" s="4">
        <f>AVERAGE(L118:Q118)</f>
        <v>200182841.31929934</v>
      </c>
    </row>
    <row r="119" spans="2:18" x14ac:dyDescent="0.25">
      <c r="B119" s="3" t="s">
        <v>594</v>
      </c>
      <c r="C119" s="3" t="s">
        <v>595</v>
      </c>
      <c r="D119" s="3">
        <v>2</v>
      </c>
      <c r="E119" s="3">
        <v>1</v>
      </c>
      <c r="F119" s="3">
        <v>1</v>
      </c>
      <c r="G119" s="3">
        <v>1</v>
      </c>
      <c r="H119" s="3">
        <v>1301</v>
      </c>
      <c r="I119" s="3">
        <v>145.6</v>
      </c>
      <c r="J119" s="3">
        <f>I119*1000</f>
        <v>145600</v>
      </c>
      <c r="K119" s="3">
        <v>2.73</v>
      </c>
      <c r="L119" s="24">
        <v>96456944</v>
      </c>
      <c r="M119" s="24">
        <v>76835741.251347393</v>
      </c>
      <c r="N119" s="24">
        <v>58696533.561483502</v>
      </c>
      <c r="O119" s="24">
        <v>81517674.223268494</v>
      </c>
      <c r="P119" s="24">
        <v>70352864.989421695</v>
      </c>
      <c r="Q119" s="24">
        <v>52507699.133409098</v>
      </c>
      <c r="R119" s="4">
        <f>AVERAGE(L119:Q119)</f>
        <v>72727909.526488349</v>
      </c>
    </row>
    <row r="120" spans="2:18" x14ac:dyDescent="0.25">
      <c r="B120" s="3" t="s">
        <v>350</v>
      </c>
      <c r="C120" s="3" t="s">
        <v>351</v>
      </c>
      <c r="D120" s="3">
        <v>10</v>
      </c>
      <c r="E120" s="3">
        <v>1</v>
      </c>
      <c r="F120" s="3">
        <v>3</v>
      </c>
      <c r="G120" s="3">
        <v>1</v>
      </c>
      <c r="H120" s="3">
        <v>228</v>
      </c>
      <c r="I120" s="3">
        <v>25.1</v>
      </c>
      <c r="J120" s="3">
        <f>I120*1000</f>
        <v>25100</v>
      </c>
      <c r="K120" s="3">
        <v>7.99</v>
      </c>
      <c r="L120" s="24">
        <v>3809423.75</v>
      </c>
      <c r="M120" s="24">
        <v>4071144.4114800999</v>
      </c>
      <c r="N120" s="24">
        <v>4329061.1970265498</v>
      </c>
      <c r="O120" s="24">
        <v>4220334.1973540802</v>
      </c>
      <c r="P120" s="24">
        <v>4588977.3636718802</v>
      </c>
      <c r="Q120" s="24">
        <v>5347665.4095656499</v>
      </c>
      <c r="R120" s="4">
        <f>AVERAGE(L120:Q120)</f>
        <v>4394434.3881830433</v>
      </c>
    </row>
    <row r="121" spans="2:18" x14ac:dyDescent="0.25">
      <c r="B121" s="3" t="s">
        <v>622</v>
      </c>
      <c r="C121" s="3" t="s">
        <v>623</v>
      </c>
      <c r="D121" s="3">
        <v>4</v>
      </c>
      <c r="E121" s="3">
        <v>1</v>
      </c>
      <c r="F121" s="3">
        <v>1</v>
      </c>
      <c r="G121" s="3">
        <v>1</v>
      </c>
      <c r="H121" s="3">
        <v>522</v>
      </c>
      <c r="I121" s="3">
        <v>58.6</v>
      </c>
      <c r="J121" s="3">
        <f>I121*1000</f>
        <v>58600</v>
      </c>
      <c r="K121" s="3">
        <v>2.62</v>
      </c>
      <c r="L121" s="24">
        <v>300960160</v>
      </c>
      <c r="M121" s="24">
        <v>374101481.73339999</v>
      </c>
      <c r="N121" s="24">
        <v>459672550.548011</v>
      </c>
      <c r="O121" s="24">
        <v>210988523.07860699</v>
      </c>
      <c r="P121" s="24">
        <v>234813432.44249299</v>
      </c>
      <c r="Q121" s="24">
        <v>402715548.34616601</v>
      </c>
      <c r="R121" s="4">
        <f>AVERAGE(L121:Q121)</f>
        <v>330541949.35811281</v>
      </c>
    </row>
    <row r="122" spans="2:18" x14ac:dyDescent="0.25">
      <c r="B122" s="3" t="s">
        <v>640</v>
      </c>
      <c r="C122" s="3" t="s">
        <v>641</v>
      </c>
      <c r="D122" s="3">
        <v>3</v>
      </c>
      <c r="E122" s="3">
        <v>1</v>
      </c>
      <c r="F122" s="3">
        <v>1</v>
      </c>
      <c r="G122" s="3">
        <v>1</v>
      </c>
      <c r="H122" s="3">
        <v>522</v>
      </c>
      <c r="I122" s="3">
        <v>59.2</v>
      </c>
      <c r="J122" s="3">
        <f>I122*1000</f>
        <v>59200</v>
      </c>
      <c r="K122" s="3">
        <v>2.5499999999999998</v>
      </c>
      <c r="L122" s="24">
        <v>30044028</v>
      </c>
      <c r="M122" s="24">
        <v>34183934.192839503</v>
      </c>
      <c r="N122" s="24">
        <v>20025571.5235372</v>
      </c>
      <c r="O122" s="24">
        <v>32661949.040637799</v>
      </c>
      <c r="P122" s="24">
        <v>20222097.5886201</v>
      </c>
      <c r="Q122" s="24">
        <v>13059609.270722</v>
      </c>
      <c r="R122" s="4">
        <f>AVERAGE(L122:Q122)</f>
        <v>25032864.936059434</v>
      </c>
    </row>
    <row r="123" spans="2:18" x14ac:dyDescent="0.25">
      <c r="B123" s="3" t="s">
        <v>284</v>
      </c>
      <c r="C123" s="3" t="s">
        <v>285</v>
      </c>
      <c r="D123" s="3">
        <v>3</v>
      </c>
      <c r="E123" s="3">
        <v>1</v>
      </c>
      <c r="F123" s="3">
        <v>5</v>
      </c>
      <c r="G123" s="3">
        <v>1</v>
      </c>
      <c r="H123" s="3">
        <v>556</v>
      </c>
      <c r="I123" s="3">
        <v>63.2</v>
      </c>
      <c r="J123" s="3">
        <f>I123*1000</f>
        <v>63200</v>
      </c>
      <c r="K123" s="3">
        <v>10.43</v>
      </c>
      <c r="L123" s="24">
        <v>295831520</v>
      </c>
      <c r="M123" s="24">
        <v>225656933.07352799</v>
      </c>
      <c r="N123" s="24">
        <v>174001493.94587699</v>
      </c>
      <c r="O123" s="24">
        <v>424483928.338256</v>
      </c>
      <c r="P123" s="24">
        <v>296988552.25364101</v>
      </c>
      <c r="Q123" s="24">
        <v>224906321.40496001</v>
      </c>
      <c r="R123" s="4">
        <f>AVERAGE(L123:Q123)</f>
        <v>273644791.50271028</v>
      </c>
    </row>
    <row r="124" spans="2:18" x14ac:dyDescent="0.25">
      <c r="B124" s="3" t="s">
        <v>452</v>
      </c>
      <c r="C124" s="3" t="s">
        <v>453</v>
      </c>
      <c r="D124" s="3">
        <v>1</v>
      </c>
      <c r="E124" s="3">
        <v>1</v>
      </c>
      <c r="F124" s="3">
        <v>2</v>
      </c>
      <c r="G124" s="3">
        <v>1</v>
      </c>
      <c r="H124" s="3">
        <v>1788</v>
      </c>
      <c r="I124" s="3">
        <v>197.7</v>
      </c>
      <c r="J124" s="3">
        <f>I124*1000</f>
        <v>197700</v>
      </c>
      <c r="K124" s="3">
        <v>5.42</v>
      </c>
      <c r="L124" s="24">
        <v>15927588</v>
      </c>
      <c r="M124" s="24">
        <v>12839346.884609601</v>
      </c>
      <c r="N124" s="24">
        <v>9661628.9684311692</v>
      </c>
      <c r="O124" s="24">
        <v>20590051.383063901</v>
      </c>
      <c r="P124" s="24">
        <v>20267100.405006301</v>
      </c>
      <c r="Q124" s="24">
        <v>19509732.065715499</v>
      </c>
      <c r="R124" s="4">
        <f>AVERAGE(L124:Q124)</f>
        <v>16465907.951137746</v>
      </c>
    </row>
    <row r="125" spans="2:18" x14ac:dyDescent="0.25">
      <c r="B125" s="3" t="s">
        <v>472</v>
      </c>
      <c r="C125" s="3" t="s">
        <v>473</v>
      </c>
      <c r="D125" s="3">
        <v>19</v>
      </c>
      <c r="E125" s="3">
        <v>1</v>
      </c>
      <c r="F125" s="3">
        <v>2</v>
      </c>
      <c r="G125" s="3">
        <v>1</v>
      </c>
      <c r="H125" s="3">
        <v>106</v>
      </c>
      <c r="I125" s="3">
        <v>12.7</v>
      </c>
      <c r="J125" s="3">
        <f>I125*1000</f>
        <v>12700</v>
      </c>
      <c r="K125" s="3">
        <v>4.8600000000000003</v>
      </c>
      <c r="L125" s="24">
        <v>999772416</v>
      </c>
      <c r="M125" s="24">
        <v>1244680410.9746101</v>
      </c>
      <c r="N125" s="24">
        <v>1075838244.13413</v>
      </c>
      <c r="O125" s="24">
        <v>468433231.66483301</v>
      </c>
      <c r="P125" s="24">
        <v>616464708.64976799</v>
      </c>
      <c r="Q125" s="24">
        <v>585308508.99600005</v>
      </c>
      <c r="R125" s="4">
        <f>AVERAGE(L125:Q125)</f>
        <v>831749586.73655701</v>
      </c>
    </row>
    <row r="126" spans="2:18" x14ac:dyDescent="0.25">
      <c r="B126" s="3" t="s">
        <v>658</v>
      </c>
      <c r="C126" s="3" t="s">
        <v>659</v>
      </c>
      <c r="D126" s="3">
        <v>2</v>
      </c>
      <c r="E126" s="3">
        <v>1</v>
      </c>
      <c r="F126" s="3">
        <v>1</v>
      </c>
      <c r="G126" s="3">
        <v>1</v>
      </c>
      <c r="H126" s="3">
        <v>1352</v>
      </c>
      <c r="I126" s="3">
        <v>152.30000000000001</v>
      </c>
      <c r="J126" s="3">
        <f>I126*1000</f>
        <v>152300</v>
      </c>
      <c r="K126" s="3">
        <v>2.39</v>
      </c>
      <c r="L126" s="24">
        <v>583643072</v>
      </c>
      <c r="M126" s="24">
        <v>600698691.76828098</v>
      </c>
      <c r="N126" s="24">
        <v>587218605.84855998</v>
      </c>
      <c r="O126" s="24">
        <v>307358181.69485903</v>
      </c>
      <c r="P126" s="24">
        <v>358285175.83791399</v>
      </c>
      <c r="Q126" s="24">
        <v>385049799.276591</v>
      </c>
      <c r="R126" s="4">
        <f>AVERAGE(L126:Q126)</f>
        <v>470375587.73770076</v>
      </c>
    </row>
    <row r="127" spans="2:18" x14ac:dyDescent="0.25">
      <c r="B127" s="3" t="s">
        <v>310</v>
      </c>
      <c r="C127" s="3" t="s">
        <v>311</v>
      </c>
      <c r="D127" s="3">
        <v>4</v>
      </c>
      <c r="E127" s="3">
        <v>1</v>
      </c>
      <c r="F127" s="3">
        <v>7</v>
      </c>
      <c r="G127" s="3">
        <v>1</v>
      </c>
      <c r="H127" s="3">
        <v>785</v>
      </c>
      <c r="I127" s="3">
        <v>88.2</v>
      </c>
      <c r="J127" s="3">
        <f>I127*1000</f>
        <v>88200</v>
      </c>
      <c r="K127" s="3">
        <v>9.6999999999999993</v>
      </c>
      <c r="L127" s="24">
        <v>114023536</v>
      </c>
      <c r="M127" s="24">
        <v>106039944.53996</v>
      </c>
      <c r="N127" s="24">
        <v>85015585.964602903</v>
      </c>
      <c r="O127" s="24">
        <v>90035106.112621203</v>
      </c>
      <c r="P127" s="24">
        <v>87632807.781831503</v>
      </c>
      <c r="Q127" s="24">
        <v>63198315.238133699</v>
      </c>
      <c r="R127" s="4">
        <f>AVERAGE(L127:Q127)</f>
        <v>90990882.606191561</v>
      </c>
    </row>
    <row r="128" spans="2:18" x14ac:dyDescent="0.25">
      <c r="B128" s="3" t="s">
        <v>330</v>
      </c>
      <c r="C128" s="3" t="s">
        <v>331</v>
      </c>
      <c r="D128" s="3">
        <v>4</v>
      </c>
      <c r="E128" s="3">
        <v>2</v>
      </c>
      <c r="F128" s="3">
        <v>4</v>
      </c>
      <c r="G128" s="3">
        <v>2</v>
      </c>
      <c r="H128" s="3">
        <v>1286</v>
      </c>
      <c r="I128" s="3">
        <v>139.30000000000001</v>
      </c>
      <c r="J128" s="3">
        <f>I128*1000</f>
        <v>139300</v>
      </c>
      <c r="K128" s="3">
        <v>8.68</v>
      </c>
      <c r="L128" s="24">
        <v>28028152</v>
      </c>
      <c r="M128" s="24">
        <v>28791084.3716585</v>
      </c>
      <c r="N128" s="24">
        <v>25929723.8602066</v>
      </c>
      <c r="O128" s="24">
        <v>44980619.785903402</v>
      </c>
      <c r="P128" s="24">
        <v>45557149.477280296</v>
      </c>
      <c r="Q128" s="24">
        <v>38888427.531595603</v>
      </c>
      <c r="R128" s="4">
        <f>AVERAGE(L128:Q128)</f>
        <v>35362526.171107404</v>
      </c>
    </row>
    <row r="129" spans="2:18" x14ac:dyDescent="0.25">
      <c r="B129" s="3" t="s">
        <v>568</v>
      </c>
      <c r="C129" s="3" t="s">
        <v>569</v>
      </c>
      <c r="D129" s="3">
        <v>8</v>
      </c>
      <c r="E129" s="3">
        <v>1</v>
      </c>
      <c r="F129" s="3">
        <v>1</v>
      </c>
      <c r="G129" s="3">
        <v>1</v>
      </c>
      <c r="H129" s="3">
        <v>393</v>
      </c>
      <c r="I129" s="3">
        <v>44</v>
      </c>
      <c r="J129" s="3">
        <f>I129*1000</f>
        <v>44000</v>
      </c>
      <c r="K129" s="3">
        <v>2.84</v>
      </c>
      <c r="L129" s="24">
        <v>6109556.5</v>
      </c>
      <c r="M129" s="24">
        <v>1239206.5493177399</v>
      </c>
      <c r="N129" s="24">
        <v>2351500.3712213701</v>
      </c>
      <c r="O129" s="24">
        <v>3416138.3808463402</v>
      </c>
      <c r="P129" s="24">
        <v>5926697.9645893704</v>
      </c>
      <c r="Q129" s="24">
        <v>1208535.3916489</v>
      </c>
      <c r="R129" s="4">
        <f>AVERAGE(L129:Q129)</f>
        <v>3375272.5262706201</v>
      </c>
    </row>
    <row r="130" spans="2:18" x14ac:dyDescent="0.25">
      <c r="B130" s="3" t="s">
        <v>590</v>
      </c>
      <c r="C130" s="3" t="s">
        <v>591</v>
      </c>
      <c r="D130" s="3">
        <v>6</v>
      </c>
      <c r="E130" s="3">
        <v>1</v>
      </c>
      <c r="F130" s="3">
        <v>1</v>
      </c>
      <c r="G130" s="3">
        <v>1</v>
      </c>
      <c r="H130" s="3">
        <v>455</v>
      </c>
      <c r="I130" s="3">
        <v>49</v>
      </c>
      <c r="J130" s="3">
        <f>I130*1000</f>
        <v>49000</v>
      </c>
      <c r="K130" s="3">
        <v>2.74</v>
      </c>
      <c r="L130" s="24">
        <v>191532272</v>
      </c>
      <c r="M130" s="24">
        <v>210286697.784679</v>
      </c>
      <c r="N130" s="24">
        <v>230270668.61154199</v>
      </c>
      <c r="O130" s="24">
        <v>117313549.122631</v>
      </c>
      <c r="P130" s="24">
        <v>141130271.675706</v>
      </c>
      <c r="Q130" s="24">
        <v>155329772.67205799</v>
      </c>
      <c r="R130" s="4">
        <f>AVERAGE(L130:Q130)</f>
        <v>174310538.64443597</v>
      </c>
    </row>
    <row r="131" spans="2:18" x14ac:dyDescent="0.25">
      <c r="B131" s="3" t="s">
        <v>490</v>
      </c>
      <c r="C131" s="3" t="s">
        <v>491</v>
      </c>
      <c r="D131" s="3">
        <v>20</v>
      </c>
      <c r="E131" s="3">
        <v>1</v>
      </c>
      <c r="F131" s="3">
        <v>3</v>
      </c>
      <c r="G131" s="3">
        <v>1</v>
      </c>
      <c r="H131" s="3">
        <v>173</v>
      </c>
      <c r="I131" s="3">
        <v>19.899999999999999</v>
      </c>
      <c r="J131" s="3">
        <f>I131*1000</f>
        <v>19900</v>
      </c>
      <c r="K131" s="3">
        <v>4.6399999999999997</v>
      </c>
      <c r="L131" s="24">
        <v>288959304</v>
      </c>
      <c r="M131" s="24">
        <v>196170781.20184699</v>
      </c>
      <c r="N131" s="24">
        <v>154497447.08620101</v>
      </c>
      <c r="O131" s="24">
        <v>295465629.04654098</v>
      </c>
      <c r="P131" s="24">
        <v>243897915.753539</v>
      </c>
      <c r="Q131" s="24">
        <v>76279927.3011439</v>
      </c>
      <c r="R131" s="4">
        <f>AVERAGE(L131:Q131)</f>
        <v>209211834.06487867</v>
      </c>
    </row>
    <row r="132" spans="2:18" x14ac:dyDescent="0.25">
      <c r="B132" s="3" t="s">
        <v>546</v>
      </c>
      <c r="C132" s="3" t="s">
        <v>547</v>
      </c>
      <c r="D132" s="3">
        <v>5</v>
      </c>
      <c r="E132" s="3">
        <v>1</v>
      </c>
      <c r="F132" s="3">
        <v>1</v>
      </c>
      <c r="G132" s="3">
        <v>1</v>
      </c>
      <c r="H132" s="3">
        <v>402</v>
      </c>
      <c r="I132" s="3">
        <v>47.1</v>
      </c>
      <c r="J132" s="3">
        <f>I132*1000</f>
        <v>47100</v>
      </c>
      <c r="K132" s="3">
        <v>2.96</v>
      </c>
      <c r="L132" s="24">
        <v>438782496</v>
      </c>
      <c r="M132" s="24">
        <v>657282547.55414498</v>
      </c>
      <c r="N132" s="24">
        <v>785923502.46177006</v>
      </c>
      <c r="O132" s="24">
        <v>260363574.18233499</v>
      </c>
      <c r="P132" s="24">
        <v>415599379.15959603</v>
      </c>
      <c r="Q132" s="24">
        <v>490123614.08208001</v>
      </c>
      <c r="R132" s="4">
        <f>AVERAGE(L132:Q132)</f>
        <v>508012518.9066543</v>
      </c>
    </row>
    <row r="133" spans="2:18" x14ac:dyDescent="0.25">
      <c r="B133" s="3" t="s">
        <v>474</v>
      </c>
      <c r="C133" s="3" t="s">
        <v>475</v>
      </c>
      <c r="D133" s="3">
        <v>3</v>
      </c>
      <c r="E133" s="3">
        <v>2</v>
      </c>
      <c r="F133" s="3">
        <v>2</v>
      </c>
      <c r="G133" s="3">
        <v>2</v>
      </c>
      <c r="H133" s="3">
        <v>1074</v>
      </c>
      <c r="I133" s="3">
        <v>121.8</v>
      </c>
      <c r="J133" s="3">
        <f>I133*1000</f>
        <v>121800</v>
      </c>
      <c r="K133" s="3">
        <v>4.8600000000000003</v>
      </c>
      <c r="L133" s="24">
        <v>21364194</v>
      </c>
      <c r="M133" s="24">
        <v>18915300.990718301</v>
      </c>
      <c r="N133" s="24">
        <v>19023366.644089401</v>
      </c>
      <c r="O133" s="24">
        <v>33958853.396415599</v>
      </c>
      <c r="P133" s="24">
        <v>23529601.1578249</v>
      </c>
      <c r="Q133" s="24">
        <v>17835930.070702799</v>
      </c>
      <c r="R133" s="4">
        <f>AVERAGE(L133:Q133)</f>
        <v>22437874.376625165</v>
      </c>
    </row>
    <row r="134" spans="2:18" x14ac:dyDescent="0.25">
      <c r="B134" s="3" t="s">
        <v>156</v>
      </c>
      <c r="C134" s="3" t="s">
        <v>157</v>
      </c>
      <c r="D134" s="3">
        <v>4</v>
      </c>
      <c r="E134" s="3">
        <v>2</v>
      </c>
      <c r="F134" s="3">
        <v>10</v>
      </c>
      <c r="G134" s="3">
        <v>2</v>
      </c>
      <c r="H134" s="3">
        <v>1116</v>
      </c>
      <c r="I134" s="3">
        <v>123.6</v>
      </c>
      <c r="J134" s="3">
        <f>I134*1000</f>
        <v>123600</v>
      </c>
      <c r="K134" s="3">
        <v>21.11</v>
      </c>
      <c r="L134" s="24">
        <v>301884123</v>
      </c>
      <c r="M134" s="24">
        <v>239531580.11972699</v>
      </c>
      <c r="N134" s="24">
        <v>270359707.10944098</v>
      </c>
      <c r="O134" s="24">
        <v>267778779.22831899</v>
      </c>
      <c r="P134" s="24">
        <v>253297431.53594899</v>
      </c>
      <c r="Q134" s="24">
        <v>238165776.77069801</v>
      </c>
      <c r="R134" s="4">
        <f>AVERAGE(L134:Q134)</f>
        <v>261836232.96068898</v>
      </c>
    </row>
    <row r="135" spans="2:18" x14ac:dyDescent="0.25">
      <c r="B135" s="3" t="s">
        <v>524</v>
      </c>
      <c r="C135" s="3" t="s">
        <v>525</v>
      </c>
      <c r="D135" s="3">
        <v>3</v>
      </c>
      <c r="E135" s="3">
        <v>1</v>
      </c>
      <c r="F135" s="3">
        <v>1</v>
      </c>
      <c r="G135" s="3">
        <v>1</v>
      </c>
      <c r="H135" s="3">
        <v>1016</v>
      </c>
      <c r="I135" s="3">
        <v>116.1</v>
      </c>
      <c r="J135" s="3">
        <f>I135*1000</f>
        <v>116100</v>
      </c>
      <c r="K135" s="3">
        <v>3.14</v>
      </c>
      <c r="L135" s="24">
        <v>4586687.5</v>
      </c>
      <c r="M135" s="24">
        <v>4671922.0828071795</v>
      </c>
      <c r="N135" s="24">
        <v>5215731.8004896902</v>
      </c>
      <c r="O135" s="24">
        <v>4747910.0931133097</v>
      </c>
      <c r="P135" s="24">
        <v>3321062.5576412198</v>
      </c>
      <c r="Q135" s="24">
        <v>3898020.1763313198</v>
      </c>
      <c r="R135" s="4">
        <f>AVERAGE(L135:Q135)</f>
        <v>4406889.0350637864</v>
      </c>
    </row>
    <row r="136" spans="2:18" x14ac:dyDescent="0.25">
      <c r="B136" s="3" t="s">
        <v>664</v>
      </c>
      <c r="C136" s="3" t="s">
        <v>665</v>
      </c>
      <c r="D136" s="3">
        <v>27</v>
      </c>
      <c r="E136" s="3">
        <v>1</v>
      </c>
      <c r="F136" s="3">
        <v>1</v>
      </c>
      <c r="G136" s="3">
        <v>1</v>
      </c>
      <c r="H136" s="3">
        <v>55</v>
      </c>
      <c r="I136" s="3">
        <v>6.4</v>
      </c>
      <c r="J136" s="3">
        <f>I136*1000</f>
        <v>6400</v>
      </c>
      <c r="K136" s="3">
        <v>2.3199999999999998</v>
      </c>
      <c r="L136" s="24">
        <v>4386379264</v>
      </c>
      <c r="M136" s="24">
        <v>4472914454.7098703</v>
      </c>
      <c r="N136" s="24">
        <v>4355158500.10676</v>
      </c>
      <c r="O136" s="24">
        <v>6034022923.0661201</v>
      </c>
      <c r="P136" s="24">
        <v>5637143371.6332502</v>
      </c>
      <c r="Q136" s="24">
        <v>6086459788.9933796</v>
      </c>
      <c r="R136" s="4">
        <f>AVERAGE(L136:Q136)</f>
        <v>5162013050.418231</v>
      </c>
    </row>
    <row r="137" spans="2:18" x14ac:dyDescent="0.25">
      <c r="B137" s="3" t="s">
        <v>450</v>
      </c>
      <c r="C137" s="3" t="s">
        <v>451</v>
      </c>
      <c r="D137" s="3">
        <v>32</v>
      </c>
      <c r="E137" s="3">
        <v>1</v>
      </c>
      <c r="F137" s="3">
        <v>2</v>
      </c>
      <c r="G137" s="3">
        <v>1</v>
      </c>
      <c r="H137" s="3">
        <v>130</v>
      </c>
      <c r="I137" s="3">
        <v>12.8</v>
      </c>
      <c r="J137" s="3">
        <f>I137*1000</f>
        <v>12800</v>
      </c>
      <c r="K137" s="3">
        <v>5.5</v>
      </c>
      <c r="L137" s="24">
        <v>47983779</v>
      </c>
      <c r="M137" s="24">
        <v>53153979.090983301</v>
      </c>
      <c r="N137" s="24">
        <v>58232204.799653798</v>
      </c>
      <c r="O137" s="24">
        <v>31276264.051777001</v>
      </c>
      <c r="P137" s="24">
        <v>38884354.913760297</v>
      </c>
      <c r="Q137" s="24">
        <v>45872856.915684298</v>
      </c>
      <c r="R137" s="4">
        <f>AVERAGE(L137:Q137)</f>
        <v>45900573.128643118</v>
      </c>
    </row>
    <row r="138" spans="2:18" x14ac:dyDescent="0.25">
      <c r="B138" s="3" t="s">
        <v>282</v>
      </c>
      <c r="C138" s="3" t="s">
        <v>283</v>
      </c>
      <c r="D138" s="3">
        <v>2</v>
      </c>
      <c r="E138" s="3">
        <v>1</v>
      </c>
      <c r="F138" s="3">
        <v>4</v>
      </c>
      <c r="G138" s="3">
        <v>1</v>
      </c>
      <c r="H138" s="3">
        <v>1071</v>
      </c>
      <c r="I138" s="3">
        <v>114.2</v>
      </c>
      <c r="J138" s="3">
        <f>I138*1000</f>
        <v>114200</v>
      </c>
      <c r="K138" s="3">
        <v>10.56</v>
      </c>
      <c r="L138" s="24">
        <v>4566877121</v>
      </c>
      <c r="M138" s="24">
        <v>3273806182.7065401</v>
      </c>
      <c r="N138" s="24">
        <v>2255914126.2786798</v>
      </c>
      <c r="O138" s="24">
        <v>8517855500.3231497</v>
      </c>
      <c r="P138" s="24">
        <v>7032612455.6018801</v>
      </c>
      <c r="Q138" s="24">
        <v>6392810656.9942799</v>
      </c>
      <c r="R138" s="4">
        <f>AVERAGE(L138:Q138)</f>
        <v>5339979340.4840879</v>
      </c>
    </row>
    <row r="139" spans="2:18" x14ac:dyDescent="0.25">
      <c r="B139" s="3" t="s">
        <v>514</v>
      </c>
      <c r="C139" s="3" t="s">
        <v>515</v>
      </c>
      <c r="D139" s="3">
        <v>34</v>
      </c>
      <c r="E139" s="3">
        <v>1</v>
      </c>
      <c r="F139" s="3">
        <v>1</v>
      </c>
      <c r="G139" s="3">
        <v>1</v>
      </c>
      <c r="H139" s="3">
        <v>86</v>
      </c>
      <c r="I139" s="3">
        <v>9.4</v>
      </c>
      <c r="J139" s="3">
        <f>I139*1000</f>
        <v>9400</v>
      </c>
      <c r="K139" s="3">
        <v>3.25</v>
      </c>
      <c r="L139" s="24">
        <v>211835168</v>
      </c>
      <c r="M139" s="24">
        <v>138394441.54124701</v>
      </c>
      <c r="N139" s="24">
        <v>102030332.05682801</v>
      </c>
      <c r="O139" s="24">
        <v>173337758.62599099</v>
      </c>
      <c r="P139" s="24">
        <v>93664339.991156995</v>
      </c>
      <c r="Q139" s="24">
        <v>69096447.504319593</v>
      </c>
      <c r="R139" s="4">
        <f>AVERAGE(L139:Q139)</f>
        <v>131393081.28659044</v>
      </c>
    </row>
    <row r="140" spans="2:18" x14ac:dyDescent="0.25">
      <c r="B140" s="3" t="s">
        <v>360</v>
      </c>
      <c r="C140" s="3" t="s">
        <v>361</v>
      </c>
      <c r="D140" s="3">
        <v>4</v>
      </c>
      <c r="E140" s="3">
        <v>1</v>
      </c>
      <c r="F140" s="3">
        <v>3</v>
      </c>
      <c r="G140" s="3">
        <v>1</v>
      </c>
      <c r="H140" s="3">
        <v>657</v>
      </c>
      <c r="I140" s="3">
        <v>76.099999999999994</v>
      </c>
      <c r="J140" s="3">
        <f>I140*1000</f>
        <v>76100</v>
      </c>
      <c r="K140" s="3">
        <v>7.74</v>
      </c>
      <c r="L140" s="24">
        <v>119761840</v>
      </c>
      <c r="M140" s="24">
        <v>167891123.39370501</v>
      </c>
      <c r="N140" s="24">
        <v>177431000.213539</v>
      </c>
      <c r="O140" s="24">
        <v>81857427.118278801</v>
      </c>
      <c r="P140" s="24">
        <v>86350502.790152907</v>
      </c>
      <c r="Q140" s="24">
        <v>144846312.64692</v>
      </c>
      <c r="R140" s="4">
        <f>AVERAGE(L140:Q140)</f>
        <v>129689701.02709927</v>
      </c>
    </row>
    <row r="141" spans="2:18" x14ac:dyDescent="0.25">
      <c r="B141" s="3" t="s">
        <v>160</v>
      </c>
      <c r="C141" s="3" t="s">
        <v>161</v>
      </c>
      <c r="D141" s="3">
        <v>7</v>
      </c>
      <c r="E141" s="3">
        <v>1</v>
      </c>
      <c r="F141" s="3">
        <v>8</v>
      </c>
      <c r="G141" s="3">
        <v>1</v>
      </c>
      <c r="H141" s="3">
        <v>295</v>
      </c>
      <c r="I141" s="3">
        <v>33.4</v>
      </c>
      <c r="J141" s="3">
        <f>I141*1000</f>
        <v>33400</v>
      </c>
      <c r="K141" s="3">
        <v>20.87</v>
      </c>
      <c r="L141" s="24">
        <v>13053125.625</v>
      </c>
      <c r="M141" s="24">
        <v>4665869.04869272</v>
      </c>
      <c r="N141" s="24">
        <v>4150719.8128458099</v>
      </c>
      <c r="O141" s="24">
        <v>24027392.0717538</v>
      </c>
      <c r="P141" s="24">
        <v>26913724.593401499</v>
      </c>
      <c r="Q141" s="24">
        <v>17999076.0133016</v>
      </c>
      <c r="R141" s="4">
        <f>AVERAGE(L141:Q141)</f>
        <v>15134984.527499236</v>
      </c>
    </row>
    <row r="142" spans="2:18" x14ac:dyDescent="0.25">
      <c r="B142" s="3" t="s">
        <v>328</v>
      </c>
      <c r="C142" s="3" t="s">
        <v>329</v>
      </c>
      <c r="D142" s="3">
        <v>11</v>
      </c>
      <c r="E142" s="3">
        <v>1</v>
      </c>
      <c r="F142" s="3">
        <v>5</v>
      </c>
      <c r="G142" s="3">
        <v>1</v>
      </c>
      <c r="H142" s="3">
        <v>337</v>
      </c>
      <c r="I142" s="3">
        <v>38.4</v>
      </c>
      <c r="J142" s="3">
        <f>I142*1000</f>
        <v>38400</v>
      </c>
      <c r="K142" s="3">
        <v>8.86</v>
      </c>
      <c r="L142" s="24">
        <v>12913784.5</v>
      </c>
      <c r="M142" s="24">
        <v>9809675.5949200392</v>
      </c>
      <c r="N142" s="24">
        <v>21419411.244355299</v>
      </c>
      <c r="O142" s="24">
        <v>15908159.9800702</v>
      </c>
      <c r="P142" s="24">
        <v>6914161.25884471</v>
      </c>
      <c r="Q142" s="24">
        <v>22443918.148444701</v>
      </c>
      <c r="R142" s="4">
        <f>AVERAGE(L142:Q142)</f>
        <v>14901518.454439158</v>
      </c>
    </row>
    <row r="143" spans="2:18" x14ac:dyDescent="0.25">
      <c r="B143" s="3" t="s">
        <v>116</v>
      </c>
      <c r="C143" s="3" t="s">
        <v>117</v>
      </c>
      <c r="D143" s="3">
        <v>17</v>
      </c>
      <c r="E143" s="3">
        <v>1</v>
      </c>
      <c r="F143" s="3">
        <v>11</v>
      </c>
      <c r="G143" s="3">
        <v>1</v>
      </c>
      <c r="H143" s="3">
        <v>104</v>
      </c>
      <c r="I143" s="3">
        <v>11.3</v>
      </c>
      <c r="J143" s="3">
        <f>I143*1000</f>
        <v>11300</v>
      </c>
      <c r="K143" s="3">
        <v>25.97</v>
      </c>
      <c r="L143" s="24">
        <v>923403840</v>
      </c>
      <c r="M143" s="24">
        <v>866000066.56895494</v>
      </c>
      <c r="N143" s="24">
        <v>855564256.90724599</v>
      </c>
      <c r="O143" s="24">
        <v>1005576674.5389</v>
      </c>
      <c r="P143" s="24">
        <v>985921003.12975204</v>
      </c>
      <c r="Q143" s="24">
        <v>916941662.871889</v>
      </c>
      <c r="R143" s="4">
        <f>AVERAGE(L143:Q143)</f>
        <v>925567917.33612359</v>
      </c>
    </row>
    <row r="144" spans="2:18" x14ac:dyDescent="0.25">
      <c r="B144" s="3" t="s">
        <v>242</v>
      </c>
      <c r="C144" s="3" t="s">
        <v>243</v>
      </c>
      <c r="D144" s="3">
        <v>4</v>
      </c>
      <c r="E144" s="3">
        <v>1</v>
      </c>
      <c r="F144" s="3">
        <v>6</v>
      </c>
      <c r="G144" s="3">
        <v>1</v>
      </c>
      <c r="H144" s="3">
        <v>560</v>
      </c>
      <c r="I144" s="3">
        <v>61.2</v>
      </c>
      <c r="J144" s="3">
        <f>I144*1000</f>
        <v>61200</v>
      </c>
      <c r="K144" s="3">
        <v>13.21</v>
      </c>
      <c r="L144" s="24">
        <v>1117233120</v>
      </c>
      <c r="M144" s="24">
        <v>1422244255.25318</v>
      </c>
      <c r="N144" s="24">
        <v>1802247006.07704</v>
      </c>
      <c r="O144" s="24">
        <v>784799699.03426802</v>
      </c>
      <c r="P144" s="24">
        <v>1121441523.4828701</v>
      </c>
      <c r="Q144" s="24">
        <v>1464743625.14958</v>
      </c>
      <c r="R144" s="4">
        <f>AVERAGE(L144:Q144)</f>
        <v>1285451538.1661565</v>
      </c>
    </row>
    <row r="145" spans="2:18" x14ac:dyDescent="0.25">
      <c r="B145" s="3" t="s">
        <v>142</v>
      </c>
      <c r="C145" s="3" t="s">
        <v>143</v>
      </c>
      <c r="D145" s="3">
        <v>3</v>
      </c>
      <c r="E145" s="3">
        <v>1</v>
      </c>
      <c r="F145" s="3">
        <v>8</v>
      </c>
      <c r="G145" s="3">
        <v>1</v>
      </c>
      <c r="H145" s="3">
        <v>757</v>
      </c>
      <c r="I145" s="3">
        <v>84.7</v>
      </c>
      <c r="J145" s="3">
        <f>I145*1000</f>
        <v>84700</v>
      </c>
      <c r="K145" s="3">
        <v>22.63</v>
      </c>
      <c r="L145" s="24">
        <v>291557464</v>
      </c>
      <c r="M145" s="24">
        <v>570369995.64203596</v>
      </c>
      <c r="N145" s="24">
        <v>811718774.85393405</v>
      </c>
      <c r="O145" s="24">
        <v>205029241.97739601</v>
      </c>
      <c r="P145" s="24">
        <v>216113960.578554</v>
      </c>
      <c r="Q145" s="24">
        <v>576397982.20445204</v>
      </c>
      <c r="R145" s="4">
        <f>AVERAGE(L145:Q145)</f>
        <v>445197903.20939535</v>
      </c>
    </row>
    <row r="146" spans="2:18" x14ac:dyDescent="0.25">
      <c r="B146" s="3" t="s">
        <v>322</v>
      </c>
      <c r="C146" s="3" t="s">
        <v>323</v>
      </c>
      <c r="D146" s="3">
        <v>2</v>
      </c>
      <c r="E146" s="3">
        <v>1</v>
      </c>
      <c r="F146" s="3">
        <v>4</v>
      </c>
      <c r="G146" s="3">
        <v>1</v>
      </c>
      <c r="H146" s="3">
        <v>1074</v>
      </c>
      <c r="I146" s="3">
        <v>120.2</v>
      </c>
      <c r="J146" s="3">
        <f>I146*1000</f>
        <v>120200</v>
      </c>
      <c r="K146" s="3">
        <v>9.1300000000000008</v>
      </c>
      <c r="L146" s="24">
        <v>1566779264</v>
      </c>
      <c r="M146" s="24">
        <v>1360621980.0279901</v>
      </c>
      <c r="N146" s="24">
        <v>1171460021.65819</v>
      </c>
      <c r="O146" s="24">
        <v>1050264596.0415601</v>
      </c>
      <c r="P146" s="24">
        <v>973871495.68532705</v>
      </c>
      <c r="Q146" s="24">
        <v>911595438.00352597</v>
      </c>
      <c r="R146" s="4">
        <f>AVERAGE(L146:Q146)</f>
        <v>1172432132.569432</v>
      </c>
    </row>
    <row r="147" spans="2:18" x14ac:dyDescent="0.25">
      <c r="B147" s="3" t="s">
        <v>246</v>
      </c>
      <c r="C147" s="3" t="s">
        <v>247</v>
      </c>
      <c r="D147" s="3">
        <v>3</v>
      </c>
      <c r="E147" s="3">
        <v>1</v>
      </c>
      <c r="F147" s="3">
        <v>7</v>
      </c>
      <c r="G147" s="3">
        <v>1</v>
      </c>
      <c r="H147" s="3">
        <v>1038</v>
      </c>
      <c r="I147" s="3">
        <v>115</v>
      </c>
      <c r="J147" s="3">
        <f>I147*1000</f>
        <v>115000</v>
      </c>
      <c r="K147" s="3">
        <v>13.04</v>
      </c>
      <c r="L147" s="24">
        <v>523478054</v>
      </c>
      <c r="M147" s="24">
        <v>323077460.500148</v>
      </c>
      <c r="N147" s="24">
        <v>93123495.829608694</v>
      </c>
      <c r="O147" s="24">
        <v>375735278.55622602</v>
      </c>
      <c r="P147" s="24">
        <v>224712463.42502901</v>
      </c>
      <c r="Q147" s="24">
        <v>99531902.766506001</v>
      </c>
      <c r="R147" s="4">
        <f>AVERAGE(L147:Q147)</f>
        <v>273276442.5129196</v>
      </c>
    </row>
    <row r="148" spans="2:18" x14ac:dyDescent="0.25">
      <c r="B148" s="3" t="s">
        <v>548</v>
      </c>
      <c r="C148" s="3" t="s">
        <v>549</v>
      </c>
      <c r="D148" s="3">
        <v>5</v>
      </c>
      <c r="E148" s="3">
        <v>1</v>
      </c>
      <c r="F148" s="3">
        <v>1</v>
      </c>
      <c r="G148" s="3">
        <v>1</v>
      </c>
      <c r="H148" s="3">
        <v>527</v>
      </c>
      <c r="I148" s="3">
        <v>59.2</v>
      </c>
      <c r="J148" s="3">
        <f>I148*1000</f>
        <v>59200</v>
      </c>
      <c r="K148" s="3">
        <v>2.96</v>
      </c>
      <c r="L148" s="24">
        <v>33682776</v>
      </c>
      <c r="M148" s="24">
        <v>43012676.413081199</v>
      </c>
      <c r="N148" s="24">
        <v>41421437.993224099</v>
      </c>
      <c r="O148" s="24">
        <v>35793360.199461803</v>
      </c>
      <c r="P148" s="24">
        <v>52220551.613021903</v>
      </c>
      <c r="Q148" s="24">
        <v>58738155.823234603</v>
      </c>
      <c r="R148" s="4">
        <f>AVERAGE(L148:Q148)</f>
        <v>44144826.340337269</v>
      </c>
    </row>
    <row r="149" spans="2:18" x14ac:dyDescent="0.25">
      <c r="B149" s="3" t="s">
        <v>506</v>
      </c>
      <c r="C149" s="3" t="s">
        <v>507</v>
      </c>
      <c r="D149" s="3">
        <v>2</v>
      </c>
      <c r="E149" s="3">
        <v>1</v>
      </c>
      <c r="F149" s="3">
        <v>1</v>
      </c>
      <c r="G149" s="3">
        <v>1</v>
      </c>
      <c r="H149" s="3">
        <v>1495</v>
      </c>
      <c r="I149" s="3">
        <v>166.6</v>
      </c>
      <c r="J149" s="3">
        <f>I149*1000</f>
        <v>166600</v>
      </c>
      <c r="K149" s="3">
        <v>3.7</v>
      </c>
      <c r="L149" s="24">
        <v>211835168</v>
      </c>
      <c r="M149" s="24">
        <v>138394441.54124701</v>
      </c>
      <c r="N149" s="24">
        <v>102030332.05682801</v>
      </c>
      <c r="O149" s="24">
        <v>173337758.62599099</v>
      </c>
      <c r="P149" s="24">
        <v>93664339.991156995</v>
      </c>
      <c r="Q149" s="24">
        <v>69096447.504319593</v>
      </c>
      <c r="R149" s="4">
        <f>AVERAGE(L149:Q149)</f>
        <v>131393081.28659044</v>
      </c>
    </row>
    <row r="150" spans="2:18" x14ac:dyDescent="0.25">
      <c r="B150" s="3" t="s">
        <v>170</v>
      </c>
      <c r="C150" s="3" t="s">
        <v>171</v>
      </c>
      <c r="D150" s="3">
        <v>4</v>
      </c>
      <c r="E150" s="3">
        <v>1</v>
      </c>
      <c r="F150" s="3">
        <v>7</v>
      </c>
      <c r="G150" s="3">
        <v>1</v>
      </c>
      <c r="H150" s="3">
        <v>534</v>
      </c>
      <c r="I150" s="3">
        <v>61</v>
      </c>
      <c r="J150" s="3">
        <f>I150*1000</f>
        <v>61000</v>
      </c>
      <c r="K150" s="3">
        <v>18.73</v>
      </c>
      <c r="L150" s="24">
        <v>62358995</v>
      </c>
      <c r="M150" s="24">
        <v>29778748.597994499</v>
      </c>
      <c r="N150" s="24">
        <v>2642824.9041375699</v>
      </c>
      <c r="O150" s="24">
        <v>40199868.835881002</v>
      </c>
      <c r="P150" s="24">
        <v>27131768.838295799</v>
      </c>
      <c r="Q150" s="24">
        <v>18058053.686117399</v>
      </c>
      <c r="R150" s="4">
        <f>AVERAGE(L150:Q150)</f>
        <v>30028376.643737715</v>
      </c>
    </row>
    <row r="151" spans="2:18" x14ac:dyDescent="0.25">
      <c r="B151" s="3" t="s">
        <v>150</v>
      </c>
      <c r="C151" s="3" t="s">
        <v>151</v>
      </c>
      <c r="D151" s="3">
        <v>16</v>
      </c>
      <c r="E151" s="3">
        <v>1</v>
      </c>
      <c r="F151" s="3">
        <v>8</v>
      </c>
      <c r="G151" s="3">
        <v>1</v>
      </c>
      <c r="H151" s="3">
        <v>121</v>
      </c>
      <c r="I151" s="3">
        <v>14.2</v>
      </c>
      <c r="J151" s="3">
        <f>I151*1000</f>
        <v>14200</v>
      </c>
      <c r="K151" s="3">
        <v>21.82</v>
      </c>
      <c r="L151" s="24">
        <v>91381744</v>
      </c>
      <c r="M151" s="24">
        <v>123610141.600721</v>
      </c>
      <c r="N151" s="24">
        <v>136699233.874704</v>
      </c>
      <c r="O151" s="24">
        <v>52283529.555996701</v>
      </c>
      <c r="P151" s="24">
        <v>78986036.413609505</v>
      </c>
      <c r="Q151" s="24">
        <v>102889183.203127</v>
      </c>
      <c r="R151" s="4">
        <f>AVERAGE(L151:Q151)</f>
        <v>97641644.774693027</v>
      </c>
    </row>
    <row r="152" spans="2:18" x14ac:dyDescent="0.25">
      <c r="B152" s="3" t="s">
        <v>482</v>
      </c>
      <c r="C152" s="3" t="s">
        <v>483</v>
      </c>
      <c r="D152" s="3">
        <v>3</v>
      </c>
      <c r="E152" s="3">
        <v>1</v>
      </c>
      <c r="F152" s="3">
        <v>2</v>
      </c>
      <c r="G152" s="3">
        <v>1</v>
      </c>
      <c r="H152" s="3">
        <v>678</v>
      </c>
      <c r="I152" s="3">
        <v>73.900000000000006</v>
      </c>
      <c r="J152" s="3">
        <f>I152*1000</f>
        <v>73900</v>
      </c>
      <c r="K152" s="3">
        <v>4.8099999999999996</v>
      </c>
      <c r="L152" s="24">
        <v>14146734</v>
      </c>
      <c r="M152" s="24">
        <v>9002744.3914067801</v>
      </c>
      <c r="N152" s="24">
        <v>14785117.4473959</v>
      </c>
      <c r="O152" s="24">
        <v>11729344.7158863</v>
      </c>
      <c r="P152" s="24">
        <v>7561377.5330481203</v>
      </c>
      <c r="Q152" s="24">
        <v>1211297.7155053101</v>
      </c>
      <c r="R152" s="4">
        <f>AVERAGE(L152:Q152)</f>
        <v>9739435.9672070686</v>
      </c>
    </row>
    <row r="153" spans="2:18" x14ac:dyDescent="0.25">
      <c r="B153" s="3" t="s">
        <v>604</v>
      </c>
      <c r="C153" s="3" t="s">
        <v>605</v>
      </c>
      <c r="D153" s="3">
        <v>27</v>
      </c>
      <c r="E153" s="3">
        <v>1</v>
      </c>
      <c r="F153" s="3">
        <v>1</v>
      </c>
      <c r="G153" s="3">
        <v>1</v>
      </c>
      <c r="H153" s="3">
        <v>82</v>
      </c>
      <c r="I153" s="3">
        <v>10</v>
      </c>
      <c r="J153" s="3">
        <f>I153*1000</f>
        <v>10000</v>
      </c>
      <c r="K153" s="3">
        <v>2.69</v>
      </c>
      <c r="L153" s="24">
        <v>207882976</v>
      </c>
      <c r="M153" s="24">
        <v>288913720.919837</v>
      </c>
      <c r="N153" s="24">
        <v>289842450.679775</v>
      </c>
      <c r="O153" s="24">
        <v>115991551.840407</v>
      </c>
      <c r="P153" s="24">
        <v>179701582.143096</v>
      </c>
      <c r="Q153" s="24">
        <v>255024705.59157801</v>
      </c>
      <c r="R153" s="4">
        <f>AVERAGE(L153:Q153)</f>
        <v>222892831.19578218</v>
      </c>
    </row>
    <row r="154" spans="2:18" x14ac:dyDescent="0.25">
      <c r="B154" s="3" t="s">
        <v>298</v>
      </c>
      <c r="C154" s="3" t="s">
        <v>299</v>
      </c>
      <c r="D154" s="3">
        <v>4</v>
      </c>
      <c r="E154" s="3">
        <v>2</v>
      </c>
      <c r="F154" s="3">
        <v>4</v>
      </c>
      <c r="G154" s="3">
        <v>2</v>
      </c>
      <c r="H154" s="3">
        <v>1025</v>
      </c>
      <c r="I154" s="3">
        <v>114.2</v>
      </c>
      <c r="J154" s="3">
        <f>I154*1000</f>
        <v>114200</v>
      </c>
      <c r="K154" s="3">
        <v>10.07</v>
      </c>
      <c r="L154" s="24">
        <v>99862408</v>
      </c>
      <c r="M154" s="24">
        <v>78531112.834599197</v>
      </c>
      <c r="N154" s="24">
        <v>67468338.186942905</v>
      </c>
      <c r="O154" s="24">
        <v>108473120.317919</v>
      </c>
      <c r="P154" s="24">
        <v>97894634.273203507</v>
      </c>
      <c r="Q154" s="24">
        <v>78513025.059192598</v>
      </c>
      <c r="R154" s="4">
        <f>AVERAGE(L154:Q154)</f>
        <v>88457106.445309535</v>
      </c>
    </row>
    <row r="155" spans="2:18" x14ac:dyDescent="0.25">
      <c r="B155" s="3" t="s">
        <v>152</v>
      </c>
      <c r="C155" s="3" t="s">
        <v>153</v>
      </c>
      <c r="D155" s="3">
        <v>2</v>
      </c>
      <c r="E155" s="3">
        <v>1</v>
      </c>
      <c r="F155" s="3">
        <v>11</v>
      </c>
      <c r="G155" s="3">
        <v>1</v>
      </c>
      <c r="H155" s="3">
        <v>592</v>
      </c>
      <c r="I155" s="3">
        <v>67.3</v>
      </c>
      <c r="J155" s="3">
        <f>I155*1000</f>
        <v>67300</v>
      </c>
      <c r="K155" s="3">
        <v>21.8</v>
      </c>
      <c r="L155" s="24">
        <v>2858042.75</v>
      </c>
      <c r="M155" s="24">
        <v>6216465.7416096497</v>
      </c>
      <c r="N155" s="24">
        <v>2697474.5492710201</v>
      </c>
      <c r="O155" s="24">
        <v>5966515.0980246598</v>
      </c>
      <c r="P155" s="24">
        <v>5987712.40544861</v>
      </c>
      <c r="Q155" s="24">
        <v>11217014.166161001</v>
      </c>
      <c r="R155" s="4">
        <f>AVERAGE(L155:Q155)</f>
        <v>5823870.7850858234</v>
      </c>
    </row>
    <row r="156" spans="2:18" x14ac:dyDescent="0.25">
      <c r="B156" s="3" t="s">
        <v>162</v>
      </c>
      <c r="C156" s="3" t="s">
        <v>163</v>
      </c>
      <c r="D156" s="3">
        <v>6</v>
      </c>
      <c r="E156" s="3">
        <v>1</v>
      </c>
      <c r="F156" s="3">
        <v>6</v>
      </c>
      <c r="G156" s="3">
        <v>1</v>
      </c>
      <c r="H156" s="3">
        <v>558</v>
      </c>
      <c r="I156" s="3">
        <v>63.8</v>
      </c>
      <c r="J156" s="3">
        <f>I156*1000</f>
        <v>63800</v>
      </c>
      <c r="K156" s="3">
        <v>20.329999999999998</v>
      </c>
      <c r="L156" s="24">
        <v>120531496</v>
      </c>
      <c r="M156" s="24">
        <v>112003280.99548499</v>
      </c>
      <c r="N156" s="24">
        <v>129240541.780488</v>
      </c>
      <c r="O156" s="24">
        <v>76936610.233984396</v>
      </c>
      <c r="P156" s="24">
        <v>86690308.026872799</v>
      </c>
      <c r="Q156" s="24">
        <v>91326983.854162693</v>
      </c>
      <c r="R156" s="4">
        <f>AVERAGE(L156:Q156)</f>
        <v>102788203.48183215</v>
      </c>
    </row>
    <row r="157" spans="2:18" x14ac:dyDescent="0.25">
      <c r="B157" s="3" t="s">
        <v>296</v>
      </c>
      <c r="C157" s="3" t="s">
        <v>297</v>
      </c>
      <c r="D157" s="3">
        <v>28</v>
      </c>
      <c r="E157" s="3">
        <v>1</v>
      </c>
      <c r="F157" s="3">
        <v>4</v>
      </c>
      <c r="G157" s="3">
        <v>1</v>
      </c>
      <c r="H157" s="3">
        <v>109</v>
      </c>
      <c r="I157" s="3">
        <v>11.4</v>
      </c>
      <c r="J157" s="3">
        <f>I157*1000</f>
        <v>11400</v>
      </c>
      <c r="K157" s="3">
        <v>10.11</v>
      </c>
      <c r="L157" s="24">
        <v>10972099</v>
      </c>
      <c r="M157" s="24">
        <v>16878082.446704399</v>
      </c>
      <c r="N157" s="24">
        <v>14143818.117833899</v>
      </c>
      <c r="O157" s="24">
        <v>9424438.5402560998</v>
      </c>
      <c r="P157" s="24">
        <v>19878430.440462399</v>
      </c>
      <c r="Q157" s="24">
        <v>24874635.278710101</v>
      </c>
      <c r="R157" s="4">
        <f>AVERAGE(L157:Q157)</f>
        <v>16028583.970661148</v>
      </c>
    </row>
    <row r="158" spans="2:18" x14ac:dyDescent="0.25">
      <c r="B158" s="3" t="s">
        <v>404</v>
      </c>
      <c r="C158" s="3" t="s">
        <v>405</v>
      </c>
      <c r="D158" s="3">
        <v>2</v>
      </c>
      <c r="E158" s="3">
        <v>1</v>
      </c>
      <c r="F158" s="3">
        <v>6</v>
      </c>
      <c r="G158" s="3">
        <v>1</v>
      </c>
      <c r="H158" s="3">
        <v>989</v>
      </c>
      <c r="I158" s="3">
        <v>111.9</v>
      </c>
      <c r="J158" s="3">
        <f>I158*1000</f>
        <v>111900</v>
      </c>
      <c r="K158" s="3">
        <v>6.13</v>
      </c>
      <c r="L158" s="24">
        <v>8295203</v>
      </c>
      <c r="M158" s="24">
        <v>4315840.36576398</v>
      </c>
      <c r="N158" s="24">
        <v>4737912.5413962696</v>
      </c>
      <c r="O158" s="24">
        <v>9983152.0886359103</v>
      </c>
      <c r="P158" s="24">
        <v>8347781.40587899</v>
      </c>
      <c r="Q158" s="24">
        <v>5842623.7285257103</v>
      </c>
      <c r="R158" s="4">
        <f>AVERAGE(L158:Q158)</f>
        <v>6920418.8550334768</v>
      </c>
    </row>
    <row r="159" spans="2:18" x14ac:dyDescent="0.25">
      <c r="B159" s="3" t="s">
        <v>174</v>
      </c>
      <c r="C159" s="3" t="s">
        <v>175</v>
      </c>
      <c r="D159" s="3">
        <v>7</v>
      </c>
      <c r="E159" s="3">
        <v>2</v>
      </c>
      <c r="F159" s="3">
        <v>7</v>
      </c>
      <c r="G159" s="3">
        <v>2</v>
      </c>
      <c r="H159" s="3">
        <v>737</v>
      </c>
      <c r="I159" s="3">
        <v>83.3</v>
      </c>
      <c r="J159" s="3">
        <f>I159*1000</f>
        <v>83300</v>
      </c>
      <c r="K159" s="3">
        <v>18.329999999999998</v>
      </c>
      <c r="L159" s="24">
        <v>2363594752</v>
      </c>
      <c r="M159" s="24">
        <v>2698470381.6953702</v>
      </c>
      <c r="N159" s="24">
        <v>3254415205.7936401</v>
      </c>
      <c r="O159" s="24">
        <v>1868849759.9140699</v>
      </c>
      <c r="P159" s="24">
        <v>2588346376.0414801</v>
      </c>
      <c r="Q159" s="24">
        <v>2588616733.4365101</v>
      </c>
      <c r="R159" s="4">
        <f>AVERAGE(L159:Q159)</f>
        <v>2560382201.4801784</v>
      </c>
    </row>
    <row r="160" spans="2:18" x14ac:dyDescent="0.25">
      <c r="B160" s="3" t="s">
        <v>446</v>
      </c>
      <c r="C160" s="3" t="s">
        <v>447</v>
      </c>
      <c r="D160" s="3">
        <v>10</v>
      </c>
      <c r="E160" s="3">
        <v>1</v>
      </c>
      <c r="F160" s="3">
        <v>2</v>
      </c>
      <c r="G160" s="3">
        <v>1</v>
      </c>
      <c r="H160" s="3">
        <v>250</v>
      </c>
      <c r="I160" s="3">
        <v>26.9</v>
      </c>
      <c r="J160" s="3">
        <f>I160*1000</f>
        <v>26900</v>
      </c>
      <c r="K160" s="3">
        <v>5.55</v>
      </c>
      <c r="L160" s="24">
        <v>51633420</v>
      </c>
      <c r="M160" s="24">
        <v>73281813.9522136</v>
      </c>
      <c r="N160" s="24">
        <v>92032074.177058399</v>
      </c>
      <c r="O160" s="24">
        <v>30084259.164561301</v>
      </c>
      <c r="P160" s="24">
        <v>49411115.780920997</v>
      </c>
      <c r="Q160" s="24">
        <v>70900120.681937501</v>
      </c>
      <c r="R160" s="4">
        <f>AVERAGE(L160:Q160)</f>
        <v>61223800.6261153</v>
      </c>
    </row>
    <row r="161" spans="2:18" x14ac:dyDescent="0.25">
      <c r="B161" s="3" t="s">
        <v>386</v>
      </c>
      <c r="C161" s="3" t="s">
        <v>387</v>
      </c>
      <c r="D161" s="3">
        <v>28</v>
      </c>
      <c r="E161" s="3">
        <v>1</v>
      </c>
      <c r="F161" s="3">
        <v>2</v>
      </c>
      <c r="G161" s="3">
        <v>1</v>
      </c>
      <c r="H161" s="3">
        <v>89</v>
      </c>
      <c r="I161" s="3">
        <v>9.6999999999999993</v>
      </c>
      <c r="J161" s="3">
        <f>I161*1000</f>
        <v>9700</v>
      </c>
      <c r="K161" s="3">
        <v>7.02</v>
      </c>
      <c r="L161" s="24">
        <v>2723104864</v>
      </c>
      <c r="M161" s="24">
        <v>3055018296.1188002</v>
      </c>
      <c r="N161" s="24">
        <v>3491448738.7215099</v>
      </c>
      <c r="O161" s="24">
        <v>2061643019.4138801</v>
      </c>
      <c r="P161" s="24">
        <v>2834718622.2130799</v>
      </c>
      <c r="Q161" s="24">
        <v>2816435191.8160801</v>
      </c>
      <c r="R161" s="4">
        <f>AVERAGE(L161:Q161)</f>
        <v>2830394788.7138915</v>
      </c>
    </row>
    <row r="162" spans="2:18" x14ac:dyDescent="0.25">
      <c r="B162" s="3" t="s">
        <v>110</v>
      </c>
      <c r="C162" s="3" t="s">
        <v>111</v>
      </c>
      <c r="D162" s="3">
        <v>7</v>
      </c>
      <c r="E162" s="3">
        <v>2</v>
      </c>
      <c r="F162" s="3">
        <v>10</v>
      </c>
      <c r="G162" s="3">
        <v>2</v>
      </c>
      <c r="H162" s="3">
        <v>596</v>
      </c>
      <c r="I162" s="3">
        <v>65.3</v>
      </c>
      <c r="J162" s="3">
        <f>I162*1000</f>
        <v>65300</v>
      </c>
      <c r="K162" s="3">
        <v>27.67</v>
      </c>
      <c r="L162" s="24">
        <v>840856512</v>
      </c>
      <c r="M162" s="24">
        <v>1050773227.61876</v>
      </c>
      <c r="N162" s="24">
        <v>1155672244.3281801</v>
      </c>
      <c r="O162" s="24">
        <v>576365965.124246</v>
      </c>
      <c r="P162" s="24">
        <v>600742142.07094705</v>
      </c>
      <c r="Q162" s="24">
        <v>943097881.826949</v>
      </c>
      <c r="R162" s="4">
        <f>AVERAGE(L162:Q162)</f>
        <v>861251328.82818043</v>
      </c>
    </row>
    <row r="163" spans="2:18" x14ac:dyDescent="0.25">
      <c r="B163" s="3" t="s">
        <v>164</v>
      </c>
      <c r="C163" s="3" t="s">
        <v>165</v>
      </c>
      <c r="D163" s="3">
        <v>8</v>
      </c>
      <c r="E163" s="3">
        <v>1</v>
      </c>
      <c r="F163" s="3">
        <v>7</v>
      </c>
      <c r="G163" s="3">
        <v>1</v>
      </c>
      <c r="H163" s="3">
        <v>411</v>
      </c>
      <c r="I163" s="3">
        <v>46.2</v>
      </c>
      <c r="J163" s="3">
        <f>I163*1000</f>
        <v>46200</v>
      </c>
      <c r="K163" s="3">
        <v>19.96</v>
      </c>
      <c r="L163" s="24">
        <v>125942817</v>
      </c>
      <c r="M163" s="24">
        <v>126818812.275822</v>
      </c>
      <c r="N163" s="24">
        <v>156178494.39488199</v>
      </c>
      <c r="O163" s="24">
        <v>78627311.708174601</v>
      </c>
      <c r="P163" s="24">
        <v>91009099.634312496</v>
      </c>
      <c r="Q163" s="24">
        <v>97857213.645130202</v>
      </c>
      <c r="R163" s="4">
        <f>AVERAGE(L163:Q163)</f>
        <v>112738958.10972022</v>
      </c>
    </row>
    <row r="164" spans="2:18" x14ac:dyDescent="0.25">
      <c r="B164" s="3" t="s">
        <v>412</v>
      </c>
      <c r="C164" s="3" t="s">
        <v>413</v>
      </c>
      <c r="D164" s="3">
        <v>5</v>
      </c>
      <c r="E164" s="3">
        <v>1</v>
      </c>
      <c r="F164" s="3">
        <v>2</v>
      </c>
      <c r="G164" s="3">
        <v>1</v>
      </c>
      <c r="H164" s="3">
        <v>437</v>
      </c>
      <c r="I164" s="3">
        <v>50.5</v>
      </c>
      <c r="J164" s="3">
        <f>I164*1000</f>
        <v>50500</v>
      </c>
      <c r="K164" s="3">
        <v>6.05</v>
      </c>
      <c r="L164" s="24">
        <v>14026606.5</v>
      </c>
      <c r="M164" s="24">
        <v>9757040.3878654297</v>
      </c>
      <c r="N164" s="24">
        <v>6459564.5272324998</v>
      </c>
      <c r="O164" s="24">
        <v>13787694.338379201</v>
      </c>
      <c r="P164" s="24">
        <v>12115133.4184391</v>
      </c>
      <c r="Q164" s="24">
        <v>7582593.4347898401</v>
      </c>
      <c r="R164" s="4">
        <f>AVERAGE(L164:Q164)</f>
        <v>10621438.767784344</v>
      </c>
    </row>
    <row r="165" spans="2:18" x14ac:dyDescent="0.25">
      <c r="B165" s="3" t="s">
        <v>278</v>
      </c>
      <c r="C165" s="3" t="s">
        <v>279</v>
      </c>
      <c r="D165" s="3">
        <v>6</v>
      </c>
      <c r="E165" s="3">
        <v>1</v>
      </c>
      <c r="F165" s="3">
        <v>4</v>
      </c>
      <c r="G165" s="3">
        <v>1</v>
      </c>
      <c r="H165" s="3">
        <v>431</v>
      </c>
      <c r="I165" s="3">
        <v>46.7</v>
      </c>
      <c r="J165" s="3">
        <f>I165*1000</f>
        <v>46700</v>
      </c>
      <c r="K165" s="3">
        <v>10.76</v>
      </c>
      <c r="L165" s="24">
        <v>9227295.75</v>
      </c>
      <c r="M165" s="24">
        <v>13500497.934996201</v>
      </c>
      <c r="N165" s="24">
        <v>17264604.832488399</v>
      </c>
      <c r="O165" s="24">
        <v>6296898.29286646</v>
      </c>
      <c r="P165" s="24">
        <v>6074308.6525671398</v>
      </c>
      <c r="Q165" s="24">
        <v>13047780.5233512</v>
      </c>
      <c r="R165" s="4">
        <f>AVERAGE(L165:Q165)</f>
        <v>10901897.664378235</v>
      </c>
    </row>
    <row r="166" spans="2:18" x14ac:dyDescent="0.25">
      <c r="B166" s="3" t="s">
        <v>178</v>
      </c>
      <c r="C166" s="3" t="s">
        <v>179</v>
      </c>
      <c r="D166" s="3">
        <v>9</v>
      </c>
      <c r="E166" s="3">
        <v>1</v>
      </c>
      <c r="F166" s="3">
        <v>6</v>
      </c>
      <c r="G166" s="3">
        <v>1</v>
      </c>
      <c r="H166" s="3">
        <v>210</v>
      </c>
      <c r="I166" s="3">
        <v>23.5</v>
      </c>
      <c r="J166" s="3">
        <f>I166*1000</f>
        <v>23500</v>
      </c>
      <c r="K166" s="3">
        <v>18.16</v>
      </c>
      <c r="L166" s="24">
        <v>232151480</v>
      </c>
      <c r="M166" s="24">
        <v>199100156.95249999</v>
      </c>
      <c r="N166" s="24">
        <v>198640227.345092</v>
      </c>
      <c r="O166" s="24">
        <v>189200099.92694601</v>
      </c>
      <c r="P166" s="24">
        <v>218232702.412525</v>
      </c>
      <c r="Q166" s="24">
        <v>143250533.435341</v>
      </c>
      <c r="R166" s="4">
        <f>AVERAGE(L166:Q166)</f>
        <v>196762533.34540066</v>
      </c>
    </row>
    <row r="167" spans="2:18" x14ac:dyDescent="0.25">
      <c r="B167" s="3" t="s">
        <v>380</v>
      </c>
      <c r="C167" s="3" t="s">
        <v>381</v>
      </c>
      <c r="D167" s="3">
        <v>2</v>
      </c>
      <c r="E167" s="3">
        <v>1</v>
      </c>
      <c r="F167" s="3">
        <v>7</v>
      </c>
      <c r="G167" s="3">
        <v>1</v>
      </c>
      <c r="H167" s="3">
        <v>1493</v>
      </c>
      <c r="I167" s="3">
        <v>145.80000000000001</v>
      </c>
      <c r="J167" s="3">
        <f>I167*1000</f>
        <v>145800</v>
      </c>
      <c r="K167" s="3">
        <v>7.12</v>
      </c>
      <c r="L167" s="24">
        <v>861417984</v>
      </c>
      <c r="M167" s="24">
        <v>733726577.28301895</v>
      </c>
      <c r="N167" s="24">
        <v>704681326.48179603</v>
      </c>
      <c r="O167" s="24">
        <v>768331265.54496002</v>
      </c>
      <c r="P167" s="24">
        <v>663714824.47677803</v>
      </c>
      <c r="Q167" s="24">
        <v>708160256.94706094</v>
      </c>
      <c r="R167" s="4">
        <f>AVERAGE(L167:Q167)</f>
        <v>740005372.45560229</v>
      </c>
    </row>
    <row r="168" spans="2:18" x14ac:dyDescent="0.25">
      <c r="B168" s="3" t="s">
        <v>72</v>
      </c>
      <c r="C168" s="3" t="s">
        <v>73</v>
      </c>
      <c r="D168" s="3">
        <v>4</v>
      </c>
      <c r="E168" s="3">
        <v>2</v>
      </c>
      <c r="F168" s="3">
        <v>19</v>
      </c>
      <c r="G168" s="3">
        <v>2</v>
      </c>
      <c r="H168" s="3">
        <v>1057</v>
      </c>
      <c r="I168" s="3">
        <v>121.2</v>
      </c>
      <c r="J168" s="3">
        <f>I168*1000</f>
        <v>121200</v>
      </c>
      <c r="K168" s="3">
        <v>48.23</v>
      </c>
      <c r="L168" s="24">
        <v>904742667.75</v>
      </c>
      <c r="M168" s="24">
        <v>1149183389.8219299</v>
      </c>
      <c r="N168" s="24">
        <v>1273053740.9960599</v>
      </c>
      <c r="O168" s="24">
        <v>705518460.78984499</v>
      </c>
      <c r="P168" s="24">
        <v>1014223697.8762</v>
      </c>
      <c r="Q168" s="24">
        <v>937400677.15030098</v>
      </c>
      <c r="R168" s="4">
        <f>AVERAGE(L168:Q168)</f>
        <v>997353772.39738929</v>
      </c>
    </row>
    <row r="169" spans="2:18" x14ac:dyDescent="0.25">
      <c r="B169" s="3" t="s">
        <v>552</v>
      </c>
      <c r="C169" s="3" t="s">
        <v>553</v>
      </c>
      <c r="D169" s="3">
        <v>6</v>
      </c>
      <c r="E169" s="3">
        <v>1</v>
      </c>
      <c r="F169" s="3">
        <v>1</v>
      </c>
      <c r="G169" s="3">
        <v>1</v>
      </c>
      <c r="H169" s="3">
        <v>619</v>
      </c>
      <c r="I169" s="3">
        <v>68.599999999999994</v>
      </c>
      <c r="J169" s="3">
        <f>I169*1000</f>
        <v>68600</v>
      </c>
      <c r="K169" s="3">
        <v>2.94</v>
      </c>
      <c r="L169" s="24">
        <v>46836228</v>
      </c>
      <c r="M169" s="24">
        <v>27105485.000914302</v>
      </c>
      <c r="N169" s="24">
        <v>21999437.8135662</v>
      </c>
      <c r="O169" s="24">
        <v>46380640.274325803</v>
      </c>
      <c r="P169" s="24">
        <v>21435481.6948824</v>
      </c>
      <c r="Q169" s="24">
        <v>21256540.483040299</v>
      </c>
      <c r="R169" s="4">
        <f>AVERAGE(L169:Q169)</f>
        <v>30835635.544454839</v>
      </c>
    </row>
    <row r="170" spans="2:18" x14ac:dyDescent="0.25">
      <c r="B170" s="3" t="s">
        <v>414</v>
      </c>
      <c r="C170" s="3" t="s">
        <v>415</v>
      </c>
      <c r="D170" s="3">
        <v>5</v>
      </c>
      <c r="E170" s="3">
        <v>1</v>
      </c>
      <c r="F170" s="3">
        <v>3</v>
      </c>
      <c r="G170" s="3">
        <v>1</v>
      </c>
      <c r="H170" s="3">
        <v>791</v>
      </c>
      <c r="I170" s="3">
        <v>85.8</v>
      </c>
      <c r="J170" s="3">
        <f>I170*1000</f>
        <v>85800</v>
      </c>
      <c r="K170" s="3">
        <v>6.02</v>
      </c>
      <c r="L170" s="24">
        <v>46836228</v>
      </c>
      <c r="M170" s="24">
        <v>27105485.000914302</v>
      </c>
      <c r="N170" s="24">
        <v>21999437.8135662</v>
      </c>
      <c r="O170" s="24">
        <v>46380640.274325803</v>
      </c>
      <c r="P170" s="24">
        <v>21435481.6948824</v>
      </c>
      <c r="Q170" s="24">
        <v>21256540.483040299</v>
      </c>
      <c r="R170" s="4">
        <f>AVERAGE(L170:Q170)</f>
        <v>30835635.544454839</v>
      </c>
    </row>
    <row r="171" spans="2:18" x14ac:dyDescent="0.25">
      <c r="B171" s="3" t="s">
        <v>442</v>
      </c>
      <c r="C171" s="3" t="s">
        <v>443</v>
      </c>
      <c r="D171" s="3">
        <v>7</v>
      </c>
      <c r="E171" s="3">
        <v>1</v>
      </c>
      <c r="F171" s="3">
        <v>2</v>
      </c>
      <c r="G171" s="3">
        <v>1</v>
      </c>
      <c r="H171" s="3">
        <v>458</v>
      </c>
      <c r="I171" s="3">
        <v>51.7</v>
      </c>
      <c r="J171" s="3">
        <f>I171*1000</f>
        <v>51700</v>
      </c>
      <c r="K171" s="3">
        <v>5.65</v>
      </c>
      <c r="L171" s="24">
        <v>9879593</v>
      </c>
      <c r="M171" s="24">
        <v>6996893.5737346699</v>
      </c>
      <c r="N171" s="24">
        <v>7718262.3141111499</v>
      </c>
      <c r="O171" s="24">
        <v>10018935.095568299</v>
      </c>
      <c r="P171" s="24">
        <v>4239263.2222310798</v>
      </c>
      <c r="Q171" s="24">
        <v>4830785.4499927796</v>
      </c>
      <c r="R171" s="4">
        <f>AVERAGE(L171:Q171)</f>
        <v>7280622.1092729969</v>
      </c>
    </row>
    <row r="172" spans="2:18" x14ac:dyDescent="0.25">
      <c r="B172" s="3" t="s">
        <v>686</v>
      </c>
      <c r="C172" s="3" t="s">
        <v>687</v>
      </c>
      <c r="D172" s="3">
        <v>2</v>
      </c>
      <c r="E172" s="3">
        <v>1</v>
      </c>
      <c r="F172" s="3">
        <v>1</v>
      </c>
      <c r="G172" s="3">
        <v>1</v>
      </c>
      <c r="H172" s="3">
        <v>408</v>
      </c>
      <c r="I172" s="3">
        <v>47.7</v>
      </c>
      <c r="J172" s="3">
        <f>I172*1000</f>
        <v>47700</v>
      </c>
      <c r="K172" s="3">
        <v>1.93</v>
      </c>
      <c r="L172" s="24">
        <v>2324252</v>
      </c>
      <c r="M172" s="24">
        <v>4410847.1055562701</v>
      </c>
      <c r="N172" s="24">
        <v>5376045.7682513501</v>
      </c>
      <c r="O172" s="24">
        <v>1986844.8474339</v>
      </c>
      <c r="P172" s="24">
        <v>3778673.5496985102</v>
      </c>
      <c r="Q172" s="24">
        <v>4143413.3418931402</v>
      </c>
      <c r="R172" s="4">
        <f>AVERAGE(L172:Q172)</f>
        <v>3670012.7688055285</v>
      </c>
    </row>
    <row r="173" spans="2:18" x14ac:dyDescent="0.25">
      <c r="B173" s="3" t="s">
        <v>168</v>
      </c>
      <c r="C173" s="3" t="s">
        <v>169</v>
      </c>
      <c r="D173" s="3">
        <v>1</v>
      </c>
      <c r="E173" s="3">
        <v>1</v>
      </c>
      <c r="F173" s="3">
        <v>7</v>
      </c>
      <c r="G173" s="3">
        <v>1</v>
      </c>
      <c r="H173" s="3">
        <v>1883</v>
      </c>
      <c r="I173" s="3">
        <v>216.5</v>
      </c>
      <c r="J173" s="3">
        <f>I173*1000</f>
        <v>216500</v>
      </c>
      <c r="K173" s="3">
        <v>19.579999999999998</v>
      </c>
      <c r="L173" s="24">
        <v>219610096</v>
      </c>
      <c r="M173" s="24">
        <v>196891565.20527801</v>
      </c>
      <c r="N173" s="24">
        <v>149672703.681665</v>
      </c>
      <c r="O173" s="24">
        <v>142997807.90258899</v>
      </c>
      <c r="P173" s="24">
        <v>126357187.44554199</v>
      </c>
      <c r="Q173" s="24">
        <v>113976766.385039</v>
      </c>
      <c r="R173" s="4">
        <f>AVERAGE(L173:Q173)</f>
        <v>158251021.10335216</v>
      </c>
    </row>
    <row r="174" spans="2:18" x14ac:dyDescent="0.25">
      <c r="B174" s="3" t="s">
        <v>196</v>
      </c>
      <c r="C174" s="3" t="s">
        <v>197</v>
      </c>
      <c r="D174" s="3">
        <v>4</v>
      </c>
      <c r="E174" s="3">
        <v>1</v>
      </c>
      <c r="F174" s="3">
        <v>5</v>
      </c>
      <c r="G174" s="3">
        <v>1</v>
      </c>
      <c r="H174" s="3">
        <v>910</v>
      </c>
      <c r="I174" s="3">
        <v>100.8</v>
      </c>
      <c r="J174" s="3">
        <f>I174*1000</f>
        <v>100800</v>
      </c>
      <c r="K174" s="3">
        <v>16.61</v>
      </c>
      <c r="L174" s="24" t="s">
        <v>15</v>
      </c>
      <c r="M174" s="24">
        <v>2836386.0030478002</v>
      </c>
      <c r="N174" s="24">
        <v>11033433.7233501</v>
      </c>
      <c r="O174" s="24">
        <v>4333804.8185707796</v>
      </c>
      <c r="P174" s="24">
        <v>17557076.565073501</v>
      </c>
      <c r="Q174" s="24">
        <v>3142001.2722639102</v>
      </c>
      <c r="R174" s="4">
        <f>AVERAGE(L174:Q174)</f>
        <v>7780540.4764612187</v>
      </c>
    </row>
    <row r="175" spans="2:18" x14ac:dyDescent="0.25">
      <c r="B175" s="3" t="s">
        <v>388</v>
      </c>
      <c r="C175" s="3" t="s">
        <v>389</v>
      </c>
      <c r="D175" s="3">
        <v>12</v>
      </c>
      <c r="E175" s="3">
        <v>1</v>
      </c>
      <c r="F175" s="3">
        <v>2</v>
      </c>
      <c r="G175" s="3">
        <v>1</v>
      </c>
      <c r="H175" s="3">
        <v>299</v>
      </c>
      <c r="I175" s="3">
        <v>32.700000000000003</v>
      </c>
      <c r="J175" s="3">
        <f>I175*1000</f>
        <v>32700.000000000004</v>
      </c>
      <c r="K175" s="3">
        <v>6.79</v>
      </c>
      <c r="L175" s="24">
        <v>39254420</v>
      </c>
      <c r="M175" s="24">
        <v>101351502.34467199</v>
      </c>
      <c r="N175" s="24">
        <v>50810125.755413897</v>
      </c>
      <c r="O175" s="24">
        <v>60912442.131113403</v>
      </c>
      <c r="P175" s="24">
        <v>74958852.354184806</v>
      </c>
      <c r="Q175" s="24">
        <v>98773353.909476995</v>
      </c>
      <c r="R175" s="4">
        <f>AVERAGE(L175:Q175)</f>
        <v>71010116.082476854</v>
      </c>
    </row>
    <row r="176" spans="2:18" x14ac:dyDescent="0.25">
      <c r="B176" s="3" t="s">
        <v>50</v>
      </c>
      <c r="C176" s="3" t="s">
        <v>51</v>
      </c>
      <c r="D176" s="3">
        <v>10</v>
      </c>
      <c r="E176" s="3">
        <v>1</v>
      </c>
      <c r="F176" s="3">
        <v>25</v>
      </c>
      <c r="G176" s="3">
        <v>1</v>
      </c>
      <c r="H176" s="3">
        <v>187</v>
      </c>
      <c r="I176" s="3">
        <v>21.9</v>
      </c>
      <c r="J176" s="3">
        <f>I176*1000</f>
        <v>21900</v>
      </c>
      <c r="K176" s="3">
        <v>85.83</v>
      </c>
      <c r="L176" s="24">
        <v>1996724144</v>
      </c>
      <c r="M176" s="24">
        <v>1451220335.6085601</v>
      </c>
      <c r="N176" s="24">
        <v>1164849154.24891</v>
      </c>
      <c r="O176" s="24">
        <v>1453030898.4995601</v>
      </c>
      <c r="P176" s="24">
        <v>1210056598.2335801</v>
      </c>
      <c r="Q176" s="24">
        <v>905315340.24009895</v>
      </c>
      <c r="R176" s="4">
        <f>AVERAGE(L176:Q176)</f>
        <v>1363532745.1384516</v>
      </c>
    </row>
    <row r="177" spans="2:18" x14ac:dyDescent="0.25">
      <c r="B177" s="3" t="s">
        <v>190</v>
      </c>
      <c r="C177" s="3" t="s">
        <v>191</v>
      </c>
      <c r="D177" s="3">
        <v>12</v>
      </c>
      <c r="E177" s="3">
        <v>1</v>
      </c>
      <c r="F177" s="3">
        <v>10</v>
      </c>
      <c r="G177" s="3">
        <v>1</v>
      </c>
      <c r="H177" s="3">
        <v>333</v>
      </c>
      <c r="I177" s="3">
        <v>36.200000000000003</v>
      </c>
      <c r="J177" s="3">
        <f>I177*1000</f>
        <v>36200</v>
      </c>
      <c r="K177" s="3">
        <v>17.18</v>
      </c>
      <c r="L177" s="24">
        <v>29658060.25</v>
      </c>
      <c r="M177" s="24">
        <v>44311923.017480098</v>
      </c>
      <c r="N177" s="24">
        <v>69033966.796811506</v>
      </c>
      <c r="O177" s="24">
        <v>27360179.2259872</v>
      </c>
      <c r="P177" s="24">
        <v>23739960.185529798</v>
      </c>
      <c r="Q177" s="24">
        <v>50358066.0713844</v>
      </c>
      <c r="R177" s="4">
        <f>AVERAGE(L177:Q177)</f>
        <v>40743692.591198832</v>
      </c>
    </row>
    <row r="178" spans="2:18" x14ac:dyDescent="0.25">
      <c r="B178" s="3" t="s">
        <v>618</v>
      </c>
      <c r="C178" s="3" t="s">
        <v>619</v>
      </c>
      <c r="D178" s="3">
        <v>5</v>
      </c>
      <c r="E178" s="3">
        <v>1</v>
      </c>
      <c r="F178" s="3">
        <v>1</v>
      </c>
      <c r="G178" s="3">
        <v>1</v>
      </c>
      <c r="H178" s="3">
        <v>691</v>
      </c>
      <c r="I178" s="3">
        <v>73.5</v>
      </c>
      <c r="J178" s="3">
        <f>I178*1000</f>
        <v>73500</v>
      </c>
      <c r="K178" s="3">
        <v>2.65</v>
      </c>
      <c r="L178" s="24">
        <v>218641136</v>
      </c>
      <c r="M178" s="24">
        <v>212387069.17118999</v>
      </c>
      <c r="N178" s="24">
        <v>238705241.15143999</v>
      </c>
      <c r="O178" s="24">
        <v>149666411.577517</v>
      </c>
      <c r="P178" s="24">
        <v>164572804.589935</v>
      </c>
      <c r="Q178" s="24">
        <v>166906166.04283401</v>
      </c>
      <c r="R178" s="4">
        <f>AVERAGE(L178:Q178)</f>
        <v>191813138.08881935</v>
      </c>
    </row>
    <row r="179" spans="2:18" x14ac:dyDescent="0.25">
      <c r="B179" s="3" t="s">
        <v>528</v>
      </c>
      <c r="C179" s="3" t="s">
        <v>529</v>
      </c>
      <c r="D179" s="3">
        <v>2</v>
      </c>
      <c r="E179" s="3">
        <v>1</v>
      </c>
      <c r="F179" s="3">
        <v>1</v>
      </c>
      <c r="G179" s="3">
        <v>1</v>
      </c>
      <c r="H179" s="3">
        <v>1108</v>
      </c>
      <c r="I179" s="3">
        <v>122.1</v>
      </c>
      <c r="J179" s="3">
        <f>I179*1000</f>
        <v>122100</v>
      </c>
      <c r="K179" s="3">
        <v>3.11</v>
      </c>
      <c r="L179" s="24">
        <v>56056304</v>
      </c>
      <c r="M179" s="24">
        <v>55638899.355608501</v>
      </c>
      <c r="N179" s="24">
        <v>50248198.159315698</v>
      </c>
      <c r="O179" s="24">
        <v>88954749.340670705</v>
      </c>
      <c r="P179" s="24">
        <v>89631929.728910401</v>
      </c>
      <c r="Q179" s="24">
        <v>77776855.063191101</v>
      </c>
      <c r="R179" s="4">
        <f>AVERAGE(L179:Q179)</f>
        <v>69717822.607949406</v>
      </c>
    </row>
    <row r="180" spans="2:18" x14ac:dyDescent="0.25">
      <c r="B180" s="3" t="s">
        <v>126</v>
      </c>
      <c r="C180" s="3" t="s">
        <v>127</v>
      </c>
      <c r="D180" s="3">
        <v>1</v>
      </c>
      <c r="E180" s="3">
        <v>2</v>
      </c>
      <c r="F180" s="3">
        <v>10</v>
      </c>
      <c r="G180" s="3">
        <v>2</v>
      </c>
      <c r="H180" s="3">
        <v>4515</v>
      </c>
      <c r="I180" s="3">
        <v>501.2</v>
      </c>
      <c r="J180" s="3">
        <f>I180*1000</f>
        <v>501200</v>
      </c>
      <c r="K180" s="3">
        <v>24.36</v>
      </c>
      <c r="L180" s="24">
        <v>174515256.75</v>
      </c>
      <c r="M180" s="24">
        <v>171208095.40902001</v>
      </c>
      <c r="N180" s="24">
        <v>173922235.72905299</v>
      </c>
      <c r="O180" s="24">
        <v>230196543.27964801</v>
      </c>
      <c r="P180" s="24">
        <v>209424367.92559001</v>
      </c>
      <c r="Q180" s="24">
        <v>206046018.585675</v>
      </c>
      <c r="R180" s="4">
        <f>AVERAGE(L180:Q180)</f>
        <v>194218752.94649768</v>
      </c>
    </row>
    <row r="181" spans="2:18" x14ac:dyDescent="0.25">
      <c r="B181" s="3" t="s">
        <v>82</v>
      </c>
      <c r="C181" s="3" t="s">
        <v>83</v>
      </c>
      <c r="D181" s="3">
        <v>4</v>
      </c>
      <c r="E181" s="3">
        <v>1</v>
      </c>
      <c r="F181" s="3">
        <v>13</v>
      </c>
      <c r="G181" s="3">
        <v>1</v>
      </c>
      <c r="H181" s="3">
        <v>525</v>
      </c>
      <c r="I181" s="3">
        <v>57.4</v>
      </c>
      <c r="J181" s="3">
        <f>I181*1000</f>
        <v>57400</v>
      </c>
      <c r="K181" s="3">
        <v>40.03</v>
      </c>
      <c r="L181" s="24">
        <v>2728169278.375</v>
      </c>
      <c r="M181" s="24">
        <v>3058590307.5664701</v>
      </c>
      <c r="N181" s="24">
        <v>3763745993.5399098</v>
      </c>
      <c r="O181" s="24">
        <v>2167612968.3618002</v>
      </c>
      <c r="P181" s="24">
        <v>2961327787.2946801</v>
      </c>
      <c r="Q181" s="24">
        <v>3001847964.3670602</v>
      </c>
      <c r="R181" s="4">
        <f>AVERAGE(L181:Q181)</f>
        <v>2946882383.2508202</v>
      </c>
    </row>
    <row r="182" spans="2:18" x14ac:dyDescent="0.25">
      <c r="B182" s="3" t="s">
        <v>436</v>
      </c>
      <c r="C182" s="3" t="s">
        <v>437</v>
      </c>
      <c r="D182" s="3">
        <v>5</v>
      </c>
      <c r="E182" s="3">
        <v>1</v>
      </c>
      <c r="F182" s="3">
        <v>5</v>
      </c>
      <c r="G182" s="3">
        <v>1</v>
      </c>
      <c r="H182" s="3">
        <v>405</v>
      </c>
      <c r="I182" s="3">
        <v>44.4</v>
      </c>
      <c r="J182" s="3">
        <f>I182*1000</f>
        <v>44400</v>
      </c>
      <c r="K182" s="3">
        <v>5.75</v>
      </c>
      <c r="L182" s="24">
        <v>912460672</v>
      </c>
      <c r="M182" s="24">
        <v>704273106.44591105</v>
      </c>
      <c r="N182" s="24">
        <v>610832128.89135599</v>
      </c>
      <c r="O182" s="24">
        <v>694263894.02116299</v>
      </c>
      <c r="P182" s="24">
        <v>652447539.40580404</v>
      </c>
      <c r="Q182" s="24">
        <v>381273644.76905799</v>
      </c>
      <c r="R182" s="4">
        <f>AVERAGE(L182:Q182)</f>
        <v>659258497.58888197</v>
      </c>
    </row>
    <row r="183" spans="2:18" x14ac:dyDescent="0.25">
      <c r="B183" s="3" t="s">
        <v>202</v>
      </c>
      <c r="C183" s="3" t="s">
        <v>203</v>
      </c>
      <c r="D183" s="3">
        <v>12</v>
      </c>
      <c r="E183" s="3">
        <v>1</v>
      </c>
      <c r="F183" s="3">
        <v>6</v>
      </c>
      <c r="G183" s="3">
        <v>1</v>
      </c>
      <c r="H183" s="3">
        <v>186</v>
      </c>
      <c r="I183" s="3">
        <v>20.6</v>
      </c>
      <c r="J183" s="3">
        <f>I183*1000</f>
        <v>20600</v>
      </c>
      <c r="K183" s="3">
        <v>16.260000000000002</v>
      </c>
      <c r="L183" s="24">
        <v>1488999424</v>
      </c>
      <c r="M183" s="24">
        <v>1622565988.7383399</v>
      </c>
      <c r="N183" s="24">
        <v>1645361405.6702299</v>
      </c>
      <c r="O183" s="24">
        <v>867646912.03355801</v>
      </c>
      <c r="P183" s="24">
        <v>1077403207.3929901</v>
      </c>
      <c r="Q183" s="24">
        <v>1132164735.1912799</v>
      </c>
      <c r="R183" s="4">
        <f>AVERAGE(L183:Q183)</f>
        <v>1305690278.837733</v>
      </c>
    </row>
    <row r="184" spans="2:18" x14ac:dyDescent="0.25">
      <c r="B184" s="3" t="s">
        <v>194</v>
      </c>
      <c r="C184" s="3" t="s">
        <v>195</v>
      </c>
      <c r="D184" s="3">
        <v>14</v>
      </c>
      <c r="E184" s="3">
        <v>1</v>
      </c>
      <c r="F184" s="3">
        <v>6</v>
      </c>
      <c r="G184" s="3">
        <v>1</v>
      </c>
      <c r="H184" s="3">
        <v>167</v>
      </c>
      <c r="I184" s="3">
        <v>17.899999999999999</v>
      </c>
      <c r="J184" s="3">
        <f>I184*1000</f>
        <v>17900</v>
      </c>
      <c r="K184" s="3">
        <v>16.77</v>
      </c>
      <c r="L184" s="24">
        <v>21528149</v>
      </c>
      <c r="M184" s="24">
        <v>16334209.7038686</v>
      </c>
      <c r="N184" s="24">
        <v>13704123.590697801</v>
      </c>
      <c r="O184" s="24">
        <v>26904096.052968699</v>
      </c>
      <c r="P184" s="24">
        <v>22774331.596050002</v>
      </c>
      <c r="Q184" s="24">
        <v>16766396.909617299</v>
      </c>
      <c r="R184" s="4">
        <f>AVERAGE(L184:Q184)</f>
        <v>19668551.142200399</v>
      </c>
    </row>
    <row r="185" spans="2:18" x14ac:dyDescent="0.25">
      <c r="B185" s="3" t="s">
        <v>684</v>
      </c>
      <c r="C185" s="3" t="s">
        <v>685</v>
      </c>
      <c r="D185" s="3">
        <v>1</v>
      </c>
      <c r="E185" s="3">
        <v>1</v>
      </c>
      <c r="F185" s="3">
        <v>1</v>
      </c>
      <c r="G185" s="3">
        <v>1</v>
      </c>
      <c r="H185" s="3">
        <v>765</v>
      </c>
      <c r="I185" s="3">
        <v>85.8</v>
      </c>
      <c r="J185" s="3">
        <f>I185*1000</f>
        <v>85800</v>
      </c>
      <c r="K185" s="3">
        <v>1.93</v>
      </c>
      <c r="L185" s="24">
        <v>7315168.5</v>
      </c>
      <c r="M185" s="24">
        <v>7236723.4094460001</v>
      </c>
      <c r="N185" s="24">
        <v>6277044.5693276599</v>
      </c>
      <c r="O185" s="24">
        <v>3843681.6644191099</v>
      </c>
      <c r="P185" s="24">
        <v>4236233.51510954</v>
      </c>
      <c r="Q185" s="24">
        <v>4417453.0488520199</v>
      </c>
      <c r="R185" s="4">
        <f>AVERAGE(L185:Q185)</f>
        <v>5554384.1178590553</v>
      </c>
    </row>
    <row r="186" spans="2:18" x14ac:dyDescent="0.25">
      <c r="B186" s="3" t="s">
        <v>518</v>
      </c>
      <c r="C186" s="3" t="s">
        <v>519</v>
      </c>
      <c r="D186" s="3">
        <v>40</v>
      </c>
      <c r="E186" s="3">
        <v>1</v>
      </c>
      <c r="F186" s="3">
        <v>1</v>
      </c>
      <c r="G186" s="3">
        <v>1</v>
      </c>
      <c r="H186" s="3">
        <v>86</v>
      </c>
      <c r="I186" s="3">
        <v>9.8000000000000007</v>
      </c>
      <c r="J186" s="3">
        <f>I186*1000</f>
        <v>9800</v>
      </c>
      <c r="K186" s="3">
        <v>3.19</v>
      </c>
      <c r="L186" s="24">
        <v>17681706</v>
      </c>
      <c r="M186" s="24">
        <v>7364773.3135664901</v>
      </c>
      <c r="N186" s="24">
        <v>6355060.8466805303</v>
      </c>
      <c r="O186" s="24">
        <v>15896711.906492701</v>
      </c>
      <c r="P186" s="24">
        <v>7834454.6873343699</v>
      </c>
      <c r="Q186" s="24">
        <v>6549029.6651813397</v>
      </c>
      <c r="R186" s="4">
        <f>AVERAGE(L186:Q186)</f>
        <v>10280289.403209239</v>
      </c>
    </row>
    <row r="187" spans="2:18" x14ac:dyDescent="0.25">
      <c r="B187" s="3" t="s">
        <v>378</v>
      </c>
      <c r="C187" s="3" t="s">
        <v>379</v>
      </c>
      <c r="D187" s="3">
        <v>6</v>
      </c>
      <c r="E187" s="3">
        <v>1</v>
      </c>
      <c r="F187" s="3">
        <v>3</v>
      </c>
      <c r="G187" s="3">
        <v>1</v>
      </c>
      <c r="H187" s="3">
        <v>546</v>
      </c>
      <c r="I187" s="3">
        <v>60.5</v>
      </c>
      <c r="J187" s="3">
        <f>I187*1000</f>
        <v>60500</v>
      </c>
      <c r="K187" s="3">
        <v>7.17</v>
      </c>
      <c r="L187" s="24">
        <v>196609248</v>
      </c>
      <c r="M187" s="24">
        <v>313500243.10773599</v>
      </c>
      <c r="N187" s="24">
        <v>304314244.21938097</v>
      </c>
      <c r="O187" s="24">
        <v>297555469.747742</v>
      </c>
      <c r="P187" s="24">
        <v>334170476.969374</v>
      </c>
      <c r="Q187" s="24">
        <v>326145786.84687001</v>
      </c>
      <c r="R187" s="4">
        <f>AVERAGE(L187:Q187)</f>
        <v>295382578.14851713</v>
      </c>
    </row>
    <row r="188" spans="2:18" x14ac:dyDescent="0.25">
      <c r="B188" s="3" t="s">
        <v>516</v>
      </c>
      <c r="C188" s="3" t="s">
        <v>517</v>
      </c>
      <c r="D188" s="3">
        <v>5</v>
      </c>
      <c r="E188" s="3">
        <v>1</v>
      </c>
      <c r="F188" s="3">
        <v>1</v>
      </c>
      <c r="G188" s="3">
        <v>1</v>
      </c>
      <c r="H188" s="3">
        <v>620</v>
      </c>
      <c r="I188" s="3">
        <v>69</v>
      </c>
      <c r="J188" s="3">
        <f>I188*1000</f>
        <v>69000</v>
      </c>
      <c r="K188" s="3">
        <v>3.23</v>
      </c>
      <c r="L188" s="24">
        <v>47727364</v>
      </c>
      <c r="M188" s="24">
        <v>36455661.146371</v>
      </c>
      <c r="N188" s="24">
        <v>32890645.302995902</v>
      </c>
      <c r="O188" s="24">
        <v>19845347.112036601</v>
      </c>
      <c r="P188" s="24">
        <v>14002056.834341301</v>
      </c>
      <c r="Q188" s="24">
        <v>12472216.818372101</v>
      </c>
      <c r="R188" s="4">
        <f>AVERAGE(L188:Q188)</f>
        <v>27232215.202352818</v>
      </c>
    </row>
    <row r="189" spans="2:18" x14ac:dyDescent="0.25">
      <c r="B189" s="3" t="s">
        <v>644</v>
      </c>
      <c r="C189" s="3" t="s">
        <v>645</v>
      </c>
      <c r="D189" s="3">
        <v>3</v>
      </c>
      <c r="E189" s="3">
        <v>1</v>
      </c>
      <c r="F189" s="3">
        <v>1</v>
      </c>
      <c r="G189" s="3">
        <v>1</v>
      </c>
      <c r="H189" s="3">
        <v>736</v>
      </c>
      <c r="I189" s="3">
        <v>81.599999999999994</v>
      </c>
      <c r="J189" s="3">
        <f>I189*1000</f>
        <v>81600</v>
      </c>
      <c r="K189" s="3">
        <v>2.5</v>
      </c>
      <c r="L189" s="24">
        <v>999772416</v>
      </c>
      <c r="M189" s="24">
        <v>1244680410.9746101</v>
      </c>
      <c r="N189" s="24">
        <v>1075838244.13413</v>
      </c>
      <c r="O189" s="24">
        <v>468433231.66483301</v>
      </c>
      <c r="P189" s="24">
        <v>616464708.64976799</v>
      </c>
      <c r="Q189" s="24">
        <v>585308508.99600005</v>
      </c>
      <c r="R189" s="4">
        <f>AVERAGE(L189:Q189)</f>
        <v>831749586.73655701</v>
      </c>
    </row>
    <row r="190" spans="2:18" x14ac:dyDescent="0.25">
      <c r="B190" s="3" t="s">
        <v>486</v>
      </c>
      <c r="C190" s="3" t="s">
        <v>487</v>
      </c>
      <c r="D190" s="3">
        <v>16</v>
      </c>
      <c r="E190" s="3">
        <v>1</v>
      </c>
      <c r="F190" s="3">
        <v>2</v>
      </c>
      <c r="G190" s="3">
        <v>1</v>
      </c>
      <c r="H190" s="3">
        <v>90</v>
      </c>
      <c r="I190" s="3">
        <v>9.9</v>
      </c>
      <c r="J190" s="3">
        <f>I190*1000</f>
        <v>9900</v>
      </c>
      <c r="K190" s="3">
        <v>4.68</v>
      </c>
      <c r="L190" s="24">
        <v>10801700</v>
      </c>
      <c r="M190" s="24">
        <v>12229969.5134288</v>
      </c>
      <c r="N190" s="24">
        <v>11018151.311609</v>
      </c>
      <c r="O190" s="24">
        <v>7684858.4010871602</v>
      </c>
      <c r="P190" s="24">
        <v>7088415.5773061896</v>
      </c>
      <c r="Q190" s="24">
        <v>5781414.3846379202</v>
      </c>
      <c r="R190" s="4">
        <f>AVERAGE(L190:Q190)</f>
        <v>9100751.531344844</v>
      </c>
    </row>
    <row r="191" spans="2:18" x14ac:dyDescent="0.25">
      <c r="B191" s="3" t="s">
        <v>318</v>
      </c>
      <c r="C191" s="3" t="s">
        <v>319</v>
      </c>
      <c r="D191" s="3">
        <v>9</v>
      </c>
      <c r="E191" s="3">
        <v>1</v>
      </c>
      <c r="F191" s="3">
        <v>4</v>
      </c>
      <c r="G191" s="3">
        <v>1</v>
      </c>
      <c r="H191" s="3">
        <v>286</v>
      </c>
      <c r="I191" s="3">
        <v>30.8</v>
      </c>
      <c r="J191" s="3">
        <f>I191*1000</f>
        <v>30800</v>
      </c>
      <c r="K191" s="3">
        <v>9.23</v>
      </c>
      <c r="L191" s="24">
        <v>2683542336</v>
      </c>
      <c r="M191" s="24">
        <v>2533122500.2686601</v>
      </c>
      <c r="N191" s="24">
        <v>2076029071.6522801</v>
      </c>
      <c r="O191" s="24">
        <v>1414500494.6275001</v>
      </c>
      <c r="P191" s="24">
        <v>1504151994.6994801</v>
      </c>
      <c r="Q191" s="24">
        <v>1204150340.6826401</v>
      </c>
      <c r="R191" s="4">
        <f>AVERAGE(L191:Q191)</f>
        <v>1902582789.6550932</v>
      </c>
    </row>
    <row r="192" spans="2:18" x14ac:dyDescent="0.25">
      <c r="B192" s="3" t="s">
        <v>460</v>
      </c>
      <c r="C192" s="3" t="s">
        <v>461</v>
      </c>
      <c r="D192" s="3">
        <v>2</v>
      </c>
      <c r="E192" s="3">
        <v>2</v>
      </c>
      <c r="F192" s="3">
        <v>2</v>
      </c>
      <c r="G192" s="3">
        <v>2</v>
      </c>
      <c r="H192" s="3">
        <v>2142</v>
      </c>
      <c r="I192" s="3">
        <v>239.1</v>
      </c>
      <c r="J192" s="3">
        <f>I192*1000</f>
        <v>239100</v>
      </c>
      <c r="K192" s="3">
        <v>5.33</v>
      </c>
      <c r="L192" s="24">
        <v>40035318</v>
      </c>
      <c r="M192" s="24">
        <v>30199849.654239699</v>
      </c>
      <c r="N192" s="24">
        <v>29446217.7788423</v>
      </c>
      <c r="O192" s="24">
        <v>41164988.507655904</v>
      </c>
      <c r="P192" s="24">
        <v>28256991.656486601</v>
      </c>
      <c r="Q192" s="24">
        <v>10628270.2415202</v>
      </c>
      <c r="R192" s="4">
        <f>AVERAGE(L192:Q192)</f>
        <v>29955272.639790785</v>
      </c>
    </row>
    <row r="193" spans="2:18" x14ac:dyDescent="0.25">
      <c r="B193" s="3" t="s">
        <v>390</v>
      </c>
      <c r="C193" s="3" t="s">
        <v>391</v>
      </c>
      <c r="D193" s="3">
        <v>9</v>
      </c>
      <c r="E193" s="3">
        <v>1</v>
      </c>
      <c r="F193" s="3">
        <v>7</v>
      </c>
      <c r="G193" s="3">
        <v>1</v>
      </c>
      <c r="H193" s="3">
        <v>364</v>
      </c>
      <c r="I193" s="3">
        <v>40.200000000000003</v>
      </c>
      <c r="J193" s="3">
        <f>I193*1000</f>
        <v>40200</v>
      </c>
      <c r="K193" s="3">
        <v>6.68</v>
      </c>
      <c r="L193" s="24">
        <v>636586920</v>
      </c>
      <c r="M193" s="24">
        <v>414065100.86354297</v>
      </c>
      <c r="N193" s="24">
        <v>312777604.27933598</v>
      </c>
      <c r="O193" s="24">
        <v>671960765.22086596</v>
      </c>
      <c r="P193" s="24">
        <v>533943900.68434602</v>
      </c>
      <c r="Q193" s="24">
        <v>234331329.233385</v>
      </c>
      <c r="R193" s="4">
        <f>AVERAGE(L193:Q193)</f>
        <v>467277603.38024598</v>
      </c>
    </row>
    <row r="194" spans="2:18" x14ac:dyDescent="0.25">
      <c r="B194" s="3" t="s">
        <v>258</v>
      </c>
      <c r="C194" s="3" t="s">
        <v>259</v>
      </c>
      <c r="D194" s="3">
        <v>3</v>
      </c>
      <c r="E194" s="3">
        <v>1</v>
      </c>
      <c r="F194" s="3">
        <v>5</v>
      </c>
      <c r="G194" s="3">
        <v>1</v>
      </c>
      <c r="H194" s="3">
        <v>935</v>
      </c>
      <c r="I194" s="3">
        <v>104</v>
      </c>
      <c r="J194" s="3">
        <f>I194*1000</f>
        <v>104000</v>
      </c>
      <c r="K194" s="3">
        <v>12.21</v>
      </c>
      <c r="L194" s="24">
        <v>143668512</v>
      </c>
      <c r="M194" s="24">
        <v>101423326.31359001</v>
      </c>
      <c r="N194" s="24">
        <v>84688478.214570001</v>
      </c>
      <c r="O194" s="24">
        <v>127991491.295167</v>
      </c>
      <c r="P194" s="24">
        <v>106157338.817497</v>
      </c>
      <c r="Q194" s="24">
        <v>79249195.055194095</v>
      </c>
      <c r="R194" s="4">
        <f>AVERAGE(L194:Q194)</f>
        <v>107196390.28266968</v>
      </c>
    </row>
    <row r="195" spans="2:18" x14ac:dyDescent="0.25">
      <c r="B195" s="3" t="s">
        <v>678</v>
      </c>
      <c r="C195" s="3" t="s">
        <v>679</v>
      </c>
      <c r="D195" s="3">
        <v>2</v>
      </c>
      <c r="E195" s="3">
        <v>1</v>
      </c>
      <c r="F195" s="3">
        <v>1</v>
      </c>
      <c r="G195" s="3">
        <v>1</v>
      </c>
      <c r="H195" s="3">
        <v>928</v>
      </c>
      <c r="I195" s="3">
        <v>108.3</v>
      </c>
      <c r="J195" s="3">
        <f>I195*1000</f>
        <v>108300</v>
      </c>
      <c r="K195" s="3">
        <v>2.0499999999999998</v>
      </c>
      <c r="L195" s="24">
        <v>48160220</v>
      </c>
      <c r="M195" s="24">
        <v>48092839.536810704</v>
      </c>
      <c r="N195" s="24">
        <v>54545310.229286298</v>
      </c>
      <c r="O195" s="24">
        <v>69075710.461774796</v>
      </c>
      <c r="P195" s="24">
        <v>67622703.080701396</v>
      </c>
      <c r="Q195" s="24">
        <v>77371828.239125699</v>
      </c>
      <c r="R195" s="4">
        <f>AVERAGE(L195:Q195)</f>
        <v>60811435.257949807</v>
      </c>
    </row>
    <row r="196" spans="2:18" x14ac:dyDescent="0.25">
      <c r="B196" s="3" t="s">
        <v>542</v>
      </c>
      <c r="C196" s="3" t="s">
        <v>543</v>
      </c>
      <c r="D196" s="3">
        <v>2</v>
      </c>
      <c r="E196" s="3">
        <v>1</v>
      </c>
      <c r="F196" s="3">
        <v>1</v>
      </c>
      <c r="G196" s="3">
        <v>1</v>
      </c>
      <c r="H196" s="3">
        <v>1216</v>
      </c>
      <c r="I196" s="3">
        <v>129.5</v>
      </c>
      <c r="J196" s="3">
        <f>I196*1000</f>
        <v>129500</v>
      </c>
      <c r="K196" s="3">
        <v>2.98</v>
      </c>
      <c r="L196" s="24">
        <v>227040368</v>
      </c>
      <c r="M196" s="24">
        <v>239051331.98745301</v>
      </c>
      <c r="N196" s="24">
        <v>240390975.985511</v>
      </c>
      <c r="O196" s="24">
        <v>161572694.74788401</v>
      </c>
      <c r="P196" s="24">
        <v>170736372.27487099</v>
      </c>
      <c r="Q196" s="24">
        <v>192448336.79329401</v>
      </c>
      <c r="R196" s="4">
        <f>AVERAGE(L196:Q196)</f>
        <v>205206679.96483552</v>
      </c>
    </row>
    <row r="197" spans="2:18" x14ac:dyDescent="0.25">
      <c r="B197" s="3" t="s">
        <v>532</v>
      </c>
      <c r="C197" s="3" t="s">
        <v>533</v>
      </c>
      <c r="D197" s="3">
        <v>6</v>
      </c>
      <c r="E197" s="3">
        <v>1</v>
      </c>
      <c r="F197" s="3">
        <v>1</v>
      </c>
      <c r="G197" s="3">
        <v>1</v>
      </c>
      <c r="H197" s="3">
        <v>508</v>
      </c>
      <c r="I197" s="3">
        <v>55.4</v>
      </c>
      <c r="J197" s="3">
        <f>I197*1000</f>
        <v>55400</v>
      </c>
      <c r="K197" s="3">
        <v>3.11</v>
      </c>
      <c r="L197" s="24">
        <v>179035264</v>
      </c>
      <c r="M197" s="24">
        <v>84812782.507525802</v>
      </c>
      <c r="N197" s="24">
        <v>48186157.5385914</v>
      </c>
      <c r="O197" s="24">
        <v>133718982.21317799</v>
      </c>
      <c r="P197" s="24">
        <v>63752149.340383701</v>
      </c>
      <c r="Q197" s="24">
        <v>38257610.619837202</v>
      </c>
      <c r="R197" s="4">
        <f>AVERAGE(L197:Q197)</f>
        <v>91293824.369919345</v>
      </c>
    </row>
    <row r="198" spans="2:18" x14ac:dyDescent="0.25">
      <c r="B198" s="3" t="s">
        <v>30</v>
      </c>
      <c r="C198" s="3" t="s">
        <v>31</v>
      </c>
      <c r="D198" s="3">
        <v>2</v>
      </c>
      <c r="E198" s="3">
        <v>1</v>
      </c>
      <c r="F198" s="3">
        <v>40</v>
      </c>
      <c r="G198" s="3">
        <v>1</v>
      </c>
      <c r="H198" s="3">
        <v>998</v>
      </c>
      <c r="I198" s="3">
        <v>107.5</v>
      </c>
      <c r="J198" s="3">
        <f>I198*1000</f>
        <v>107500</v>
      </c>
      <c r="K198" s="3">
        <v>126.94</v>
      </c>
      <c r="L198" s="24">
        <v>1899685426.5</v>
      </c>
      <c r="M198" s="24">
        <v>2024042685.7037499</v>
      </c>
      <c r="N198" s="24">
        <v>1997247009.17629</v>
      </c>
      <c r="O198" s="24">
        <v>885109514.05022597</v>
      </c>
      <c r="P198" s="24">
        <v>1079989827.3173699</v>
      </c>
      <c r="Q198" s="24">
        <v>1119552938.6789</v>
      </c>
      <c r="R198" s="4">
        <f>AVERAGE(L198:Q198)</f>
        <v>1500937900.2377558</v>
      </c>
    </row>
    <row r="199" spans="2:18" x14ac:dyDescent="0.25">
      <c r="B199" s="3" t="s">
        <v>200</v>
      </c>
      <c r="C199" s="3" t="s">
        <v>201</v>
      </c>
      <c r="D199" s="3">
        <v>4</v>
      </c>
      <c r="E199" s="3">
        <v>1</v>
      </c>
      <c r="F199" s="3">
        <v>5</v>
      </c>
      <c r="G199" s="3">
        <v>1</v>
      </c>
      <c r="H199" s="3">
        <v>530</v>
      </c>
      <c r="I199" s="3">
        <v>59.3</v>
      </c>
      <c r="J199" s="3">
        <f>I199*1000</f>
        <v>59300</v>
      </c>
      <c r="K199" s="3">
        <v>16.559999999999999</v>
      </c>
      <c r="L199" s="24">
        <v>2723104864</v>
      </c>
      <c r="M199" s="24">
        <v>3055018296.1188002</v>
      </c>
      <c r="N199" s="24">
        <v>3491448738.7215099</v>
      </c>
      <c r="O199" s="24">
        <v>2061643019.4138801</v>
      </c>
      <c r="P199" s="24">
        <v>2834718622.2130799</v>
      </c>
      <c r="Q199" s="24">
        <v>2816435191.8160801</v>
      </c>
      <c r="R199" s="4">
        <f>AVERAGE(L199:Q199)</f>
        <v>2830394788.7138915</v>
      </c>
    </row>
    <row r="200" spans="2:18" x14ac:dyDescent="0.25">
      <c r="B200" s="3" t="s">
        <v>508</v>
      </c>
      <c r="C200" s="3" t="s">
        <v>509</v>
      </c>
      <c r="D200" s="3">
        <v>5</v>
      </c>
      <c r="E200" s="3">
        <v>1</v>
      </c>
      <c r="F200" s="3">
        <v>3</v>
      </c>
      <c r="G200" s="3">
        <v>1</v>
      </c>
      <c r="H200" s="3">
        <v>658</v>
      </c>
      <c r="I200" s="3">
        <v>73.400000000000006</v>
      </c>
      <c r="J200" s="3">
        <f>I200*1000</f>
        <v>73400</v>
      </c>
      <c r="K200" s="3">
        <v>3.48</v>
      </c>
      <c r="L200" s="24">
        <v>224234096</v>
      </c>
      <c r="M200" s="24">
        <v>144595495.01700199</v>
      </c>
      <c r="N200" s="24">
        <v>105923975.26942401</v>
      </c>
      <c r="O200" s="24">
        <v>266161466.273945</v>
      </c>
      <c r="P200" s="24">
        <v>198125445.662534</v>
      </c>
      <c r="Q200" s="24">
        <v>42029629.162960902</v>
      </c>
      <c r="R200" s="4">
        <f>AVERAGE(L200:Q200)</f>
        <v>163511684.564311</v>
      </c>
    </row>
    <row r="201" spans="2:18" x14ac:dyDescent="0.25">
      <c r="B201" s="3" t="s">
        <v>612</v>
      </c>
      <c r="C201" s="3" t="s">
        <v>613</v>
      </c>
      <c r="D201" s="3">
        <v>7</v>
      </c>
      <c r="E201" s="3">
        <v>1</v>
      </c>
      <c r="F201" s="3">
        <v>1</v>
      </c>
      <c r="G201" s="3">
        <v>1</v>
      </c>
      <c r="H201" s="3">
        <v>387</v>
      </c>
      <c r="I201" s="3">
        <v>43.6</v>
      </c>
      <c r="J201" s="3">
        <f>I201*1000</f>
        <v>43600</v>
      </c>
      <c r="K201" s="3">
        <v>2.65</v>
      </c>
      <c r="L201" s="24">
        <v>20465878</v>
      </c>
      <c r="M201" s="24">
        <v>15808026.646803601</v>
      </c>
      <c r="N201" s="24">
        <v>11080690.3631861</v>
      </c>
      <c r="O201" s="24">
        <v>22106492.297577199</v>
      </c>
      <c r="P201" s="24">
        <v>18737849.273151301</v>
      </c>
      <c r="Q201" s="24">
        <v>16522297.420519101</v>
      </c>
      <c r="R201" s="4">
        <f>AVERAGE(L201:Q201)</f>
        <v>17453539.000206213</v>
      </c>
    </row>
    <row r="202" spans="2:18" x14ac:dyDescent="0.25">
      <c r="B202" s="3" t="s">
        <v>470</v>
      </c>
      <c r="C202" s="3" t="s">
        <v>471</v>
      </c>
      <c r="D202" s="3">
        <v>4</v>
      </c>
      <c r="E202" s="3">
        <v>1</v>
      </c>
      <c r="F202" s="3">
        <v>2</v>
      </c>
      <c r="G202" s="3">
        <v>1</v>
      </c>
      <c r="H202" s="3">
        <v>743</v>
      </c>
      <c r="I202" s="3">
        <v>81.5</v>
      </c>
      <c r="J202" s="3">
        <f>I202*1000</f>
        <v>81500</v>
      </c>
      <c r="K202" s="3">
        <v>4.88</v>
      </c>
      <c r="L202" s="24">
        <v>36146764</v>
      </c>
      <c r="M202" s="24">
        <v>35067610.743903503</v>
      </c>
      <c r="N202" s="24">
        <v>30495448.705744699</v>
      </c>
      <c r="O202" s="24">
        <v>56057731.886287503</v>
      </c>
      <c r="P202" s="24">
        <v>47220896.357994601</v>
      </c>
      <c r="Q202" s="24">
        <v>42648620.890105098</v>
      </c>
      <c r="R202" s="4">
        <f>AVERAGE(L202:Q202)</f>
        <v>41272845.430672571</v>
      </c>
    </row>
    <row r="203" spans="2:18" x14ac:dyDescent="0.25">
      <c r="B203" s="3" t="s">
        <v>352</v>
      </c>
      <c r="C203" s="3" t="s">
        <v>353</v>
      </c>
      <c r="D203" s="3">
        <v>3</v>
      </c>
      <c r="E203" s="3">
        <v>1</v>
      </c>
      <c r="F203" s="3">
        <v>3</v>
      </c>
      <c r="G203" s="3">
        <v>1</v>
      </c>
      <c r="H203" s="3">
        <v>661</v>
      </c>
      <c r="I203" s="3">
        <v>73.5</v>
      </c>
      <c r="J203" s="3">
        <f>I203*1000</f>
        <v>73500</v>
      </c>
      <c r="K203" s="3">
        <v>7.92</v>
      </c>
      <c r="L203" s="24">
        <v>313995328</v>
      </c>
      <c r="M203" s="24">
        <v>342634089.75838202</v>
      </c>
      <c r="N203" s="24">
        <v>335615596.62692201</v>
      </c>
      <c r="O203" s="24">
        <v>225376489.31287399</v>
      </c>
      <c r="P203" s="24">
        <v>243848785.15003201</v>
      </c>
      <c r="Q203" s="24">
        <v>263636701.89227101</v>
      </c>
      <c r="R203" s="4">
        <f>AVERAGE(L203:Q203)</f>
        <v>287517831.79008019</v>
      </c>
    </row>
    <row r="204" spans="2:18" x14ac:dyDescent="0.25">
      <c r="B204" s="3" t="s">
        <v>316</v>
      </c>
      <c r="C204" s="3" t="s">
        <v>317</v>
      </c>
      <c r="D204" s="3">
        <v>10</v>
      </c>
      <c r="E204" s="3">
        <v>1</v>
      </c>
      <c r="F204" s="3">
        <v>11</v>
      </c>
      <c r="G204" s="3">
        <v>1</v>
      </c>
      <c r="H204" s="3">
        <v>337</v>
      </c>
      <c r="I204" s="3">
        <v>35.799999999999997</v>
      </c>
      <c r="J204" s="3">
        <f>I204*1000</f>
        <v>35800</v>
      </c>
      <c r="K204" s="3">
        <v>9.27</v>
      </c>
      <c r="L204" s="24">
        <v>636586920</v>
      </c>
      <c r="M204" s="24">
        <v>414065100.86354297</v>
      </c>
      <c r="N204" s="24">
        <v>312777604.27933598</v>
      </c>
      <c r="O204" s="24">
        <v>671960765.22086596</v>
      </c>
      <c r="P204" s="24">
        <v>533943900.68434602</v>
      </c>
      <c r="Q204" s="24">
        <v>234331329.233385</v>
      </c>
      <c r="R204" s="4">
        <f>AVERAGE(L204:Q204)</f>
        <v>467277603.38024598</v>
      </c>
    </row>
    <row r="205" spans="2:18" x14ac:dyDescent="0.25">
      <c r="B205" s="3" t="s">
        <v>626</v>
      </c>
      <c r="C205" s="3" t="s">
        <v>627</v>
      </c>
      <c r="D205" s="3">
        <v>5</v>
      </c>
      <c r="E205" s="3">
        <v>1</v>
      </c>
      <c r="F205" s="3">
        <v>1</v>
      </c>
      <c r="G205" s="3">
        <v>1</v>
      </c>
      <c r="H205" s="3">
        <v>354</v>
      </c>
      <c r="I205" s="3">
        <v>40.4</v>
      </c>
      <c r="J205" s="3">
        <f>I205*1000</f>
        <v>40400</v>
      </c>
      <c r="K205" s="3">
        <v>2.62</v>
      </c>
      <c r="L205" s="24">
        <v>8354846.5</v>
      </c>
      <c r="M205" s="24">
        <v>5384325.6630049497</v>
      </c>
      <c r="N205" s="24">
        <v>3145350.8912240402</v>
      </c>
      <c r="O205" s="24">
        <v>9484801.7615052201</v>
      </c>
      <c r="P205" s="24">
        <v>6253686.7848564498</v>
      </c>
      <c r="Q205" s="24">
        <v>3927590.65924185</v>
      </c>
      <c r="R205" s="4">
        <f>AVERAGE(L205:Q205)</f>
        <v>6091767.0433054185</v>
      </c>
    </row>
    <row r="206" spans="2:18" x14ac:dyDescent="0.25">
      <c r="B206" s="3" t="s">
        <v>556</v>
      </c>
      <c r="C206" s="3" t="s">
        <v>557</v>
      </c>
      <c r="D206" s="3">
        <v>4</v>
      </c>
      <c r="E206" s="3">
        <v>1</v>
      </c>
      <c r="F206" s="3">
        <v>2</v>
      </c>
      <c r="G206" s="3">
        <v>1</v>
      </c>
      <c r="H206" s="3">
        <v>468</v>
      </c>
      <c r="I206" s="3">
        <v>53.9</v>
      </c>
      <c r="J206" s="3">
        <f>I206*1000</f>
        <v>53900</v>
      </c>
      <c r="K206" s="3">
        <v>2.92</v>
      </c>
      <c r="L206" s="24">
        <v>227040368</v>
      </c>
      <c r="M206" s="24">
        <v>239051331.98745301</v>
      </c>
      <c r="N206" s="24">
        <v>240390975.985511</v>
      </c>
      <c r="O206" s="24">
        <v>161572694.74788401</v>
      </c>
      <c r="P206" s="24">
        <v>170736372.27487099</v>
      </c>
      <c r="Q206" s="24">
        <v>192448336.79329401</v>
      </c>
      <c r="R206" s="4">
        <f>AVERAGE(L206:Q206)</f>
        <v>205206679.96483552</v>
      </c>
    </row>
    <row r="207" spans="2:18" x14ac:dyDescent="0.25">
      <c r="B207" s="3" t="s">
        <v>340</v>
      </c>
      <c r="C207" s="3" t="s">
        <v>341</v>
      </c>
      <c r="D207" s="3">
        <v>2</v>
      </c>
      <c r="E207" s="3">
        <v>1</v>
      </c>
      <c r="F207" s="3">
        <v>3</v>
      </c>
      <c r="G207" s="3">
        <v>1</v>
      </c>
      <c r="H207" s="3">
        <v>1530</v>
      </c>
      <c r="I207" s="3">
        <v>172</v>
      </c>
      <c r="J207" s="3">
        <f>I207*1000</f>
        <v>172000</v>
      </c>
      <c r="K207" s="3">
        <v>8.23</v>
      </c>
      <c r="L207" s="24">
        <v>327750744</v>
      </c>
      <c r="M207" s="24">
        <v>412635465.50238198</v>
      </c>
      <c r="N207" s="24">
        <v>503421338.903032</v>
      </c>
      <c r="O207" s="24">
        <v>237749642.15529099</v>
      </c>
      <c r="P207" s="24">
        <v>273022322.12641901</v>
      </c>
      <c r="Q207" s="24">
        <v>439499048.679892</v>
      </c>
      <c r="R207" s="4">
        <f>AVERAGE(L207:Q207)</f>
        <v>365679760.22783607</v>
      </c>
    </row>
    <row r="208" spans="2:18" x14ac:dyDescent="0.25">
      <c r="B208" s="3" t="s">
        <v>564</v>
      </c>
      <c r="C208" s="3" t="s">
        <v>565</v>
      </c>
      <c r="D208" s="3">
        <v>16</v>
      </c>
      <c r="E208" s="3">
        <v>1</v>
      </c>
      <c r="F208" s="3">
        <v>1</v>
      </c>
      <c r="G208" s="3">
        <v>1</v>
      </c>
      <c r="H208" s="3">
        <v>114</v>
      </c>
      <c r="I208" s="3">
        <v>13.4</v>
      </c>
      <c r="J208" s="3">
        <f>I208*1000</f>
        <v>13400</v>
      </c>
      <c r="K208" s="3">
        <v>2.86</v>
      </c>
      <c r="L208" s="24">
        <v>38067368</v>
      </c>
      <c r="M208" s="24">
        <v>27653709.473467201</v>
      </c>
      <c r="N208" s="24">
        <v>19294731.167897601</v>
      </c>
      <c r="O208" s="24">
        <v>29391218.295488499</v>
      </c>
      <c r="P208" s="24">
        <v>25504288.726782002</v>
      </c>
      <c r="Q208" s="24">
        <v>14961341.382485799</v>
      </c>
      <c r="R208" s="4">
        <f>AVERAGE(L208:Q208)</f>
        <v>25812109.50768685</v>
      </c>
    </row>
    <row r="209" spans="2:18" x14ac:dyDescent="0.25">
      <c r="B209" s="3" t="s">
        <v>336</v>
      </c>
      <c r="C209" s="3" t="s">
        <v>337</v>
      </c>
      <c r="D209" s="3">
        <v>6</v>
      </c>
      <c r="E209" s="3">
        <v>1</v>
      </c>
      <c r="F209" s="3">
        <v>3</v>
      </c>
      <c r="G209" s="3">
        <v>1</v>
      </c>
      <c r="H209" s="3">
        <v>380</v>
      </c>
      <c r="I209" s="3">
        <v>43.4</v>
      </c>
      <c r="J209" s="3">
        <f>I209*1000</f>
        <v>43400</v>
      </c>
      <c r="K209" s="3">
        <v>8.49</v>
      </c>
      <c r="L209" s="24">
        <v>300960160</v>
      </c>
      <c r="M209" s="24">
        <v>374101481.73339999</v>
      </c>
      <c r="N209" s="24">
        <v>459672550.548011</v>
      </c>
      <c r="O209" s="24">
        <v>210988523.07860699</v>
      </c>
      <c r="P209" s="24">
        <v>234813432.44249299</v>
      </c>
      <c r="Q209" s="24">
        <v>402715548.34616601</v>
      </c>
      <c r="R209" s="4">
        <f>AVERAGE(L209:Q209)</f>
        <v>330541949.35811281</v>
      </c>
    </row>
    <row r="210" spans="2:18" x14ac:dyDescent="0.25">
      <c r="B210" s="3" t="s">
        <v>406</v>
      </c>
      <c r="C210" s="3" t="s">
        <v>407</v>
      </c>
      <c r="D210" s="3">
        <v>11</v>
      </c>
      <c r="E210" s="3">
        <v>1</v>
      </c>
      <c r="F210" s="3">
        <v>2</v>
      </c>
      <c r="G210" s="3">
        <v>1</v>
      </c>
      <c r="H210" s="3">
        <v>212</v>
      </c>
      <c r="I210" s="3">
        <v>24.3</v>
      </c>
      <c r="J210" s="3">
        <f>I210*1000</f>
        <v>24300</v>
      </c>
      <c r="K210" s="3">
        <v>6.07</v>
      </c>
      <c r="L210" s="24">
        <v>68695936</v>
      </c>
      <c r="M210" s="24">
        <v>97619223.7900839</v>
      </c>
      <c r="N210" s="24">
        <v>116406828.564915</v>
      </c>
      <c r="O210" s="24">
        <v>37917406.031128399</v>
      </c>
      <c r="P210" s="24">
        <v>56260830.721244</v>
      </c>
      <c r="Q210" s="24">
        <v>90951884.184517398</v>
      </c>
      <c r="R210" s="4">
        <f>AVERAGE(L210:Q210)</f>
        <v>77975351.548648104</v>
      </c>
    </row>
    <row r="211" spans="2:18" x14ac:dyDescent="0.25">
      <c r="B211" s="3" t="s">
        <v>146</v>
      </c>
      <c r="C211" s="3" t="s">
        <v>147</v>
      </c>
      <c r="D211" s="3">
        <v>3</v>
      </c>
      <c r="E211" s="3">
        <v>1</v>
      </c>
      <c r="F211" s="3">
        <v>8</v>
      </c>
      <c r="G211" s="3">
        <v>1</v>
      </c>
      <c r="H211" s="3">
        <v>1469</v>
      </c>
      <c r="I211" s="3">
        <v>160.30000000000001</v>
      </c>
      <c r="J211" s="3">
        <f>I211*1000</f>
        <v>160300</v>
      </c>
      <c r="K211" s="3">
        <v>22.17</v>
      </c>
      <c r="L211" s="24">
        <v>470706304</v>
      </c>
      <c r="M211" s="24">
        <v>551363375.63871396</v>
      </c>
      <c r="N211" s="24">
        <v>581955102.27496898</v>
      </c>
      <c r="O211" s="24">
        <v>305963917.40988499</v>
      </c>
      <c r="P211" s="24">
        <v>423926755.94960099</v>
      </c>
      <c r="Q211" s="24">
        <v>423690626.317056</v>
      </c>
      <c r="R211" s="4">
        <f>AVERAGE(L211:Q211)</f>
        <v>459601013.59837085</v>
      </c>
    </row>
    <row r="212" spans="2:18" x14ac:dyDescent="0.25">
      <c r="B212" s="3" t="s">
        <v>158</v>
      </c>
      <c r="C212" s="3" t="s">
        <v>159</v>
      </c>
      <c r="D212" s="3">
        <v>11</v>
      </c>
      <c r="E212" s="3">
        <v>1</v>
      </c>
      <c r="F212" s="3">
        <v>7</v>
      </c>
      <c r="G212" s="3">
        <v>1</v>
      </c>
      <c r="H212" s="3">
        <v>260</v>
      </c>
      <c r="I212" s="3">
        <v>27.4</v>
      </c>
      <c r="J212" s="3">
        <f>I212*1000</f>
        <v>27400</v>
      </c>
      <c r="K212" s="3">
        <v>21.06</v>
      </c>
      <c r="L212" s="24">
        <v>960618352</v>
      </c>
      <c r="M212" s="24">
        <v>1218664351.01246</v>
      </c>
      <c r="N212" s="24">
        <v>1333103244.5417199</v>
      </c>
      <c r="O212" s="24">
        <v>658223392.24252498</v>
      </c>
      <c r="P212" s="24">
        <v>687092644.86109996</v>
      </c>
      <c r="Q212" s="24">
        <v>1087944194.47387</v>
      </c>
      <c r="R212" s="4">
        <f>AVERAGE(L212:Q212)</f>
        <v>990941029.85527909</v>
      </c>
    </row>
    <row r="213" spans="2:18" x14ac:dyDescent="0.25">
      <c r="B213" s="3" t="s">
        <v>434</v>
      </c>
      <c r="C213" s="3" t="s">
        <v>435</v>
      </c>
      <c r="D213" s="3">
        <v>4</v>
      </c>
      <c r="E213" s="3">
        <v>1</v>
      </c>
      <c r="F213" s="3">
        <v>4</v>
      </c>
      <c r="G213" s="3">
        <v>1</v>
      </c>
      <c r="H213" s="3">
        <v>867</v>
      </c>
      <c r="I213" s="3">
        <v>99.2</v>
      </c>
      <c r="J213" s="3">
        <f>I213*1000</f>
        <v>99200</v>
      </c>
      <c r="K213" s="3">
        <v>5.79</v>
      </c>
      <c r="L213" s="24">
        <v>12661226.5</v>
      </c>
      <c r="M213" s="24">
        <v>22617344.944128498</v>
      </c>
      <c r="N213" s="24">
        <v>45939047.331282496</v>
      </c>
      <c r="O213" s="24">
        <v>22055157.5655967</v>
      </c>
      <c r="P213" s="24">
        <v>12547931.696648801</v>
      </c>
      <c r="Q213" s="24">
        <v>30308641.716363601</v>
      </c>
      <c r="R213" s="4">
        <f>AVERAGE(L213:Q213)</f>
        <v>24354891.625670016</v>
      </c>
    </row>
    <row r="214" spans="2:18" x14ac:dyDescent="0.25">
      <c r="B214" s="3" t="s">
        <v>132</v>
      </c>
      <c r="C214" s="3" t="s">
        <v>133</v>
      </c>
      <c r="D214" s="3">
        <v>3</v>
      </c>
      <c r="E214" s="3">
        <v>1</v>
      </c>
      <c r="F214" s="3">
        <v>10</v>
      </c>
      <c r="G214" s="3">
        <v>1</v>
      </c>
      <c r="H214" s="3">
        <v>904</v>
      </c>
      <c r="I214" s="3">
        <v>95.9</v>
      </c>
      <c r="J214" s="3">
        <f>I214*1000</f>
        <v>95900</v>
      </c>
      <c r="K214" s="3">
        <v>23.64</v>
      </c>
      <c r="L214" s="24">
        <v>2667807744</v>
      </c>
      <c r="M214" s="24">
        <v>2570637487.3573399</v>
      </c>
      <c r="N214" s="24">
        <v>2056224180.9716001</v>
      </c>
      <c r="O214" s="24">
        <v>1868038124.2341299</v>
      </c>
      <c r="P214" s="24">
        <v>1784765473.1068599</v>
      </c>
      <c r="Q214" s="24">
        <v>1608057287.4628301</v>
      </c>
      <c r="R214" s="4">
        <f>AVERAGE(L214:Q214)</f>
        <v>2092588382.8554595</v>
      </c>
    </row>
    <row r="215" spans="2:18" x14ac:dyDescent="0.25">
      <c r="B215" s="3" t="s">
        <v>254</v>
      </c>
      <c r="C215" s="3" t="s">
        <v>255</v>
      </c>
      <c r="D215" s="3">
        <v>1</v>
      </c>
      <c r="E215" s="3">
        <v>1</v>
      </c>
      <c r="F215" s="3">
        <v>6</v>
      </c>
      <c r="G215" s="3">
        <v>1</v>
      </c>
      <c r="H215" s="3">
        <v>2427</v>
      </c>
      <c r="I215" s="3">
        <v>279</v>
      </c>
      <c r="J215" s="3">
        <f>I215*1000</f>
        <v>279000</v>
      </c>
      <c r="K215" s="3">
        <v>12.33</v>
      </c>
      <c r="L215" s="24">
        <v>156946116</v>
      </c>
      <c r="M215" s="24">
        <v>121019279.57104599</v>
      </c>
      <c r="N215" s="24">
        <v>108655250.05372301</v>
      </c>
      <c r="O215" s="24">
        <v>64223666.059434503</v>
      </c>
      <c r="P215" s="24">
        <v>49859257.301678099</v>
      </c>
      <c r="Q215" s="24">
        <v>41641400.339830197</v>
      </c>
      <c r="R215" s="4">
        <f>AVERAGE(L215:Q215)</f>
        <v>90390828.220951974</v>
      </c>
    </row>
    <row r="216" spans="2:18" x14ac:dyDescent="0.25">
      <c r="B216" s="3" t="s">
        <v>232</v>
      </c>
      <c r="C216" s="3" t="s">
        <v>233</v>
      </c>
      <c r="D216" s="3">
        <v>2</v>
      </c>
      <c r="E216" s="3">
        <v>1</v>
      </c>
      <c r="F216" s="3">
        <v>7</v>
      </c>
      <c r="G216" s="3">
        <v>1</v>
      </c>
      <c r="H216" s="3">
        <v>528</v>
      </c>
      <c r="I216" s="3">
        <v>61.4</v>
      </c>
      <c r="J216" s="3">
        <f>I216*1000</f>
        <v>61400</v>
      </c>
      <c r="K216" s="3">
        <v>13.9</v>
      </c>
      <c r="L216" s="24">
        <v>8194998.5</v>
      </c>
      <c r="M216" s="24">
        <v>8753901.8750749808</v>
      </c>
      <c r="N216" s="24">
        <v>8187835.3198992098</v>
      </c>
      <c r="O216" s="24">
        <v>13498278.438847199</v>
      </c>
      <c r="P216" s="24">
        <v>11348553.061977699</v>
      </c>
      <c r="Q216" s="24">
        <v>10762624.9552227</v>
      </c>
      <c r="R216" s="4">
        <f>AVERAGE(L216:Q216)</f>
        <v>10124365.358503632</v>
      </c>
    </row>
    <row r="217" spans="2:18" x14ac:dyDescent="0.25">
      <c r="B217" s="3" t="s">
        <v>462</v>
      </c>
      <c r="C217" s="3" t="s">
        <v>463</v>
      </c>
      <c r="D217" s="3">
        <v>5</v>
      </c>
      <c r="E217" s="3">
        <v>1</v>
      </c>
      <c r="F217" s="3">
        <v>4</v>
      </c>
      <c r="G217" s="3">
        <v>1</v>
      </c>
      <c r="H217" s="3">
        <v>670</v>
      </c>
      <c r="I217" s="3">
        <v>73.7</v>
      </c>
      <c r="J217" s="3">
        <f>I217*1000</f>
        <v>73700</v>
      </c>
      <c r="K217" s="3">
        <v>5.23</v>
      </c>
      <c r="L217" s="24">
        <v>487503950</v>
      </c>
      <c r="M217" s="24">
        <v>592638167.84629095</v>
      </c>
      <c r="N217" s="24">
        <v>628932900.28736997</v>
      </c>
      <c r="O217" s="24">
        <v>332411360.24775898</v>
      </c>
      <c r="P217" s="24">
        <v>459604691.75179601</v>
      </c>
      <c r="Q217" s="24">
        <v>462671796.35840702</v>
      </c>
      <c r="R217" s="4">
        <f>AVERAGE(L217:Q217)</f>
        <v>493960477.74860382</v>
      </c>
    </row>
    <row r="218" spans="2:18" x14ac:dyDescent="0.25">
      <c r="B218" s="3" t="s">
        <v>286</v>
      </c>
      <c r="C218" s="3" t="s">
        <v>287</v>
      </c>
      <c r="D218" s="3">
        <v>4</v>
      </c>
      <c r="E218" s="3">
        <v>1</v>
      </c>
      <c r="F218" s="3">
        <v>4</v>
      </c>
      <c r="G218" s="3">
        <v>1</v>
      </c>
      <c r="H218" s="3">
        <v>801</v>
      </c>
      <c r="I218" s="3">
        <v>87</v>
      </c>
      <c r="J218" s="3">
        <f>I218*1000</f>
        <v>87000</v>
      </c>
      <c r="K218" s="3">
        <v>10.4</v>
      </c>
      <c r="L218" s="24" t="s">
        <v>15</v>
      </c>
      <c r="M218" s="24">
        <v>7091902.6650188798</v>
      </c>
      <c r="N218" s="24">
        <v>3312389.6896081599</v>
      </c>
      <c r="O218" s="24">
        <v>11127044.1216846</v>
      </c>
      <c r="P218" s="24">
        <v>7065761.08917432</v>
      </c>
      <c r="Q218" s="24">
        <v>9883956.5759322606</v>
      </c>
      <c r="R218" s="4">
        <f>AVERAGE(L218:Q218)</f>
        <v>7696210.8282836434</v>
      </c>
    </row>
    <row r="219" spans="2:18" x14ac:dyDescent="0.25">
      <c r="B219" s="3" t="s">
        <v>264</v>
      </c>
      <c r="C219" s="3" t="s">
        <v>265</v>
      </c>
      <c r="D219" s="3">
        <v>3</v>
      </c>
      <c r="E219" s="3">
        <v>1</v>
      </c>
      <c r="F219" s="3">
        <v>4</v>
      </c>
      <c r="G219" s="3">
        <v>1</v>
      </c>
      <c r="H219" s="3">
        <v>959</v>
      </c>
      <c r="I219" s="3">
        <v>105.7</v>
      </c>
      <c r="J219" s="3">
        <f>I219*1000</f>
        <v>105700</v>
      </c>
      <c r="K219" s="3">
        <v>11.93</v>
      </c>
      <c r="L219" s="24">
        <v>7277924.75</v>
      </c>
      <c r="M219" s="24">
        <v>3101110.6427122601</v>
      </c>
      <c r="N219" s="24">
        <v>3657400.9430947201</v>
      </c>
      <c r="O219" s="24">
        <v>4539565.9033670202</v>
      </c>
      <c r="P219" s="24">
        <v>6565434.4158686697</v>
      </c>
      <c r="Q219" s="24">
        <v>5276060.9319278896</v>
      </c>
      <c r="R219" s="4">
        <f>AVERAGE(L219:Q219)</f>
        <v>5069582.9311617604</v>
      </c>
    </row>
    <row r="220" spans="2:18" x14ac:dyDescent="0.25">
      <c r="B220" s="3" t="s">
        <v>478</v>
      </c>
      <c r="C220" s="3" t="s">
        <v>479</v>
      </c>
      <c r="D220" s="3">
        <v>5</v>
      </c>
      <c r="E220" s="3">
        <v>1</v>
      </c>
      <c r="F220" s="3">
        <v>2</v>
      </c>
      <c r="G220" s="3">
        <v>1</v>
      </c>
      <c r="H220" s="3">
        <v>392</v>
      </c>
      <c r="I220" s="3">
        <v>43.2</v>
      </c>
      <c r="J220" s="3">
        <f>I220*1000</f>
        <v>43200</v>
      </c>
      <c r="K220" s="3">
        <v>4.84</v>
      </c>
      <c r="L220" s="24">
        <v>44527740</v>
      </c>
      <c r="M220" s="24">
        <v>37498406.719221704</v>
      </c>
      <c r="N220" s="24">
        <v>36415829.238829598</v>
      </c>
      <c r="O220" s="24">
        <v>27263362.6283243</v>
      </c>
      <c r="P220" s="24">
        <v>35117974.757390402</v>
      </c>
      <c r="Q220" s="24">
        <v>38263054.511736497</v>
      </c>
      <c r="R220" s="4">
        <f>AVERAGE(L220:Q220)</f>
        <v>36514394.64258375</v>
      </c>
    </row>
    <row r="221" spans="2:18" x14ac:dyDescent="0.25">
      <c r="B221" s="3" t="s">
        <v>488</v>
      </c>
      <c r="C221" s="3" t="s">
        <v>489</v>
      </c>
      <c r="D221" s="3">
        <v>11</v>
      </c>
      <c r="E221" s="3">
        <v>1</v>
      </c>
      <c r="F221" s="3">
        <v>2</v>
      </c>
      <c r="G221" s="3">
        <v>1</v>
      </c>
      <c r="H221" s="3">
        <v>157</v>
      </c>
      <c r="I221" s="3">
        <v>17.8</v>
      </c>
      <c r="J221" s="3">
        <f>I221*1000</f>
        <v>17800</v>
      </c>
      <c r="K221" s="3">
        <v>4.66</v>
      </c>
      <c r="L221" s="24">
        <v>36358064</v>
      </c>
      <c r="M221" s="24">
        <v>33088686.860100102</v>
      </c>
      <c r="N221" s="24">
        <v>30415227.283375502</v>
      </c>
      <c r="O221" s="24">
        <v>34266851.364671603</v>
      </c>
      <c r="P221" s="24">
        <v>30873180.850967899</v>
      </c>
      <c r="Q221" s="24">
        <v>28574507.211418599</v>
      </c>
      <c r="R221" s="4">
        <f>AVERAGE(L221:Q221)</f>
        <v>32262752.928422287</v>
      </c>
    </row>
    <row r="222" spans="2:18" x14ac:dyDescent="0.25">
      <c r="B222" s="3" t="s">
        <v>294</v>
      </c>
      <c r="C222" s="3" t="s">
        <v>295</v>
      </c>
      <c r="D222" s="3">
        <v>3</v>
      </c>
      <c r="E222" s="3">
        <v>2</v>
      </c>
      <c r="F222" s="3">
        <v>4</v>
      </c>
      <c r="G222" s="3">
        <v>2</v>
      </c>
      <c r="H222" s="3">
        <v>803</v>
      </c>
      <c r="I222" s="3">
        <v>88.7</v>
      </c>
      <c r="J222" s="3">
        <f>I222*1000</f>
        <v>88700</v>
      </c>
      <c r="K222" s="3">
        <v>10.14</v>
      </c>
      <c r="L222" s="24">
        <v>7797453.4375</v>
      </c>
      <c r="M222" s="24">
        <v>560106.48769315705</v>
      </c>
      <c r="N222" s="24">
        <v>629783.80640583497</v>
      </c>
      <c r="O222" s="24">
        <v>2910126.03673768</v>
      </c>
      <c r="P222" s="24">
        <v>1914392.8723714401</v>
      </c>
      <c r="Q222" s="24">
        <v>10071521.8493663</v>
      </c>
      <c r="R222" s="4">
        <f>AVERAGE(L222:Q222)</f>
        <v>3980564.0816790685</v>
      </c>
    </row>
    <row r="223" spans="2:18" x14ac:dyDescent="0.25">
      <c r="B223" s="3" t="s">
        <v>100</v>
      </c>
      <c r="C223" s="3" t="s">
        <v>101</v>
      </c>
      <c r="D223" s="3">
        <v>3</v>
      </c>
      <c r="E223" s="3">
        <v>1</v>
      </c>
      <c r="F223" s="3">
        <v>10</v>
      </c>
      <c r="G223" s="3">
        <v>1</v>
      </c>
      <c r="H223" s="3">
        <v>1421</v>
      </c>
      <c r="I223" s="3">
        <v>156.6</v>
      </c>
      <c r="J223" s="3">
        <f>I223*1000</f>
        <v>156600</v>
      </c>
      <c r="K223" s="3">
        <v>30.31</v>
      </c>
      <c r="L223" s="24">
        <v>642484701</v>
      </c>
      <c r="M223" s="24">
        <v>630159198.26918495</v>
      </c>
      <c r="N223" s="24">
        <v>653710120.24032199</v>
      </c>
      <c r="O223" s="24">
        <v>363240661.14825702</v>
      </c>
      <c r="P223" s="24">
        <v>394725592.07268399</v>
      </c>
      <c r="Q223" s="24">
        <v>518422911.81482899</v>
      </c>
      <c r="R223" s="4">
        <f>AVERAGE(L223:Q223)</f>
        <v>533790530.75754619</v>
      </c>
    </row>
    <row r="224" spans="2:18" x14ac:dyDescent="0.25">
      <c r="B224" s="3" t="s">
        <v>112</v>
      </c>
      <c r="C224" s="3" t="s">
        <v>113</v>
      </c>
      <c r="D224" s="3">
        <v>9</v>
      </c>
      <c r="E224" s="3">
        <v>1</v>
      </c>
      <c r="F224" s="3">
        <v>8</v>
      </c>
      <c r="G224" s="3">
        <v>1</v>
      </c>
      <c r="H224" s="3">
        <v>390</v>
      </c>
      <c r="I224" s="3">
        <v>44.4</v>
      </c>
      <c r="J224" s="3">
        <f>I224*1000</f>
        <v>44400</v>
      </c>
      <c r="K224" s="3">
        <v>27.29</v>
      </c>
      <c r="L224" s="24">
        <v>498903768</v>
      </c>
      <c r="M224" s="24">
        <v>353670956.95470297</v>
      </c>
      <c r="N224" s="24">
        <v>278383899.764081</v>
      </c>
      <c r="O224" s="24">
        <v>372288720.775774</v>
      </c>
      <c r="P224" s="24">
        <v>346773779.29124498</v>
      </c>
      <c r="Q224" s="24">
        <v>178826671.81085101</v>
      </c>
      <c r="R224" s="4">
        <f>AVERAGE(L224:Q224)</f>
        <v>338141299.43277568</v>
      </c>
    </row>
    <row r="225" spans="2:18" x14ac:dyDescent="0.25">
      <c r="B225" s="3" t="s">
        <v>92</v>
      </c>
      <c r="C225" s="3" t="s">
        <v>93</v>
      </c>
      <c r="D225" s="3">
        <v>1</v>
      </c>
      <c r="E225" s="3">
        <v>2</v>
      </c>
      <c r="F225" s="3">
        <v>9</v>
      </c>
      <c r="G225" s="3">
        <v>2</v>
      </c>
      <c r="H225" s="3">
        <v>4677</v>
      </c>
      <c r="I225" s="3">
        <v>504.9</v>
      </c>
      <c r="J225" s="3">
        <f>I225*1000</f>
        <v>504900</v>
      </c>
      <c r="K225" s="3">
        <v>33.72</v>
      </c>
      <c r="L225" s="24">
        <v>2723104864</v>
      </c>
      <c r="M225" s="24">
        <v>3055018296.1188002</v>
      </c>
      <c r="N225" s="24">
        <v>3491448738.7215099</v>
      </c>
      <c r="O225" s="24">
        <v>2061643019.4138801</v>
      </c>
      <c r="P225" s="24">
        <v>2834718622.2130799</v>
      </c>
      <c r="Q225" s="24">
        <v>2816435191.8160801</v>
      </c>
      <c r="R225" s="4">
        <f>AVERAGE(L225:Q225)</f>
        <v>2830394788.7138915</v>
      </c>
    </row>
    <row r="226" spans="2:18" x14ac:dyDescent="0.25">
      <c r="B226" s="3" t="s">
        <v>538</v>
      </c>
      <c r="C226" s="3" t="s">
        <v>539</v>
      </c>
      <c r="D226" s="3">
        <v>2</v>
      </c>
      <c r="E226" s="3">
        <v>1</v>
      </c>
      <c r="F226" s="3">
        <v>1</v>
      </c>
      <c r="G226" s="3">
        <v>1</v>
      </c>
      <c r="H226" s="3">
        <v>913</v>
      </c>
      <c r="I226" s="3">
        <v>101.2</v>
      </c>
      <c r="J226" s="3">
        <f>I226*1000</f>
        <v>101200</v>
      </c>
      <c r="K226" s="3">
        <v>3</v>
      </c>
      <c r="L226" s="24">
        <v>227040368</v>
      </c>
      <c r="M226" s="24">
        <v>239051331.98745301</v>
      </c>
      <c r="N226" s="24">
        <v>240390975.985511</v>
      </c>
      <c r="O226" s="24">
        <v>161572694.74788401</v>
      </c>
      <c r="P226" s="24">
        <v>170736372.27487099</v>
      </c>
      <c r="Q226" s="24">
        <v>192448336.79329401</v>
      </c>
      <c r="R226" s="4">
        <f>AVERAGE(L226:Q226)</f>
        <v>205206679.96483552</v>
      </c>
    </row>
    <row r="227" spans="2:18" x14ac:dyDescent="0.25">
      <c r="B227" s="3" t="s">
        <v>342</v>
      </c>
      <c r="C227" s="3" t="s">
        <v>343</v>
      </c>
      <c r="D227" s="3">
        <v>2</v>
      </c>
      <c r="E227" s="3">
        <v>2</v>
      </c>
      <c r="F227" s="3">
        <v>6</v>
      </c>
      <c r="G227" s="3">
        <v>2</v>
      </c>
      <c r="H227" s="3">
        <v>5240</v>
      </c>
      <c r="I227" s="3">
        <v>559.20000000000005</v>
      </c>
      <c r="J227" s="3">
        <f>I227*1000</f>
        <v>559200</v>
      </c>
      <c r="K227" s="3">
        <v>8.16</v>
      </c>
      <c r="L227" s="24">
        <v>141876832</v>
      </c>
      <c r="M227" s="24">
        <v>129484394.136703</v>
      </c>
      <c r="N227" s="24">
        <v>105451182.587069</v>
      </c>
      <c r="O227" s="24">
        <v>79354657.057903901</v>
      </c>
      <c r="P227" s="24">
        <v>73706255.613079995</v>
      </c>
      <c r="Q227" s="24">
        <v>76299011.008290604</v>
      </c>
      <c r="R227" s="4">
        <f>AVERAGE(L227:Q227)</f>
        <v>101028722.06717443</v>
      </c>
    </row>
    <row r="228" spans="2:18" x14ac:dyDescent="0.25">
      <c r="B228" s="3" t="s">
        <v>24</v>
      </c>
      <c r="C228" s="3" t="s">
        <v>25</v>
      </c>
      <c r="D228" s="3">
        <v>4</v>
      </c>
      <c r="E228" s="3">
        <v>1</v>
      </c>
      <c r="F228" s="3">
        <v>60</v>
      </c>
      <c r="G228" s="3">
        <v>1</v>
      </c>
      <c r="H228" s="3">
        <v>653</v>
      </c>
      <c r="I228" s="3">
        <v>73.2</v>
      </c>
      <c r="J228" s="3">
        <f>I228*1000</f>
        <v>73200</v>
      </c>
      <c r="K228" s="3">
        <v>175.04</v>
      </c>
      <c r="L228" s="24">
        <v>389953863.75</v>
      </c>
      <c r="M228" s="24">
        <v>357330200.22810203</v>
      </c>
      <c r="N228" s="24">
        <v>574444699.79236901</v>
      </c>
      <c r="O228" s="24">
        <v>243593079.46868801</v>
      </c>
      <c r="P228" s="24">
        <v>328401881.207645</v>
      </c>
      <c r="Q228" s="24">
        <v>364544833.15891099</v>
      </c>
      <c r="R228" s="4">
        <f>AVERAGE(L228:Q228)</f>
        <v>376378092.93428582</v>
      </c>
    </row>
    <row r="229" spans="2:18" x14ac:dyDescent="0.25">
      <c r="B229" s="3" t="s">
        <v>204</v>
      </c>
      <c r="C229" s="3" t="s">
        <v>205</v>
      </c>
      <c r="D229" s="3">
        <v>4</v>
      </c>
      <c r="E229" s="3">
        <v>1</v>
      </c>
      <c r="F229" s="3">
        <v>7</v>
      </c>
      <c r="G229" s="3">
        <v>1</v>
      </c>
      <c r="H229" s="3">
        <v>660</v>
      </c>
      <c r="I229" s="3">
        <v>72.099999999999994</v>
      </c>
      <c r="J229" s="3">
        <f>I229*1000</f>
        <v>72100</v>
      </c>
      <c r="K229" s="3">
        <v>15.96</v>
      </c>
      <c r="L229" s="24">
        <v>367358600</v>
      </c>
      <c r="M229" s="24">
        <v>188836882.38919401</v>
      </c>
      <c r="N229" s="24">
        <v>62912688.411461301</v>
      </c>
      <c r="O229" s="24">
        <v>260591658.766303</v>
      </c>
      <c r="P229" s="24">
        <v>160931250.38118199</v>
      </c>
      <c r="Q229" s="24">
        <v>70667178.162682906</v>
      </c>
      <c r="R229" s="4">
        <f>AVERAGE(L229:Q229)</f>
        <v>185216376.3518039</v>
      </c>
    </row>
    <row r="230" spans="2:18" x14ac:dyDescent="0.25">
      <c r="B230" s="3" t="s">
        <v>370</v>
      </c>
      <c r="C230" s="3" t="s">
        <v>371</v>
      </c>
      <c r="D230" s="3">
        <v>5</v>
      </c>
      <c r="E230" s="3">
        <v>1</v>
      </c>
      <c r="F230" s="3">
        <v>7</v>
      </c>
      <c r="G230" s="3">
        <v>1</v>
      </c>
      <c r="H230" s="3">
        <v>571</v>
      </c>
      <c r="I230" s="3">
        <v>62.4</v>
      </c>
      <c r="J230" s="3">
        <f>I230*1000</f>
        <v>62400</v>
      </c>
      <c r="K230" s="3">
        <v>7.27</v>
      </c>
      <c r="L230" s="24">
        <v>861417984</v>
      </c>
      <c r="M230" s="24">
        <v>733726577.28301895</v>
      </c>
      <c r="N230" s="24">
        <v>704681326.48179603</v>
      </c>
      <c r="O230" s="24">
        <v>768331265.54496002</v>
      </c>
      <c r="P230" s="24">
        <v>663714824.47677803</v>
      </c>
      <c r="Q230" s="24">
        <v>708160256.94706094</v>
      </c>
      <c r="R230" s="4">
        <f>AVERAGE(L230:Q230)</f>
        <v>740005372.45560229</v>
      </c>
    </row>
    <row r="231" spans="2:18" x14ac:dyDescent="0.25">
      <c r="B231" s="3" t="s">
        <v>348</v>
      </c>
      <c r="C231" s="3" t="s">
        <v>349</v>
      </c>
      <c r="D231" s="3">
        <v>4</v>
      </c>
      <c r="E231" s="3">
        <v>1</v>
      </c>
      <c r="F231" s="3">
        <v>6</v>
      </c>
      <c r="G231" s="3">
        <v>1</v>
      </c>
      <c r="H231" s="3">
        <v>618</v>
      </c>
      <c r="I231" s="3">
        <v>68.099999999999994</v>
      </c>
      <c r="J231" s="3">
        <f>I231*1000</f>
        <v>68100</v>
      </c>
      <c r="K231" s="3">
        <v>8.01</v>
      </c>
      <c r="L231" s="24">
        <v>313965301</v>
      </c>
      <c r="M231" s="24">
        <v>564467058.43198204</v>
      </c>
      <c r="N231" s="24">
        <v>662058209.58520305</v>
      </c>
      <c r="O231" s="24">
        <v>300135086.691773</v>
      </c>
      <c r="P231" s="24">
        <v>341514499.788656</v>
      </c>
      <c r="Q231" s="24">
        <v>584000777.85399199</v>
      </c>
      <c r="R231" s="4">
        <f>AVERAGE(L231:Q231)</f>
        <v>461023488.89193434</v>
      </c>
    </row>
    <row r="232" spans="2:18" x14ac:dyDescent="0.25">
      <c r="B232" s="3" t="s">
        <v>562</v>
      </c>
      <c r="C232" s="3" t="s">
        <v>563</v>
      </c>
      <c r="D232" s="3">
        <v>15</v>
      </c>
      <c r="E232" s="3">
        <v>1</v>
      </c>
      <c r="F232" s="3">
        <v>1</v>
      </c>
      <c r="G232" s="3">
        <v>1</v>
      </c>
      <c r="H232" s="3">
        <v>145</v>
      </c>
      <c r="I232" s="3">
        <v>16.5</v>
      </c>
      <c r="J232" s="3">
        <f>I232*1000</f>
        <v>16500</v>
      </c>
      <c r="K232" s="3">
        <v>2.86</v>
      </c>
      <c r="L232" s="24">
        <v>49271400</v>
      </c>
      <c r="M232" s="24">
        <v>40559656.487715602</v>
      </c>
      <c r="N232" s="24">
        <v>23425053.951305501</v>
      </c>
      <c r="O232" s="24">
        <v>66526372.849866398</v>
      </c>
      <c r="P232" s="24">
        <v>40250301.978300303</v>
      </c>
      <c r="Q232" s="24">
        <v>31904785.120826799</v>
      </c>
      <c r="R232" s="4">
        <f>AVERAGE(L232:Q232)</f>
        <v>41989595.064669102</v>
      </c>
    </row>
    <row r="233" spans="2:18" x14ac:dyDescent="0.25">
      <c r="B233" s="3" t="s">
        <v>138</v>
      </c>
      <c r="C233" s="3" t="s">
        <v>139</v>
      </c>
      <c r="D233" s="3">
        <v>1</v>
      </c>
      <c r="E233" s="3">
        <v>1</v>
      </c>
      <c r="F233" s="3">
        <v>11</v>
      </c>
      <c r="G233" s="3">
        <v>1</v>
      </c>
      <c r="H233" s="3">
        <v>1065</v>
      </c>
      <c r="I233" s="3">
        <v>121.6</v>
      </c>
      <c r="J233" s="3">
        <f>I233*1000</f>
        <v>121600</v>
      </c>
      <c r="K233" s="3">
        <v>23.19</v>
      </c>
      <c r="L233" s="24">
        <v>59732468</v>
      </c>
      <c r="M233" s="24">
        <v>81390825.637400404</v>
      </c>
      <c r="N233" s="24">
        <v>93984560.376058802</v>
      </c>
      <c r="O233" s="24">
        <v>36988783.384703398</v>
      </c>
      <c r="P233" s="24">
        <v>60392356.215426497</v>
      </c>
      <c r="Q233" s="24">
        <v>91289057.123862505</v>
      </c>
      <c r="R233" s="4">
        <f>AVERAGE(L233:Q233)</f>
        <v>70629675.122908607</v>
      </c>
    </row>
    <row r="234" spans="2:18" x14ac:dyDescent="0.25">
      <c r="B234" s="3" t="s">
        <v>530</v>
      </c>
      <c r="C234" s="3" t="s">
        <v>531</v>
      </c>
      <c r="D234" s="3">
        <v>2</v>
      </c>
      <c r="E234" s="3">
        <v>1</v>
      </c>
      <c r="F234" s="3">
        <v>1</v>
      </c>
      <c r="G234" s="3">
        <v>1</v>
      </c>
      <c r="H234" s="3">
        <v>1364</v>
      </c>
      <c r="I234" s="3">
        <v>155.6</v>
      </c>
      <c r="J234" s="3">
        <f>I234*1000</f>
        <v>155600</v>
      </c>
      <c r="K234" s="3">
        <v>3.11</v>
      </c>
      <c r="L234" s="24">
        <v>16909640</v>
      </c>
      <c r="M234" s="24">
        <v>20102516.3478285</v>
      </c>
      <c r="N234" s="24">
        <v>18299105.570509698</v>
      </c>
      <c r="O234" s="24">
        <v>16540665.3123179</v>
      </c>
      <c r="P234" s="24">
        <v>18323914.4046776</v>
      </c>
      <c r="Q234" s="24">
        <v>22615271.2964538</v>
      </c>
      <c r="R234" s="4">
        <f>AVERAGE(L234:Q234)</f>
        <v>18798518.821964581</v>
      </c>
    </row>
    <row r="235" spans="2:18" x14ac:dyDescent="0.25">
      <c r="B235" s="3" t="s">
        <v>184</v>
      </c>
      <c r="C235" s="3" t="s">
        <v>185</v>
      </c>
      <c r="D235" s="3">
        <v>3</v>
      </c>
      <c r="E235" s="3">
        <v>1</v>
      </c>
      <c r="F235" s="3">
        <v>6</v>
      </c>
      <c r="G235" s="3">
        <v>1</v>
      </c>
      <c r="H235" s="3">
        <v>601</v>
      </c>
      <c r="I235" s="3">
        <v>67.599999999999994</v>
      </c>
      <c r="J235" s="3">
        <f>I235*1000</f>
        <v>67600</v>
      </c>
      <c r="K235" s="3">
        <v>17.46</v>
      </c>
      <c r="L235" s="24">
        <v>16124778</v>
      </c>
      <c r="M235" s="24">
        <v>20124516.906144399</v>
      </c>
      <c r="N235" s="24">
        <v>23740457.8735587</v>
      </c>
      <c r="O235" s="24">
        <v>9909887.6751229707</v>
      </c>
      <c r="P235" s="24">
        <v>13501426.351069501</v>
      </c>
      <c r="Q235" s="24">
        <v>17176250.0811258</v>
      </c>
      <c r="R235" s="4">
        <f>AVERAGE(L235:Q235)</f>
        <v>16762886.147836894</v>
      </c>
    </row>
    <row r="236" spans="2:18" x14ac:dyDescent="0.25">
      <c r="B236" s="3" t="s">
        <v>120</v>
      </c>
      <c r="C236" s="3" t="s">
        <v>121</v>
      </c>
      <c r="D236" s="3">
        <v>2</v>
      </c>
      <c r="E236" s="3">
        <v>1</v>
      </c>
      <c r="F236" s="3">
        <v>10</v>
      </c>
      <c r="G236" s="3">
        <v>1</v>
      </c>
      <c r="H236" s="3">
        <v>826</v>
      </c>
      <c r="I236" s="3">
        <v>90.9</v>
      </c>
      <c r="J236" s="3">
        <f>I236*1000</f>
        <v>90900</v>
      </c>
      <c r="K236" s="3">
        <v>25.57</v>
      </c>
      <c r="L236" s="24">
        <v>4374279</v>
      </c>
      <c r="M236" s="24">
        <v>5922726.1902281595</v>
      </c>
      <c r="N236" s="24">
        <v>11546944.7868207</v>
      </c>
      <c r="O236" s="24">
        <v>4678004.6932504401</v>
      </c>
      <c r="P236" s="24">
        <v>3908317.4869677001</v>
      </c>
      <c r="Q236" s="24">
        <v>14154939.9556072</v>
      </c>
      <c r="R236" s="4">
        <f>AVERAGE(L236:Q236)</f>
        <v>7430868.6854790337</v>
      </c>
    </row>
    <row r="237" spans="2:18" x14ac:dyDescent="0.25">
      <c r="B237" s="3" t="s">
        <v>468</v>
      </c>
      <c r="C237" s="3" t="s">
        <v>469</v>
      </c>
      <c r="D237" s="3">
        <v>2</v>
      </c>
      <c r="E237" s="3">
        <v>1</v>
      </c>
      <c r="F237" s="3">
        <v>2</v>
      </c>
      <c r="G237" s="3">
        <v>1</v>
      </c>
      <c r="H237" s="3">
        <v>2212</v>
      </c>
      <c r="I237" s="3">
        <v>247.5</v>
      </c>
      <c r="J237" s="3">
        <f>I237*1000</f>
        <v>247500</v>
      </c>
      <c r="K237" s="3">
        <v>5.0199999999999996</v>
      </c>
      <c r="L237" s="24">
        <v>381525476</v>
      </c>
      <c r="M237" s="24">
        <v>504870288.96959299</v>
      </c>
      <c r="N237" s="24">
        <v>245430994.892719</v>
      </c>
      <c r="O237" s="24">
        <v>391515193.72742301</v>
      </c>
      <c r="P237" s="24">
        <v>187501638.82822299</v>
      </c>
      <c r="Q237" s="24">
        <v>581809533.77560604</v>
      </c>
      <c r="R237" s="4">
        <f>AVERAGE(L237:Q237)</f>
        <v>382108854.36559397</v>
      </c>
    </row>
    <row r="238" spans="2:18" x14ac:dyDescent="0.25">
      <c r="B238" s="3" t="s">
        <v>400</v>
      </c>
      <c r="C238" s="3" t="s">
        <v>401</v>
      </c>
      <c r="D238" s="3">
        <v>13</v>
      </c>
      <c r="E238" s="3">
        <v>2</v>
      </c>
      <c r="F238" s="3">
        <v>3</v>
      </c>
      <c r="G238" s="3">
        <v>2</v>
      </c>
      <c r="H238" s="3">
        <v>358</v>
      </c>
      <c r="I238" s="3">
        <v>39</v>
      </c>
      <c r="J238" s="3">
        <f>I238*1000</f>
        <v>39000</v>
      </c>
      <c r="K238" s="3">
        <v>6.25</v>
      </c>
      <c r="L238" s="24">
        <v>320963254.0625</v>
      </c>
      <c r="M238" s="24">
        <v>338717416.61413097</v>
      </c>
      <c r="N238" s="24">
        <v>355881678.53321201</v>
      </c>
      <c r="O238" s="24">
        <v>191795133.00744599</v>
      </c>
      <c r="P238" s="24">
        <v>205028949.23419401</v>
      </c>
      <c r="Q238" s="24">
        <v>253137615.617217</v>
      </c>
      <c r="R238" s="4">
        <f>AVERAGE(L238:Q238)</f>
        <v>277587341.17811668</v>
      </c>
    </row>
    <row r="239" spans="2:18" x14ac:dyDescent="0.25">
      <c r="B239" s="3" t="s">
        <v>480</v>
      </c>
      <c r="C239" s="3" t="s">
        <v>481</v>
      </c>
      <c r="D239" s="3">
        <v>2</v>
      </c>
      <c r="E239" s="3">
        <v>1</v>
      </c>
      <c r="F239" s="3">
        <v>2</v>
      </c>
      <c r="G239" s="3">
        <v>1</v>
      </c>
      <c r="H239" s="3">
        <v>699</v>
      </c>
      <c r="I239" s="3">
        <v>79.8</v>
      </c>
      <c r="J239" s="3">
        <f>I239*1000</f>
        <v>79800</v>
      </c>
      <c r="K239" s="3">
        <v>4.83</v>
      </c>
      <c r="L239" s="24">
        <v>19005236</v>
      </c>
      <c r="M239" s="24">
        <v>8183426.4103177702</v>
      </c>
      <c r="N239" s="24">
        <v>6940273.9649240803</v>
      </c>
      <c r="O239" s="24">
        <v>34168165.680476099</v>
      </c>
      <c r="P239" s="24">
        <v>18571846.164810698</v>
      </c>
      <c r="Q239" s="24">
        <v>18062407.374534301</v>
      </c>
      <c r="R239" s="4">
        <f>AVERAGE(L239:Q239)</f>
        <v>17488559.265843824</v>
      </c>
    </row>
    <row r="240" spans="2:18" x14ac:dyDescent="0.25">
      <c r="B240" s="3" t="s">
        <v>26</v>
      </c>
      <c r="C240" s="3" t="s">
        <v>27</v>
      </c>
      <c r="D240" s="3">
        <v>2</v>
      </c>
      <c r="E240" s="3">
        <v>1</v>
      </c>
      <c r="F240" s="3">
        <v>57</v>
      </c>
      <c r="G240" s="3">
        <v>1</v>
      </c>
      <c r="H240" s="3">
        <v>1686</v>
      </c>
      <c r="I240" s="3">
        <v>186</v>
      </c>
      <c r="J240" s="3">
        <f>I240*1000</f>
        <v>186000</v>
      </c>
      <c r="K240" s="3">
        <v>169.13</v>
      </c>
      <c r="L240" s="24">
        <v>2683542336</v>
      </c>
      <c r="M240" s="24">
        <v>2660077413.36903</v>
      </c>
      <c r="N240" s="24">
        <v>2144531123.07897</v>
      </c>
      <c r="O240" s="24">
        <v>1414500494.6275001</v>
      </c>
      <c r="P240" s="24">
        <v>1504151994.6994801</v>
      </c>
      <c r="Q240" s="24">
        <v>1204150340.6826401</v>
      </c>
      <c r="R240" s="4">
        <f>AVERAGE(L240:Q240)</f>
        <v>1935158950.4096034</v>
      </c>
    </row>
    <row r="241" spans="2:18" x14ac:dyDescent="0.25">
      <c r="B241" s="3" t="s">
        <v>58</v>
      </c>
      <c r="C241" s="3" t="s">
        <v>59</v>
      </c>
      <c r="D241" s="3">
        <v>7</v>
      </c>
      <c r="E241" s="3">
        <v>1</v>
      </c>
      <c r="F241" s="3">
        <v>21</v>
      </c>
      <c r="G241" s="3">
        <v>1</v>
      </c>
      <c r="H241" s="3">
        <v>301</v>
      </c>
      <c r="I241" s="3">
        <v>33.4</v>
      </c>
      <c r="J241" s="3">
        <f>I241*1000</f>
        <v>33400</v>
      </c>
      <c r="K241" s="3">
        <v>69.040000000000006</v>
      </c>
      <c r="L241" s="24">
        <v>1379428844</v>
      </c>
      <c r="M241" s="24">
        <v>1771415798.2170701</v>
      </c>
      <c r="N241" s="24">
        <v>2169211339.8790302</v>
      </c>
      <c r="O241" s="24">
        <v>933544523.91327</v>
      </c>
      <c r="P241" s="24">
        <v>1346974594.7474</v>
      </c>
      <c r="Q241" s="24">
        <v>1782044338.5834799</v>
      </c>
      <c r="R241" s="4">
        <f>AVERAGE(L241:Q241)</f>
        <v>1563769906.5567083</v>
      </c>
    </row>
    <row r="242" spans="2:18" x14ac:dyDescent="0.25">
      <c r="B242" s="3" t="s">
        <v>216</v>
      </c>
      <c r="C242" s="3" t="s">
        <v>217</v>
      </c>
      <c r="D242" s="3">
        <v>11</v>
      </c>
      <c r="E242" s="3">
        <v>1</v>
      </c>
      <c r="F242" s="3">
        <v>5</v>
      </c>
      <c r="G242" s="3">
        <v>1</v>
      </c>
      <c r="H242" s="3">
        <v>237</v>
      </c>
      <c r="I242" s="3">
        <v>27.5</v>
      </c>
      <c r="J242" s="3">
        <f>I242*1000</f>
        <v>27500</v>
      </c>
      <c r="K242" s="3">
        <v>15.01</v>
      </c>
      <c r="L242" s="24">
        <v>143668512</v>
      </c>
      <c r="M242" s="24">
        <v>101423326.31359001</v>
      </c>
      <c r="N242" s="24">
        <v>84688478.214570001</v>
      </c>
      <c r="O242" s="24">
        <v>127991491.295167</v>
      </c>
      <c r="P242" s="24">
        <v>106157338.817497</v>
      </c>
      <c r="Q242" s="24">
        <v>79249195.055194095</v>
      </c>
      <c r="R242" s="4">
        <f>AVERAGE(L242:Q242)</f>
        <v>107196390.28266968</v>
      </c>
    </row>
    <row r="243" spans="2:18" x14ac:dyDescent="0.25">
      <c r="B243" s="3" t="s">
        <v>40</v>
      </c>
      <c r="C243" s="3" t="s">
        <v>41</v>
      </c>
      <c r="D243" s="3">
        <v>6</v>
      </c>
      <c r="E243" s="3">
        <v>2</v>
      </c>
      <c r="F243" s="3">
        <v>35</v>
      </c>
      <c r="G243" s="3">
        <v>2</v>
      </c>
      <c r="H243" s="3">
        <v>541</v>
      </c>
      <c r="I243" s="3">
        <v>59.7</v>
      </c>
      <c r="J243" s="3">
        <f>I243*1000</f>
        <v>59700</v>
      </c>
      <c r="K243" s="3">
        <v>97.99</v>
      </c>
      <c r="L243" s="24">
        <v>35752128.8125</v>
      </c>
      <c r="M243" s="24">
        <v>34645507.070294999</v>
      </c>
      <c r="N243" s="24">
        <v>32330341.594270099</v>
      </c>
      <c r="O243" s="24">
        <v>39964475.579586901</v>
      </c>
      <c r="P243" s="24">
        <v>35327106.879599199</v>
      </c>
      <c r="Q243" s="24">
        <v>34574254.438577898</v>
      </c>
      <c r="R243" s="4">
        <f>AVERAGE(L243:Q243)</f>
        <v>35432302.395804852</v>
      </c>
    </row>
    <row r="244" spans="2:18" x14ac:dyDescent="0.25">
      <c r="B244" s="3" t="s">
        <v>314</v>
      </c>
      <c r="C244" s="3" t="s">
        <v>315</v>
      </c>
      <c r="D244" s="3">
        <v>2</v>
      </c>
      <c r="E244" s="3">
        <v>1</v>
      </c>
      <c r="F244" s="3">
        <v>4</v>
      </c>
      <c r="G244" s="3">
        <v>1</v>
      </c>
      <c r="H244" s="3">
        <v>955</v>
      </c>
      <c r="I244" s="3">
        <v>107.5</v>
      </c>
      <c r="J244" s="3">
        <f>I244*1000</f>
        <v>107500</v>
      </c>
      <c r="K244" s="3">
        <v>9.35</v>
      </c>
      <c r="L244" s="24">
        <v>20604282</v>
      </c>
      <c r="M244" s="24">
        <v>7247314.5290114796</v>
      </c>
      <c r="N244" s="24">
        <v>2990032.4048841102</v>
      </c>
      <c r="O244" s="24">
        <v>92083254.913598701</v>
      </c>
      <c r="P244" s="24">
        <v>40606075.869685799</v>
      </c>
      <c r="Q244" s="24">
        <v>21214644.050299302</v>
      </c>
      <c r="R244" s="4">
        <f>AVERAGE(L244:Q244)</f>
        <v>30790933.961246561</v>
      </c>
    </row>
    <row r="245" spans="2:18" x14ac:dyDescent="0.25">
      <c r="B245" s="3" t="s">
        <v>382</v>
      </c>
      <c r="C245" s="3" t="s">
        <v>383</v>
      </c>
      <c r="D245" s="3">
        <v>3</v>
      </c>
      <c r="E245" s="3">
        <v>1</v>
      </c>
      <c r="F245" s="3">
        <v>3</v>
      </c>
      <c r="G245" s="3">
        <v>1</v>
      </c>
      <c r="H245" s="3">
        <v>680</v>
      </c>
      <c r="I245" s="3">
        <v>74.900000000000006</v>
      </c>
      <c r="J245" s="3">
        <f>I245*1000</f>
        <v>74900</v>
      </c>
      <c r="K245" s="3">
        <v>7.11</v>
      </c>
      <c r="L245" s="24">
        <v>1509114.625</v>
      </c>
      <c r="M245" s="24">
        <v>1779068.8226999</v>
      </c>
      <c r="N245" s="24">
        <v>2142438.12500956</v>
      </c>
      <c r="O245" s="24">
        <v>2598569.3772358699</v>
      </c>
      <c r="P245" s="24">
        <v>1460644.79885682</v>
      </c>
      <c r="Q245" s="24">
        <v>1730016.35431751</v>
      </c>
      <c r="R245" s="4">
        <f>AVERAGE(L245:Q245)</f>
        <v>1869975.3505199433</v>
      </c>
    </row>
    <row r="246" spans="2:18" x14ac:dyDescent="0.25">
      <c r="B246" s="3" t="s">
        <v>102</v>
      </c>
      <c r="C246" s="3" t="s">
        <v>103</v>
      </c>
      <c r="D246" s="3">
        <v>5</v>
      </c>
      <c r="E246" s="3">
        <v>1</v>
      </c>
      <c r="F246" s="3">
        <v>13</v>
      </c>
      <c r="G246" s="3">
        <v>1</v>
      </c>
      <c r="H246" s="3">
        <v>523</v>
      </c>
      <c r="I246" s="3">
        <v>57.6</v>
      </c>
      <c r="J246" s="3">
        <f>I246*1000</f>
        <v>57600</v>
      </c>
      <c r="K246" s="3">
        <v>29.96</v>
      </c>
      <c r="L246" s="24">
        <v>219610096</v>
      </c>
      <c r="M246" s="24">
        <v>196891565.20527801</v>
      </c>
      <c r="N246" s="24">
        <v>149672703.681665</v>
      </c>
      <c r="O246" s="24">
        <v>142997807.90258899</v>
      </c>
      <c r="P246" s="24">
        <v>126357187.44554199</v>
      </c>
      <c r="Q246" s="24">
        <v>113976766.385039</v>
      </c>
      <c r="R246" s="4">
        <f>AVERAGE(L246:Q246)</f>
        <v>158251021.10335216</v>
      </c>
    </row>
    <row r="247" spans="2:18" x14ac:dyDescent="0.25">
      <c r="B247" s="3" t="s">
        <v>354</v>
      </c>
      <c r="C247" s="3" t="s">
        <v>355</v>
      </c>
      <c r="D247" s="3">
        <v>4</v>
      </c>
      <c r="E247" s="3">
        <v>1</v>
      </c>
      <c r="F247" s="3">
        <v>3</v>
      </c>
      <c r="G247" s="3">
        <v>1</v>
      </c>
      <c r="H247" s="3">
        <v>552</v>
      </c>
      <c r="I247" s="3">
        <v>60.6</v>
      </c>
      <c r="J247" s="3">
        <f>I247*1000</f>
        <v>60600</v>
      </c>
      <c r="K247" s="3">
        <v>7.9</v>
      </c>
      <c r="L247" s="24">
        <v>35441978</v>
      </c>
      <c r="M247" s="24">
        <v>28301092.538717002</v>
      </c>
      <c r="N247" s="24">
        <v>17077252.549915899</v>
      </c>
      <c r="O247" s="24">
        <v>21548171.5896223</v>
      </c>
      <c r="P247" s="24">
        <v>19304234.639860101</v>
      </c>
      <c r="Q247" s="24">
        <v>13773638.912449099</v>
      </c>
      <c r="R247" s="4">
        <f>AVERAGE(L247:Q247)</f>
        <v>22574394.705094066</v>
      </c>
    </row>
    <row r="248" spans="2:18" x14ac:dyDescent="0.25">
      <c r="B248" s="3" t="s">
        <v>148</v>
      </c>
      <c r="C248" s="3" t="s">
        <v>149</v>
      </c>
      <c r="D248" s="3">
        <v>16</v>
      </c>
      <c r="E248" s="3">
        <v>1</v>
      </c>
      <c r="F248" s="3">
        <v>9</v>
      </c>
      <c r="G248" s="3">
        <v>1</v>
      </c>
      <c r="H248" s="3">
        <v>106</v>
      </c>
      <c r="I248" s="3">
        <v>11.4</v>
      </c>
      <c r="J248" s="3">
        <f>I248*1000</f>
        <v>11400</v>
      </c>
      <c r="K248" s="3">
        <v>21.96</v>
      </c>
      <c r="L248" s="24">
        <v>14654644</v>
      </c>
      <c r="M248" s="24">
        <v>13285185.0478816</v>
      </c>
      <c r="N248" s="24">
        <v>10768663.373636199</v>
      </c>
      <c r="O248" s="24">
        <v>6931672.71831486</v>
      </c>
      <c r="P248" s="24">
        <v>9240771.8859030306</v>
      </c>
      <c r="Q248" s="24">
        <v>8924772.8691892605</v>
      </c>
      <c r="R248" s="4">
        <f>AVERAGE(L248:Q248)</f>
        <v>10634284.982487492</v>
      </c>
    </row>
    <row r="249" spans="2:18" x14ac:dyDescent="0.25">
      <c r="B249" s="3" t="s">
        <v>440</v>
      </c>
      <c r="C249" s="3" t="s">
        <v>441</v>
      </c>
      <c r="D249" s="3">
        <v>2</v>
      </c>
      <c r="E249" s="3">
        <v>1</v>
      </c>
      <c r="F249" s="3">
        <v>2</v>
      </c>
      <c r="G249" s="3">
        <v>1</v>
      </c>
      <c r="H249" s="3">
        <v>1170</v>
      </c>
      <c r="I249" s="3">
        <v>126.4</v>
      </c>
      <c r="J249" s="3">
        <f>I249*1000</f>
        <v>126400</v>
      </c>
      <c r="K249" s="3">
        <v>5.67</v>
      </c>
      <c r="L249" s="24">
        <v>60522188</v>
      </c>
      <c r="M249" s="24">
        <v>47397329.368435398</v>
      </c>
      <c r="N249" s="24">
        <v>30075147.915767498</v>
      </c>
      <c r="O249" s="24">
        <v>79878287.936758995</v>
      </c>
      <c r="P249" s="24">
        <v>50964119.816608898</v>
      </c>
      <c r="Q249" s="24">
        <v>39173064.855631001</v>
      </c>
      <c r="R249" s="4">
        <f>AVERAGE(L249:Q249)</f>
        <v>51335022.982200295</v>
      </c>
    </row>
    <row r="250" spans="2:18" x14ac:dyDescent="0.25">
      <c r="B250" s="3" t="s">
        <v>534</v>
      </c>
      <c r="C250" s="3" t="s">
        <v>535</v>
      </c>
      <c r="D250" s="3">
        <v>2</v>
      </c>
      <c r="E250" s="3">
        <v>1</v>
      </c>
      <c r="F250" s="3">
        <v>3</v>
      </c>
      <c r="G250" s="3">
        <v>1</v>
      </c>
      <c r="H250" s="3">
        <v>862</v>
      </c>
      <c r="I250" s="3">
        <v>98</v>
      </c>
      <c r="J250" s="3">
        <f>I250*1000</f>
        <v>98000</v>
      </c>
      <c r="K250" s="3">
        <v>3.1</v>
      </c>
      <c r="L250" s="24">
        <v>38644056</v>
      </c>
      <c r="M250" s="24">
        <v>27209954.732028</v>
      </c>
      <c r="N250" s="24">
        <v>29453133.6770758</v>
      </c>
      <c r="O250" s="24">
        <v>30011027.976358</v>
      </c>
      <c r="P250" s="24">
        <v>29740679.350249801</v>
      </c>
      <c r="Q250" s="24">
        <v>21145083.2093639</v>
      </c>
      <c r="R250" s="4">
        <f>AVERAGE(L250:Q250)</f>
        <v>29367322.490845919</v>
      </c>
    </row>
    <row r="251" spans="2:18" x14ac:dyDescent="0.25">
      <c r="B251" s="3" t="s">
        <v>118</v>
      </c>
      <c r="C251" s="3" t="s">
        <v>119</v>
      </c>
      <c r="D251" s="3">
        <v>2</v>
      </c>
      <c r="E251" s="3">
        <v>1</v>
      </c>
      <c r="F251" s="3">
        <v>8</v>
      </c>
      <c r="G251" s="3">
        <v>1</v>
      </c>
      <c r="H251" s="3">
        <v>1777</v>
      </c>
      <c r="I251" s="3">
        <v>203.3</v>
      </c>
      <c r="J251" s="3">
        <f>I251*1000</f>
        <v>203300</v>
      </c>
      <c r="K251" s="3">
        <v>25.61</v>
      </c>
      <c r="L251" s="24">
        <v>287393632</v>
      </c>
      <c r="M251" s="24">
        <v>217589726.21152899</v>
      </c>
      <c r="N251" s="24">
        <v>235442175.752933</v>
      </c>
      <c r="O251" s="24">
        <v>233930681.424146</v>
      </c>
      <c r="P251" s="24">
        <v>199555561.42035601</v>
      </c>
      <c r="Q251" s="24">
        <v>184220316.967944</v>
      </c>
      <c r="R251" s="4">
        <f>AVERAGE(L251:Q251)</f>
        <v>226355348.962818</v>
      </c>
    </row>
    <row r="252" spans="2:18" x14ac:dyDescent="0.25">
      <c r="B252" s="3" t="s">
        <v>42</v>
      </c>
      <c r="C252" s="3" t="s">
        <v>43</v>
      </c>
      <c r="D252" s="3">
        <v>6</v>
      </c>
      <c r="E252" s="3">
        <v>1</v>
      </c>
      <c r="F252" s="3">
        <v>38</v>
      </c>
      <c r="G252" s="3">
        <v>1</v>
      </c>
      <c r="H252" s="3">
        <v>415</v>
      </c>
      <c r="I252" s="3">
        <v>45.7</v>
      </c>
      <c r="J252" s="3">
        <f>I252*1000</f>
        <v>45700</v>
      </c>
      <c r="K252" s="3">
        <v>95.32</v>
      </c>
      <c r="L252" s="24">
        <v>6564745288.25</v>
      </c>
      <c r="M252" s="24">
        <v>6386981743.7150097</v>
      </c>
      <c r="N252" s="24">
        <v>5419252497.0446701</v>
      </c>
      <c r="O252" s="24">
        <v>5300373783.3981104</v>
      </c>
      <c r="P252" s="24">
        <v>4926809322.7695799</v>
      </c>
      <c r="Q252" s="24">
        <v>5016039273.5283003</v>
      </c>
      <c r="R252" s="4">
        <f>AVERAGE(L252:Q252)</f>
        <v>5602366984.7842789</v>
      </c>
    </row>
    <row r="253" spans="2:18" x14ac:dyDescent="0.25">
      <c r="B253" s="3" t="s">
        <v>504</v>
      </c>
      <c r="C253" s="3" t="s">
        <v>505</v>
      </c>
      <c r="D253" s="3">
        <v>2</v>
      </c>
      <c r="E253" s="3">
        <v>1</v>
      </c>
      <c r="F253" s="3">
        <v>2</v>
      </c>
      <c r="G253" s="3">
        <v>1</v>
      </c>
      <c r="H253" s="3">
        <v>309</v>
      </c>
      <c r="I253" s="3">
        <v>34.1</v>
      </c>
      <c r="J253" s="3">
        <f>I253*1000</f>
        <v>34100</v>
      </c>
      <c r="K253" s="3">
        <v>3.85</v>
      </c>
      <c r="L253" s="24">
        <v>7340959.5</v>
      </c>
      <c r="M253" s="24">
        <v>10356901.5652203</v>
      </c>
      <c r="N253" s="24">
        <v>2744523.0752680199</v>
      </c>
      <c r="O253" s="24">
        <v>14956300.7899362</v>
      </c>
      <c r="P253" s="24">
        <v>5407060.3912881901</v>
      </c>
      <c r="Q253" s="24">
        <v>10369941.894770101</v>
      </c>
      <c r="R253" s="4">
        <f>AVERAGE(L253:Q253)</f>
        <v>8529281.2027471345</v>
      </c>
    </row>
    <row r="254" spans="2:18" x14ac:dyDescent="0.25">
      <c r="B254" s="3" t="s">
        <v>208</v>
      </c>
      <c r="C254" s="3" t="s">
        <v>209</v>
      </c>
      <c r="D254" s="3">
        <v>6</v>
      </c>
      <c r="E254" s="3">
        <v>1</v>
      </c>
      <c r="F254" s="3">
        <v>6</v>
      </c>
      <c r="G254" s="3">
        <v>1</v>
      </c>
      <c r="H254" s="3">
        <v>431</v>
      </c>
      <c r="I254" s="3">
        <v>47.3</v>
      </c>
      <c r="J254" s="3">
        <f>I254*1000</f>
        <v>47300</v>
      </c>
      <c r="K254" s="3">
        <v>15.85</v>
      </c>
      <c r="L254" s="24">
        <v>20349502</v>
      </c>
      <c r="M254" s="24">
        <v>44863154.754250199</v>
      </c>
      <c r="N254" s="24">
        <v>52829512.592515402</v>
      </c>
      <c r="O254" s="24">
        <v>12393175.9775088</v>
      </c>
      <c r="P254" s="24">
        <v>27055393.362703301</v>
      </c>
      <c r="Q254" s="24">
        <v>32521208.4964117</v>
      </c>
      <c r="R254" s="4">
        <f>AVERAGE(L254:Q254)</f>
        <v>31668657.863898236</v>
      </c>
    </row>
    <row r="255" spans="2:18" x14ac:dyDescent="0.25">
      <c r="B255" s="3" t="s">
        <v>324</v>
      </c>
      <c r="C255" s="3" t="s">
        <v>325</v>
      </c>
      <c r="D255" s="3">
        <v>10</v>
      </c>
      <c r="E255" s="3">
        <v>1</v>
      </c>
      <c r="F255" s="3">
        <v>3</v>
      </c>
      <c r="G255" s="3">
        <v>1</v>
      </c>
      <c r="H255" s="3">
        <v>174</v>
      </c>
      <c r="I255" s="3">
        <v>19.899999999999999</v>
      </c>
      <c r="J255" s="3">
        <f>I255*1000</f>
        <v>19900</v>
      </c>
      <c r="K255" s="3">
        <v>8.93</v>
      </c>
      <c r="L255" s="24">
        <v>1329381888</v>
      </c>
      <c r="M255" s="24">
        <v>1390378247.77544</v>
      </c>
      <c r="N255" s="24">
        <v>1282441057.5671599</v>
      </c>
      <c r="O255" s="24">
        <v>829328910.39934897</v>
      </c>
      <c r="P255" s="24">
        <v>867519933.33849704</v>
      </c>
      <c r="Q255" s="24">
        <v>788799275.38732004</v>
      </c>
      <c r="R255" s="4">
        <f>AVERAGE(L255:Q255)</f>
        <v>1081308218.7446277</v>
      </c>
    </row>
    <row r="256" spans="2:18" x14ac:dyDescent="0.25">
      <c r="B256" s="3" t="s">
        <v>76</v>
      </c>
      <c r="C256" s="3" t="s">
        <v>77</v>
      </c>
      <c r="D256" s="3">
        <v>4</v>
      </c>
      <c r="E256" s="3">
        <v>1</v>
      </c>
      <c r="F256" s="3">
        <v>18</v>
      </c>
      <c r="G256" s="3">
        <v>1</v>
      </c>
      <c r="H256" s="3">
        <v>767</v>
      </c>
      <c r="I256" s="3">
        <v>86.5</v>
      </c>
      <c r="J256" s="3">
        <f>I256*1000</f>
        <v>86500</v>
      </c>
      <c r="K256" s="3">
        <v>44.22</v>
      </c>
      <c r="L256" s="24">
        <v>5963875.75</v>
      </c>
      <c r="M256" s="24">
        <v>9178456.9790003598</v>
      </c>
      <c r="N256" s="24">
        <v>2432451.40961497</v>
      </c>
      <c r="O256" s="24">
        <v>6048822.5775965303</v>
      </c>
      <c r="P256" s="24">
        <v>4334931.2181553999</v>
      </c>
      <c r="Q256" s="24" t="s">
        <v>15</v>
      </c>
      <c r="R256" s="4">
        <f>AVERAGE(L256:Q256)</f>
        <v>5591707.5868734512</v>
      </c>
    </row>
    <row r="257" spans="2:18" x14ac:dyDescent="0.25">
      <c r="B257" s="3" t="s">
        <v>676</v>
      </c>
      <c r="C257" s="3" t="s">
        <v>677</v>
      </c>
      <c r="D257" s="3">
        <v>4</v>
      </c>
      <c r="E257" s="3">
        <v>1</v>
      </c>
      <c r="F257" s="3">
        <v>1</v>
      </c>
      <c r="G257" s="3">
        <v>1</v>
      </c>
      <c r="H257" s="3">
        <v>224</v>
      </c>
      <c r="I257" s="3">
        <v>24.9</v>
      </c>
      <c r="J257" s="3">
        <f>I257*1000</f>
        <v>24900</v>
      </c>
      <c r="K257" s="3">
        <v>2.0699999999999998</v>
      </c>
      <c r="L257" s="24">
        <v>14194021</v>
      </c>
      <c r="M257" s="24">
        <v>17711849.757711198</v>
      </c>
      <c r="N257" s="24">
        <v>14539492.9152497</v>
      </c>
      <c r="O257" s="24">
        <v>17289580.728464302</v>
      </c>
      <c r="P257" s="24">
        <v>20419088.6421104</v>
      </c>
      <c r="Q257" s="24">
        <v>19950950.161814298</v>
      </c>
      <c r="R257" s="4">
        <f>AVERAGE(L257:Q257)</f>
        <v>17350830.534224983</v>
      </c>
    </row>
    <row r="258" spans="2:18" x14ac:dyDescent="0.25">
      <c r="B258" s="3" t="s">
        <v>410</v>
      </c>
      <c r="C258" s="3" t="s">
        <v>411</v>
      </c>
      <c r="D258" s="3">
        <v>8</v>
      </c>
      <c r="E258" s="3">
        <v>1</v>
      </c>
      <c r="F258" s="3">
        <v>6</v>
      </c>
      <c r="G258" s="3">
        <v>1</v>
      </c>
      <c r="H258" s="3">
        <v>273</v>
      </c>
      <c r="I258" s="3">
        <v>32.5</v>
      </c>
      <c r="J258" s="3">
        <f>I258*1000</f>
        <v>32500</v>
      </c>
      <c r="K258" s="3">
        <v>6.06</v>
      </c>
      <c r="L258" s="24">
        <v>326426528</v>
      </c>
      <c r="M258" s="24">
        <v>420412139.66009402</v>
      </c>
      <c r="N258" s="24">
        <v>589104070.02532995</v>
      </c>
      <c r="O258" s="24">
        <v>180245975.41583201</v>
      </c>
      <c r="P258" s="24">
        <v>254656760.57875001</v>
      </c>
      <c r="Q258" s="24">
        <v>384922414.10628402</v>
      </c>
      <c r="R258" s="4">
        <f>AVERAGE(L258:Q258)</f>
        <v>359294647.96438169</v>
      </c>
    </row>
    <row r="259" spans="2:18" x14ac:dyDescent="0.25">
      <c r="B259" s="3" t="s">
        <v>638</v>
      </c>
      <c r="C259" s="3" t="s">
        <v>639</v>
      </c>
      <c r="D259" s="3">
        <v>1</v>
      </c>
      <c r="E259" s="3">
        <v>1</v>
      </c>
      <c r="F259" s="3">
        <v>1</v>
      </c>
      <c r="G259" s="3">
        <v>1</v>
      </c>
      <c r="H259" s="3">
        <v>1341</v>
      </c>
      <c r="I259" s="3">
        <v>146.4</v>
      </c>
      <c r="J259" s="3">
        <f>I259*1000</f>
        <v>146400</v>
      </c>
      <c r="K259" s="3">
        <v>2.5499999999999998</v>
      </c>
      <c r="L259" s="24">
        <v>19211936</v>
      </c>
      <c r="M259" s="24">
        <v>5216427.3769668797</v>
      </c>
      <c r="N259" s="24">
        <v>1499558.17926944</v>
      </c>
      <c r="O259" s="24">
        <v>40607613.743808798</v>
      </c>
      <c r="P259" s="24">
        <v>21308450.859024201</v>
      </c>
      <c r="Q259" s="24">
        <v>11994790.032319499</v>
      </c>
      <c r="R259" s="4">
        <f>AVERAGE(L259:Q259)</f>
        <v>16639796.031898135</v>
      </c>
    </row>
    <row r="260" spans="2:18" x14ac:dyDescent="0.25">
      <c r="B260" s="3" t="s">
        <v>252</v>
      </c>
      <c r="C260" s="3" t="s">
        <v>253</v>
      </c>
      <c r="D260" s="3">
        <v>14</v>
      </c>
      <c r="E260" s="3">
        <v>1</v>
      </c>
      <c r="F260" s="3">
        <v>4</v>
      </c>
      <c r="G260" s="3">
        <v>1</v>
      </c>
      <c r="H260" s="3">
        <v>182</v>
      </c>
      <c r="I260" s="3">
        <v>20</v>
      </c>
      <c r="J260" s="3">
        <f>I260*1000</f>
        <v>20000</v>
      </c>
      <c r="K260" s="3">
        <v>12.44</v>
      </c>
      <c r="L260" s="24">
        <v>13232946</v>
      </c>
      <c r="M260" s="24">
        <v>12018369.3381046</v>
      </c>
      <c r="N260" s="24">
        <v>8966211.0493015293</v>
      </c>
      <c r="O260" s="24">
        <v>16920943.9643328</v>
      </c>
      <c r="P260" s="24">
        <v>14426550.190171</v>
      </c>
      <c r="Q260" s="24">
        <v>10923773.181091599</v>
      </c>
      <c r="R260" s="4">
        <f>AVERAGE(L260:Q260)</f>
        <v>12748132.287166923</v>
      </c>
    </row>
    <row r="261" spans="2:18" x14ac:dyDescent="0.25">
      <c r="B261" s="3" t="s">
        <v>558</v>
      </c>
      <c r="C261" s="3" t="s">
        <v>559</v>
      </c>
      <c r="D261" s="3">
        <v>8</v>
      </c>
      <c r="E261" s="3">
        <v>1</v>
      </c>
      <c r="F261" s="3">
        <v>1</v>
      </c>
      <c r="G261" s="3">
        <v>1</v>
      </c>
      <c r="H261" s="3">
        <v>313</v>
      </c>
      <c r="I261" s="3">
        <v>37.299999999999997</v>
      </c>
      <c r="J261" s="3">
        <f>I261*1000</f>
        <v>37300</v>
      </c>
      <c r="K261" s="3">
        <v>2.89</v>
      </c>
      <c r="L261" s="24">
        <v>13232946</v>
      </c>
      <c r="M261" s="24">
        <v>12018369.3381046</v>
      </c>
      <c r="N261" s="24">
        <v>8966211.0493015293</v>
      </c>
      <c r="O261" s="24">
        <v>16920943.9643328</v>
      </c>
      <c r="P261" s="24">
        <v>14426550.190171</v>
      </c>
      <c r="Q261" s="24">
        <v>10923773.181091599</v>
      </c>
      <c r="R261" s="4">
        <f>AVERAGE(L261:Q261)</f>
        <v>12748132.287166923</v>
      </c>
    </row>
    <row r="262" spans="2:18" x14ac:dyDescent="0.25">
      <c r="B262" s="3" t="s">
        <v>586</v>
      </c>
      <c r="C262" s="3" t="s">
        <v>587</v>
      </c>
      <c r="D262" s="3">
        <v>9</v>
      </c>
      <c r="E262" s="3">
        <v>2</v>
      </c>
      <c r="F262" s="3">
        <v>2</v>
      </c>
      <c r="G262" s="3">
        <v>2</v>
      </c>
      <c r="H262" s="3">
        <v>642</v>
      </c>
      <c r="I262" s="3">
        <v>70.2</v>
      </c>
      <c r="J262" s="3">
        <f>I262*1000</f>
        <v>70200</v>
      </c>
      <c r="K262" s="3">
        <v>2.77</v>
      </c>
      <c r="L262" s="24">
        <v>18891377.5</v>
      </c>
      <c r="M262" s="24">
        <v>7596090.16068835</v>
      </c>
      <c r="N262" s="24">
        <v>9658419.0325663593</v>
      </c>
      <c r="O262" s="24">
        <v>16654201.4069387</v>
      </c>
      <c r="P262" s="24">
        <v>25525639.3498214</v>
      </c>
      <c r="Q262" s="24">
        <v>12846551.5839945</v>
      </c>
      <c r="R262" s="4">
        <f>AVERAGE(L262:Q262)</f>
        <v>15195379.839001551</v>
      </c>
    </row>
    <row r="263" spans="2:18" x14ac:dyDescent="0.25">
      <c r="B263" s="3" t="s">
        <v>554</v>
      </c>
      <c r="C263" s="3" t="s">
        <v>555</v>
      </c>
      <c r="D263" s="3">
        <v>2</v>
      </c>
      <c r="E263" s="3">
        <v>1</v>
      </c>
      <c r="F263" s="3">
        <v>1</v>
      </c>
      <c r="G263" s="3">
        <v>1</v>
      </c>
      <c r="H263" s="3">
        <v>1006</v>
      </c>
      <c r="I263" s="3">
        <v>110</v>
      </c>
      <c r="J263" s="3">
        <f>I263*1000</f>
        <v>110000</v>
      </c>
      <c r="K263" s="3">
        <v>2.93</v>
      </c>
      <c r="L263" s="24">
        <v>13916571</v>
      </c>
      <c r="M263" s="24">
        <v>11683024.2524754</v>
      </c>
      <c r="N263" s="24">
        <v>13307569.8822714</v>
      </c>
      <c r="O263" s="24">
        <v>17326515.546128601</v>
      </c>
      <c r="P263" s="24">
        <v>21302698.2760619</v>
      </c>
      <c r="Q263" s="24">
        <v>20134212.021283999</v>
      </c>
      <c r="R263" s="4">
        <f>AVERAGE(L263:Q263)</f>
        <v>16278431.829703549</v>
      </c>
    </row>
    <row r="264" spans="2:18" x14ac:dyDescent="0.25">
      <c r="B264" s="3" t="s">
        <v>88</v>
      </c>
      <c r="C264" s="3" t="s">
        <v>89</v>
      </c>
      <c r="D264" s="3">
        <v>11</v>
      </c>
      <c r="E264" s="3">
        <v>1</v>
      </c>
      <c r="F264" s="3">
        <v>22</v>
      </c>
      <c r="G264" s="3">
        <v>1</v>
      </c>
      <c r="H264" s="3">
        <v>336</v>
      </c>
      <c r="I264" s="3">
        <v>37.700000000000003</v>
      </c>
      <c r="J264" s="3">
        <f>I264*1000</f>
        <v>37700</v>
      </c>
      <c r="K264" s="3">
        <v>35.5</v>
      </c>
      <c r="L264" s="24">
        <v>736320824</v>
      </c>
      <c r="M264" s="24">
        <v>517957305.56394398</v>
      </c>
      <c r="N264" s="24">
        <v>386073123.96514201</v>
      </c>
      <c r="O264" s="24">
        <v>572657496.78877604</v>
      </c>
      <c r="P264" s="24">
        <v>490979281.91379398</v>
      </c>
      <c r="Q264" s="24">
        <v>344966378.88554901</v>
      </c>
      <c r="R264" s="4">
        <f>AVERAGE(L264:Q264)</f>
        <v>508159068.51953417</v>
      </c>
    </row>
    <row r="265" spans="2:18" x14ac:dyDescent="0.25">
      <c r="B265" s="3" t="s">
        <v>426</v>
      </c>
      <c r="C265" s="3" t="s">
        <v>427</v>
      </c>
      <c r="D265" s="3">
        <v>5</v>
      </c>
      <c r="E265" s="3">
        <v>1</v>
      </c>
      <c r="F265" s="3">
        <v>2</v>
      </c>
      <c r="G265" s="3">
        <v>1</v>
      </c>
      <c r="H265" s="3">
        <v>409</v>
      </c>
      <c r="I265" s="3">
        <v>46.5</v>
      </c>
      <c r="J265" s="3">
        <f>I265*1000</f>
        <v>46500</v>
      </c>
      <c r="K265" s="3">
        <v>5.9</v>
      </c>
      <c r="L265" s="24">
        <v>191131088</v>
      </c>
      <c r="M265" s="24">
        <v>154273944.13616601</v>
      </c>
      <c r="N265" s="24">
        <v>128324855.874404</v>
      </c>
      <c r="O265" s="24">
        <v>118669350.22570001</v>
      </c>
      <c r="P265" s="24">
        <v>159768028.153804</v>
      </c>
      <c r="Q265" s="24">
        <v>122685143.95743901</v>
      </c>
      <c r="R265" s="4">
        <f>AVERAGE(L265:Q265)</f>
        <v>145808735.05791882</v>
      </c>
    </row>
    <row r="266" spans="2:18" x14ac:dyDescent="0.25">
      <c r="B266" s="3" t="s">
        <v>656</v>
      </c>
      <c r="C266" s="3" t="s">
        <v>657</v>
      </c>
      <c r="D266" s="3">
        <v>5</v>
      </c>
      <c r="E266" s="3">
        <v>1</v>
      </c>
      <c r="F266" s="3">
        <v>1</v>
      </c>
      <c r="G266" s="3">
        <v>1</v>
      </c>
      <c r="H266" s="3">
        <v>598</v>
      </c>
      <c r="I266" s="3">
        <v>67.599999999999994</v>
      </c>
      <c r="J266" s="3">
        <f>I266*1000</f>
        <v>67600</v>
      </c>
      <c r="K266" s="3">
        <v>2.4</v>
      </c>
      <c r="L266" s="24">
        <v>31423702</v>
      </c>
      <c r="M266" s="24">
        <v>49604989.924861804</v>
      </c>
      <c r="N266" s="24">
        <v>54788198.373529203</v>
      </c>
      <c r="O266" s="24">
        <v>52647767.549731597</v>
      </c>
      <c r="P266" s="24">
        <v>35273197.815305904</v>
      </c>
      <c r="Q266" s="24">
        <v>62007980.880713902</v>
      </c>
      <c r="R266" s="4">
        <f>AVERAGE(L266:Q266)</f>
        <v>47624306.090690397</v>
      </c>
    </row>
    <row r="267" spans="2:18" x14ac:dyDescent="0.25">
      <c r="B267" s="3" t="s">
        <v>44</v>
      </c>
      <c r="C267" s="3" t="s">
        <v>45</v>
      </c>
      <c r="D267" s="3">
        <v>6</v>
      </c>
      <c r="E267" s="3">
        <v>1</v>
      </c>
      <c r="F267" s="3">
        <v>29</v>
      </c>
      <c r="G267" s="3">
        <v>1</v>
      </c>
      <c r="H267" s="3">
        <v>634</v>
      </c>
      <c r="I267" s="3">
        <v>72.2</v>
      </c>
      <c r="J267" s="3">
        <f>I267*1000</f>
        <v>72200</v>
      </c>
      <c r="K267" s="3">
        <v>89.23</v>
      </c>
      <c r="L267" s="24">
        <v>636586920</v>
      </c>
      <c r="M267" s="24">
        <v>414065100.86354297</v>
      </c>
      <c r="N267" s="24">
        <v>312777604.27933598</v>
      </c>
      <c r="O267" s="24">
        <v>671960765.22086596</v>
      </c>
      <c r="P267" s="24">
        <v>533943900.68434602</v>
      </c>
      <c r="Q267" s="24">
        <v>234331329.233385</v>
      </c>
      <c r="R267" s="4">
        <f>AVERAGE(L267:Q267)</f>
        <v>467277603.38024598</v>
      </c>
    </row>
    <row r="268" spans="2:18" x14ac:dyDescent="0.25">
      <c r="B268" s="3" t="s">
        <v>448</v>
      </c>
      <c r="C268" s="3" t="s">
        <v>449</v>
      </c>
      <c r="D268" s="3">
        <v>2</v>
      </c>
      <c r="E268" s="3">
        <v>1</v>
      </c>
      <c r="F268" s="3">
        <v>2</v>
      </c>
      <c r="G268" s="3">
        <v>1</v>
      </c>
      <c r="H268" s="3">
        <v>1211</v>
      </c>
      <c r="I268" s="3">
        <v>138.6</v>
      </c>
      <c r="J268" s="3">
        <f>I268*1000</f>
        <v>138600</v>
      </c>
      <c r="K268" s="3">
        <v>5.53</v>
      </c>
      <c r="L268" s="24">
        <v>219610096</v>
      </c>
      <c r="M268" s="24">
        <v>196891565.20527801</v>
      </c>
      <c r="N268" s="24">
        <v>149672703.681665</v>
      </c>
      <c r="O268" s="24">
        <v>142997807.90258899</v>
      </c>
      <c r="P268" s="24">
        <v>126357187.44554199</v>
      </c>
      <c r="Q268" s="24">
        <v>113976766.385039</v>
      </c>
      <c r="R268" s="4">
        <f>AVERAGE(L268:Q268)</f>
        <v>158251021.10335216</v>
      </c>
    </row>
    <row r="269" spans="2:18" x14ac:dyDescent="0.25">
      <c r="B269" s="3" t="s">
        <v>94</v>
      </c>
      <c r="C269" s="3" t="s">
        <v>95</v>
      </c>
      <c r="D269" s="3">
        <v>4</v>
      </c>
      <c r="E269" s="3">
        <v>1</v>
      </c>
      <c r="F269" s="3">
        <v>10</v>
      </c>
      <c r="G269" s="3">
        <v>1</v>
      </c>
      <c r="H269" s="3">
        <v>917</v>
      </c>
      <c r="I269" s="3">
        <v>100.5</v>
      </c>
      <c r="J269" s="3">
        <f>I269*1000</f>
        <v>100500</v>
      </c>
      <c r="K269" s="3">
        <v>32.72</v>
      </c>
      <c r="L269" s="24">
        <v>982955392</v>
      </c>
      <c r="M269" s="24">
        <v>1050706081.64906</v>
      </c>
      <c r="N269" s="24">
        <v>1279752167.5732501</v>
      </c>
      <c r="O269" s="24">
        <v>696577501.31904197</v>
      </c>
      <c r="P269" s="24">
        <v>579098505.56519699</v>
      </c>
      <c r="Q269" s="24">
        <v>949725397.82976794</v>
      </c>
      <c r="R269" s="4">
        <f>AVERAGE(L269:Q269)</f>
        <v>923135840.9893862</v>
      </c>
    </row>
    <row r="270" spans="2:18" x14ac:dyDescent="0.25">
      <c r="B270" s="3" t="s">
        <v>338</v>
      </c>
      <c r="C270" s="3" t="s">
        <v>339</v>
      </c>
      <c r="D270" s="3">
        <v>2</v>
      </c>
      <c r="E270" s="3">
        <v>1</v>
      </c>
      <c r="F270" s="3">
        <v>4</v>
      </c>
      <c r="G270" s="3">
        <v>1</v>
      </c>
      <c r="H270" s="3">
        <v>855</v>
      </c>
      <c r="I270" s="3">
        <v>94.7</v>
      </c>
      <c r="J270" s="3">
        <f>I270*1000</f>
        <v>94700</v>
      </c>
      <c r="K270" s="3">
        <v>8.3000000000000007</v>
      </c>
      <c r="L270" s="24">
        <v>3480971776</v>
      </c>
      <c r="M270" s="24">
        <v>3885978160.9335599</v>
      </c>
      <c r="N270" s="24">
        <v>3842422730.5573101</v>
      </c>
      <c r="O270" s="24">
        <v>4358414784.5235205</v>
      </c>
      <c r="P270" s="24">
        <v>4596180881.2636805</v>
      </c>
      <c r="Q270" s="24">
        <v>4705447262.2125397</v>
      </c>
      <c r="R270" s="4">
        <f>AVERAGE(L270:Q270)</f>
        <v>4144902599.2484345</v>
      </c>
    </row>
    <row r="271" spans="2:18" x14ac:dyDescent="0.25">
      <c r="B271" s="3" t="s">
        <v>572</v>
      </c>
      <c r="C271" s="3" t="s">
        <v>573</v>
      </c>
      <c r="D271" s="3">
        <v>2</v>
      </c>
      <c r="E271" s="3">
        <v>1</v>
      </c>
      <c r="F271" s="3">
        <v>2</v>
      </c>
      <c r="G271" s="3">
        <v>1</v>
      </c>
      <c r="H271" s="3">
        <v>1357</v>
      </c>
      <c r="I271" s="3">
        <v>143.6</v>
      </c>
      <c r="J271" s="3">
        <f>I271*1000</f>
        <v>143600</v>
      </c>
      <c r="K271" s="3">
        <v>2.83</v>
      </c>
      <c r="L271" s="24">
        <v>2667807744</v>
      </c>
      <c r="M271" s="24">
        <v>2570637487.3573399</v>
      </c>
      <c r="N271" s="24">
        <v>2056224180.9716001</v>
      </c>
      <c r="O271" s="24">
        <v>1868038124.2341299</v>
      </c>
      <c r="P271" s="24">
        <v>1784765473.1068599</v>
      </c>
      <c r="Q271" s="24">
        <v>1608057287.4628301</v>
      </c>
      <c r="R271" s="4">
        <f>AVERAGE(L271:Q271)</f>
        <v>2092588382.8554595</v>
      </c>
    </row>
    <row r="272" spans="2:18" x14ac:dyDescent="0.25">
      <c r="B272" s="3" t="s">
        <v>492</v>
      </c>
      <c r="C272" s="3" t="s">
        <v>493</v>
      </c>
      <c r="D272" s="3">
        <v>16</v>
      </c>
      <c r="E272" s="3">
        <v>1</v>
      </c>
      <c r="F272" s="3">
        <v>2</v>
      </c>
      <c r="G272" s="3">
        <v>1</v>
      </c>
      <c r="H272" s="3">
        <v>61</v>
      </c>
      <c r="I272" s="3">
        <v>6.6</v>
      </c>
      <c r="J272" s="3">
        <f>I272*1000</f>
        <v>6600</v>
      </c>
      <c r="K272" s="3">
        <v>4.62</v>
      </c>
      <c r="L272" s="24">
        <v>11813024768</v>
      </c>
      <c r="M272" s="24">
        <v>13766788547.171301</v>
      </c>
      <c r="N272" s="24">
        <v>15320722370.5471</v>
      </c>
      <c r="O272" s="24">
        <v>12033390706.8615</v>
      </c>
      <c r="P272" s="24">
        <v>13836480104.656799</v>
      </c>
      <c r="Q272" s="24">
        <v>15600778505.469601</v>
      </c>
      <c r="R272" s="4">
        <f>AVERAGE(L272:Q272)</f>
        <v>13728530833.784384</v>
      </c>
    </row>
    <row r="273" spans="2:18" x14ac:dyDescent="0.25">
      <c r="B273" s="3" t="s">
        <v>376</v>
      </c>
      <c r="C273" s="3" t="s">
        <v>377</v>
      </c>
      <c r="D273" s="3">
        <v>2</v>
      </c>
      <c r="E273" s="3">
        <v>1</v>
      </c>
      <c r="F273" s="3">
        <v>3</v>
      </c>
      <c r="G273" s="3">
        <v>1</v>
      </c>
      <c r="H273" s="3">
        <v>647</v>
      </c>
      <c r="I273" s="3">
        <v>72.7</v>
      </c>
      <c r="J273" s="3">
        <f>I273*1000</f>
        <v>72700</v>
      </c>
      <c r="K273" s="3">
        <v>7.2</v>
      </c>
      <c r="L273" s="24">
        <v>33318244</v>
      </c>
      <c r="M273" s="24">
        <v>27165831.337816801</v>
      </c>
      <c r="N273" s="24">
        <v>19802584.382228401</v>
      </c>
      <c r="O273" s="24">
        <v>23073385.2888158</v>
      </c>
      <c r="P273" s="24">
        <v>22204860.124347501</v>
      </c>
      <c r="Q273" s="24">
        <v>12395463.9596918</v>
      </c>
      <c r="R273" s="4">
        <f>AVERAGE(L273:Q273)</f>
        <v>22993394.848816719</v>
      </c>
    </row>
    <row r="274" spans="2:18" x14ac:dyDescent="0.25">
      <c r="B274" s="3" t="s">
        <v>576</v>
      </c>
      <c r="C274" s="3" t="s">
        <v>577</v>
      </c>
      <c r="D274" s="3">
        <v>4</v>
      </c>
      <c r="E274" s="3">
        <v>1</v>
      </c>
      <c r="F274" s="3">
        <v>5</v>
      </c>
      <c r="G274" s="3">
        <v>1</v>
      </c>
      <c r="H274" s="3">
        <v>986</v>
      </c>
      <c r="I274" s="3">
        <v>112.9</v>
      </c>
      <c r="J274" s="3">
        <f>I274*1000</f>
        <v>112900</v>
      </c>
      <c r="K274" s="3">
        <v>2.81</v>
      </c>
      <c r="L274" s="24">
        <v>4386747</v>
      </c>
      <c r="M274" s="24">
        <v>3763307.3721578699</v>
      </c>
      <c r="N274" s="24">
        <v>3834687.2406882499</v>
      </c>
      <c r="O274" s="24">
        <v>4925927.7186785797</v>
      </c>
      <c r="P274" s="24">
        <v>4089652.7597022802</v>
      </c>
      <c r="Q274" s="24">
        <v>4867868.2028693398</v>
      </c>
      <c r="R274" s="4">
        <f>AVERAGE(L274:Q274)</f>
        <v>4311365.0490160538</v>
      </c>
    </row>
    <row r="275" spans="2:18" x14ac:dyDescent="0.25">
      <c r="B275" s="3" t="s">
        <v>456</v>
      </c>
      <c r="C275" s="3" t="s">
        <v>457</v>
      </c>
      <c r="D275" s="3">
        <v>2</v>
      </c>
      <c r="E275" s="3">
        <v>1</v>
      </c>
      <c r="F275" s="3">
        <v>2</v>
      </c>
      <c r="G275" s="3">
        <v>1</v>
      </c>
      <c r="H275" s="3">
        <v>1040</v>
      </c>
      <c r="I275" s="3">
        <v>117.2</v>
      </c>
      <c r="J275" s="3">
        <f>I275*1000</f>
        <v>117200</v>
      </c>
      <c r="K275" s="3">
        <v>5.4</v>
      </c>
      <c r="L275" s="24">
        <v>9806713</v>
      </c>
      <c r="M275" s="24">
        <v>10361483.4472082</v>
      </c>
      <c r="N275" s="24">
        <v>11607720.771383399</v>
      </c>
      <c r="O275" s="24">
        <v>6862587.36469559</v>
      </c>
      <c r="P275" s="24">
        <v>6938115.9193513002</v>
      </c>
      <c r="Q275" s="24">
        <v>11154417.326555699</v>
      </c>
      <c r="R275" s="4">
        <f>AVERAGE(L275:Q275)</f>
        <v>9455172.9715323653</v>
      </c>
    </row>
    <row r="276" spans="2:18" x14ac:dyDescent="0.25">
      <c r="B276" s="3" t="s">
        <v>308</v>
      </c>
      <c r="C276" s="3" t="s">
        <v>309</v>
      </c>
      <c r="D276" s="3">
        <v>5</v>
      </c>
      <c r="E276" s="3">
        <v>1</v>
      </c>
      <c r="F276" s="3">
        <v>4</v>
      </c>
      <c r="G276" s="3">
        <v>1</v>
      </c>
      <c r="H276" s="3">
        <v>419</v>
      </c>
      <c r="I276" s="3">
        <v>47.8</v>
      </c>
      <c r="J276" s="3">
        <f>I276*1000</f>
        <v>47800</v>
      </c>
      <c r="K276" s="3">
        <v>9.7100000000000009</v>
      </c>
      <c r="L276" s="24">
        <v>79068790.5</v>
      </c>
      <c r="M276" s="24">
        <v>71080080.037211493</v>
      </c>
      <c r="N276" s="24">
        <v>52591972.655489899</v>
      </c>
      <c r="O276" s="24">
        <v>199390200.74232599</v>
      </c>
      <c r="P276" s="24">
        <v>114158682.19404501</v>
      </c>
      <c r="Q276" s="24">
        <v>143311521.49246499</v>
      </c>
      <c r="R276" s="4">
        <f>AVERAGE(L276:Q276)</f>
        <v>109933541.27025622</v>
      </c>
    </row>
    <row r="277" spans="2:18" x14ac:dyDescent="0.25">
      <c r="B277" s="3" t="s">
        <v>198</v>
      </c>
      <c r="C277" s="3" t="s">
        <v>199</v>
      </c>
      <c r="D277" s="3">
        <v>6</v>
      </c>
      <c r="E277" s="3">
        <v>2</v>
      </c>
      <c r="F277" s="3">
        <v>6</v>
      </c>
      <c r="G277" s="3">
        <v>2</v>
      </c>
      <c r="H277" s="3">
        <v>697</v>
      </c>
      <c r="I277" s="3">
        <v>73.8</v>
      </c>
      <c r="J277" s="3">
        <f>I277*1000</f>
        <v>73800</v>
      </c>
      <c r="K277" s="3">
        <v>16.59</v>
      </c>
      <c r="L277" s="24">
        <v>141750415.25</v>
      </c>
      <c r="M277" s="24">
        <v>113950699.29673301</v>
      </c>
      <c r="N277" s="24">
        <v>147119999.56267899</v>
      </c>
      <c r="O277" s="24">
        <v>218810665.03859299</v>
      </c>
      <c r="P277" s="24">
        <v>169327537.98555499</v>
      </c>
      <c r="Q277" s="24">
        <v>190125379.38927299</v>
      </c>
      <c r="R277" s="4">
        <f>AVERAGE(L277:Q277)</f>
        <v>163514116.0871388</v>
      </c>
    </row>
    <row r="278" spans="2:18" x14ac:dyDescent="0.25">
      <c r="B278" s="3" t="s">
        <v>646</v>
      </c>
      <c r="C278" s="3" t="s">
        <v>647</v>
      </c>
      <c r="D278" s="3">
        <v>3</v>
      </c>
      <c r="E278" s="3">
        <v>1</v>
      </c>
      <c r="F278" s="3">
        <v>1</v>
      </c>
      <c r="G278" s="3">
        <v>1</v>
      </c>
      <c r="H278" s="3">
        <v>426</v>
      </c>
      <c r="I278" s="3">
        <v>47.8</v>
      </c>
      <c r="J278" s="3">
        <f>I278*1000</f>
        <v>47800</v>
      </c>
      <c r="K278" s="3">
        <v>2.4500000000000002</v>
      </c>
      <c r="L278" s="24">
        <v>21741154</v>
      </c>
      <c r="M278" s="24">
        <v>23193453.701694101</v>
      </c>
      <c r="N278" s="24">
        <v>21773321.6591454</v>
      </c>
      <c r="O278" s="24">
        <v>30196005.652801901</v>
      </c>
      <c r="P278" s="24">
        <v>34061591.584823698</v>
      </c>
      <c r="Q278" s="24">
        <v>28192962.911165401</v>
      </c>
      <c r="R278" s="4">
        <f>AVERAGE(L278:Q278)</f>
        <v>26526414.91827175</v>
      </c>
    </row>
    <row r="279" spans="2:18" x14ac:dyDescent="0.25">
      <c r="B279" s="3" t="s">
        <v>484</v>
      </c>
      <c r="C279" s="3" t="s">
        <v>485</v>
      </c>
      <c r="D279" s="3">
        <v>6</v>
      </c>
      <c r="E279" s="3">
        <v>1</v>
      </c>
      <c r="F279" s="3">
        <v>2</v>
      </c>
      <c r="G279" s="3">
        <v>1</v>
      </c>
      <c r="H279" s="3">
        <v>285</v>
      </c>
      <c r="I279" s="3">
        <v>31.9</v>
      </c>
      <c r="J279" s="3">
        <f>I279*1000</f>
        <v>31900</v>
      </c>
      <c r="K279" s="3">
        <v>4.8099999999999996</v>
      </c>
      <c r="L279" s="24">
        <v>735787200</v>
      </c>
      <c r="M279" s="24">
        <v>704343463.08387697</v>
      </c>
      <c r="N279" s="24">
        <v>656874897.46259201</v>
      </c>
      <c r="O279" s="24">
        <v>936762727.39841604</v>
      </c>
      <c r="P279" s="24">
        <v>899572745.51203406</v>
      </c>
      <c r="Q279" s="24">
        <v>780449162.27261806</v>
      </c>
      <c r="R279" s="4">
        <f>AVERAGE(L279:Q279)</f>
        <v>785631699.28825617</v>
      </c>
    </row>
    <row r="280" spans="2:18" x14ac:dyDescent="0.25">
      <c r="B280" s="3" t="s">
        <v>668</v>
      </c>
      <c r="C280" s="3" t="s">
        <v>669</v>
      </c>
      <c r="D280" s="3">
        <v>7</v>
      </c>
      <c r="E280" s="3">
        <v>1</v>
      </c>
      <c r="F280" s="3">
        <v>1</v>
      </c>
      <c r="G280" s="3">
        <v>1</v>
      </c>
      <c r="H280" s="3">
        <v>258</v>
      </c>
      <c r="I280" s="3">
        <v>29.9</v>
      </c>
      <c r="J280" s="3">
        <f>I280*1000</f>
        <v>29900</v>
      </c>
      <c r="K280" s="3">
        <v>2.2999999999999998</v>
      </c>
      <c r="L280" s="24">
        <v>11702376</v>
      </c>
      <c r="M280" s="24">
        <v>13365362.6918125</v>
      </c>
      <c r="N280" s="24">
        <v>16493031.110037699</v>
      </c>
      <c r="O280" s="24">
        <v>15782218.792660801</v>
      </c>
      <c r="P280" s="24">
        <v>17453820.1179519</v>
      </c>
      <c r="Q280" s="24">
        <v>17967582.631547201</v>
      </c>
      <c r="R280" s="4">
        <f>AVERAGE(L280:Q280)</f>
        <v>15460731.890668349</v>
      </c>
    </row>
    <row r="281" spans="2:18" x14ac:dyDescent="0.25">
      <c r="B281" s="3" t="s">
        <v>500</v>
      </c>
      <c r="C281" s="3" t="s">
        <v>501</v>
      </c>
      <c r="D281" s="3">
        <v>4</v>
      </c>
      <c r="E281" s="3">
        <v>1</v>
      </c>
      <c r="F281" s="3">
        <v>2</v>
      </c>
      <c r="G281" s="3">
        <v>1</v>
      </c>
      <c r="H281" s="3">
        <v>637</v>
      </c>
      <c r="I281" s="3">
        <v>72.8</v>
      </c>
      <c r="J281" s="3">
        <f>I281*1000</f>
        <v>72800</v>
      </c>
      <c r="K281" s="3">
        <v>3.94</v>
      </c>
      <c r="L281" s="24">
        <v>640394368</v>
      </c>
      <c r="M281" s="24">
        <v>673207227.01165104</v>
      </c>
      <c r="N281" s="24">
        <v>705638396.88313794</v>
      </c>
      <c r="O281" s="24">
        <v>382353631.23059398</v>
      </c>
      <c r="P281" s="24">
        <v>408127015.59673399</v>
      </c>
      <c r="Q281" s="24">
        <v>503941256.79772699</v>
      </c>
      <c r="R281" s="4">
        <f>AVERAGE(L281:Q281)</f>
        <v>552276982.58664072</v>
      </c>
    </row>
    <row r="282" spans="2:18" x14ac:dyDescent="0.25">
      <c r="B282" s="3" t="s">
        <v>290</v>
      </c>
      <c r="C282" s="3" t="s">
        <v>291</v>
      </c>
      <c r="D282" s="3">
        <v>3</v>
      </c>
      <c r="E282" s="3">
        <v>1</v>
      </c>
      <c r="F282" s="3">
        <v>4</v>
      </c>
      <c r="G282" s="3">
        <v>1</v>
      </c>
      <c r="H282" s="3">
        <v>540</v>
      </c>
      <c r="I282" s="3">
        <v>64.099999999999994</v>
      </c>
      <c r="J282" s="3">
        <f>I282*1000</f>
        <v>64099.999999999993</v>
      </c>
      <c r="K282" s="3">
        <v>10.29</v>
      </c>
      <c r="L282" s="24">
        <v>11118967</v>
      </c>
      <c r="M282" s="24">
        <v>5658954.63962874</v>
      </c>
      <c r="N282" s="24">
        <v>1281055.9754864799</v>
      </c>
      <c r="O282" s="24">
        <v>7825188.4277095497</v>
      </c>
      <c r="P282" s="24">
        <v>5387929.7630626699</v>
      </c>
      <c r="Q282" s="24">
        <v>1214215.01926853</v>
      </c>
      <c r="R282" s="4">
        <f>AVERAGE(L282:Q282)</f>
        <v>5414385.1375259953</v>
      </c>
    </row>
    <row r="283" spans="2:18" x14ac:dyDescent="0.25">
      <c r="B283" s="3" t="s">
        <v>332</v>
      </c>
      <c r="C283" s="3" t="s">
        <v>333</v>
      </c>
      <c r="D283" s="3">
        <v>10</v>
      </c>
      <c r="E283" s="3">
        <v>1</v>
      </c>
      <c r="F283" s="3">
        <v>6</v>
      </c>
      <c r="G283" s="3">
        <v>1</v>
      </c>
      <c r="H283" s="3">
        <v>347</v>
      </c>
      <c r="I283" s="3">
        <v>39.299999999999997</v>
      </c>
      <c r="J283" s="3">
        <f>I283*1000</f>
        <v>39300</v>
      </c>
      <c r="K283" s="3">
        <v>8.59</v>
      </c>
      <c r="L283" s="24">
        <v>326565545.5</v>
      </c>
      <c r="M283" s="24">
        <v>272090381.498748</v>
      </c>
      <c r="N283" s="24">
        <v>216555885.321363</v>
      </c>
      <c r="O283" s="24">
        <v>175131393.575057</v>
      </c>
      <c r="P283" s="24">
        <v>196768206.02661601</v>
      </c>
      <c r="Q283" s="24">
        <v>167121836.81350699</v>
      </c>
      <c r="R283" s="4">
        <f>AVERAGE(L283:Q283)</f>
        <v>225705541.45588186</v>
      </c>
    </row>
    <row r="284" spans="2:18" x14ac:dyDescent="0.25">
      <c r="B284" s="3" t="s">
        <v>130</v>
      </c>
      <c r="C284" s="3" t="s">
        <v>131</v>
      </c>
      <c r="D284" s="3">
        <v>5</v>
      </c>
      <c r="E284" s="3">
        <v>1</v>
      </c>
      <c r="F284" s="3">
        <v>8</v>
      </c>
      <c r="G284" s="3">
        <v>1</v>
      </c>
      <c r="H284" s="3">
        <v>501</v>
      </c>
      <c r="I284" s="3">
        <v>59.1</v>
      </c>
      <c r="J284" s="3">
        <f>I284*1000</f>
        <v>59100</v>
      </c>
      <c r="K284" s="3">
        <v>24.04</v>
      </c>
      <c r="L284" s="24">
        <v>642355003.375</v>
      </c>
      <c r="M284" s="24">
        <v>683530208.01212394</v>
      </c>
      <c r="N284" s="24">
        <v>727324161.62222099</v>
      </c>
      <c r="O284" s="24">
        <v>384579743.82887799</v>
      </c>
      <c r="P284" s="24">
        <v>408127015.59673399</v>
      </c>
      <c r="Q284" s="24">
        <v>507189001.67193002</v>
      </c>
      <c r="R284" s="4">
        <f>AVERAGE(L284:Q284)</f>
        <v>558850855.68448114</v>
      </c>
    </row>
    <row r="285" spans="2:18" x14ac:dyDescent="0.25">
      <c r="B285" s="3" t="s">
        <v>104</v>
      </c>
      <c r="C285" s="3" t="s">
        <v>105</v>
      </c>
      <c r="D285" s="3">
        <v>27</v>
      </c>
      <c r="E285" s="3">
        <v>1</v>
      </c>
      <c r="F285" s="3">
        <v>14</v>
      </c>
      <c r="G285" s="3">
        <v>1</v>
      </c>
      <c r="H285" s="3">
        <v>124</v>
      </c>
      <c r="I285" s="3">
        <v>14.4</v>
      </c>
      <c r="J285" s="3">
        <f>I285*1000</f>
        <v>14400</v>
      </c>
      <c r="K285" s="3">
        <v>29.29</v>
      </c>
      <c r="L285" s="24">
        <v>412352824</v>
      </c>
      <c r="M285" s="24">
        <v>269469605.846542</v>
      </c>
      <c r="N285" s="24">
        <v>206853629.00991201</v>
      </c>
      <c r="O285" s="24">
        <v>405799298.94692099</v>
      </c>
      <c r="P285" s="24">
        <v>335818455.02181202</v>
      </c>
      <c r="Q285" s="24">
        <v>192301700.07042399</v>
      </c>
      <c r="R285" s="4">
        <f>AVERAGE(L285:Q285)</f>
        <v>303765918.81593519</v>
      </c>
    </row>
    <row r="286" spans="2:18" x14ac:dyDescent="0.25">
      <c r="B286" s="3" t="s">
        <v>192</v>
      </c>
      <c r="C286" s="3" t="s">
        <v>193</v>
      </c>
      <c r="D286" s="3">
        <v>42</v>
      </c>
      <c r="E286" s="3">
        <v>1</v>
      </c>
      <c r="F286" s="3">
        <v>6</v>
      </c>
      <c r="G286" s="3">
        <v>1</v>
      </c>
      <c r="H286" s="3">
        <v>83</v>
      </c>
      <c r="I286" s="3">
        <v>8.9</v>
      </c>
      <c r="J286" s="3">
        <f>I286*1000</f>
        <v>8900</v>
      </c>
      <c r="K286" s="3">
        <v>16.89</v>
      </c>
      <c r="L286" s="24">
        <v>51590152</v>
      </c>
      <c r="M286" s="24">
        <v>70318816.570221603</v>
      </c>
      <c r="N286" s="24">
        <v>70883871.7926047</v>
      </c>
      <c r="O286" s="24">
        <v>37206259.322768703</v>
      </c>
      <c r="P286" s="24">
        <v>49172117.712302402</v>
      </c>
      <c r="Q286" s="24">
        <v>53737413.8257723</v>
      </c>
      <c r="R286" s="4">
        <f>AVERAGE(L286:Q286)</f>
        <v>55484771.870611608</v>
      </c>
    </row>
    <row r="287" spans="2:18" x14ac:dyDescent="0.25">
      <c r="B287" s="3" t="s">
        <v>408</v>
      </c>
      <c r="C287" s="3" t="s">
        <v>409</v>
      </c>
      <c r="D287" s="3">
        <v>13</v>
      </c>
      <c r="E287" s="3">
        <v>2</v>
      </c>
      <c r="F287" s="3">
        <v>3</v>
      </c>
      <c r="G287" s="3">
        <v>2</v>
      </c>
      <c r="H287" s="3">
        <v>388</v>
      </c>
      <c r="I287" s="3">
        <v>38.799999999999997</v>
      </c>
      <c r="J287" s="3">
        <f>I287*1000</f>
        <v>38800</v>
      </c>
      <c r="K287" s="3">
        <v>6.07</v>
      </c>
      <c r="L287" s="24">
        <v>26269465.5</v>
      </c>
      <c r="M287" s="24">
        <v>16561470.815317599</v>
      </c>
      <c r="N287" s="24">
        <v>9647365.5839487892</v>
      </c>
      <c r="O287" s="24">
        <v>25844830.837829899</v>
      </c>
      <c r="P287" s="24">
        <v>12752144.363391001</v>
      </c>
      <c r="Q287" s="24">
        <v>7480670.6912428802</v>
      </c>
      <c r="R287" s="4">
        <f>AVERAGE(L287:Q287)</f>
        <v>16425991.298621694</v>
      </c>
    </row>
    <row r="288" spans="2:18" x14ac:dyDescent="0.25">
      <c r="B288" s="3" t="s">
        <v>248</v>
      </c>
      <c r="C288" s="3" t="s">
        <v>249</v>
      </c>
      <c r="D288" s="3">
        <v>8</v>
      </c>
      <c r="E288" s="3">
        <v>1</v>
      </c>
      <c r="F288" s="3">
        <v>5</v>
      </c>
      <c r="G288" s="3">
        <v>1</v>
      </c>
      <c r="H288" s="3">
        <v>175</v>
      </c>
      <c r="I288" s="3">
        <v>20.5</v>
      </c>
      <c r="J288" s="3">
        <f>I288*1000</f>
        <v>20500</v>
      </c>
      <c r="K288" s="3">
        <v>12.66</v>
      </c>
      <c r="L288" s="24">
        <v>435488160</v>
      </c>
      <c r="M288" s="24">
        <v>311660586.33233899</v>
      </c>
      <c r="N288" s="24">
        <v>466197202.25693101</v>
      </c>
      <c r="O288" s="24">
        <v>470629614.85872799</v>
      </c>
      <c r="P288" s="24">
        <v>391060955.02053303</v>
      </c>
      <c r="Q288" s="24">
        <v>527347141.75951701</v>
      </c>
      <c r="R288" s="4">
        <f>AVERAGE(L288:Q288)</f>
        <v>433730610.03800803</v>
      </c>
    </row>
    <row r="289" spans="2:18" x14ac:dyDescent="0.25">
      <c r="B289" s="3" t="s">
        <v>272</v>
      </c>
      <c r="C289" s="3" t="s">
        <v>273</v>
      </c>
      <c r="D289" s="3">
        <v>3</v>
      </c>
      <c r="E289" s="3">
        <v>1</v>
      </c>
      <c r="F289" s="3">
        <v>4</v>
      </c>
      <c r="G289" s="3">
        <v>1</v>
      </c>
      <c r="H289" s="3">
        <v>703</v>
      </c>
      <c r="I289" s="3">
        <v>80.099999999999994</v>
      </c>
      <c r="J289" s="3">
        <f>I289*1000</f>
        <v>80100</v>
      </c>
      <c r="K289" s="3">
        <v>11.09</v>
      </c>
      <c r="L289" s="24">
        <v>1329381888</v>
      </c>
      <c r="M289" s="24">
        <v>1390378247.77544</v>
      </c>
      <c r="N289" s="24">
        <v>1282441057.5671599</v>
      </c>
      <c r="O289" s="24">
        <v>829328910.39934897</v>
      </c>
      <c r="P289" s="24">
        <v>867519933.33849704</v>
      </c>
      <c r="Q289" s="24">
        <v>788799275.38732004</v>
      </c>
      <c r="R289" s="4">
        <f>AVERAGE(L289:Q289)</f>
        <v>1081308218.7446277</v>
      </c>
    </row>
    <row r="290" spans="2:18" x14ac:dyDescent="0.25">
      <c r="B290" s="3" t="s">
        <v>502</v>
      </c>
      <c r="C290" s="3" t="s">
        <v>503</v>
      </c>
      <c r="D290" s="3">
        <v>5</v>
      </c>
      <c r="E290" s="3">
        <v>1</v>
      </c>
      <c r="F290" s="3">
        <v>2</v>
      </c>
      <c r="G290" s="3">
        <v>1</v>
      </c>
      <c r="H290" s="3">
        <v>138</v>
      </c>
      <c r="I290" s="3">
        <v>15</v>
      </c>
      <c r="J290" s="3">
        <f>I290*1000</f>
        <v>15000</v>
      </c>
      <c r="K290" s="3">
        <v>3.85</v>
      </c>
      <c r="L290" s="24">
        <v>837024.5</v>
      </c>
      <c r="M290" s="24">
        <v>907404.64760892105</v>
      </c>
      <c r="N290" s="24">
        <v>993031.38626556797</v>
      </c>
      <c r="O290" s="24">
        <v>716951.93542694603</v>
      </c>
      <c r="P290" s="24">
        <v>813334.36034896702</v>
      </c>
      <c r="Q290" s="24">
        <v>657768.224347134</v>
      </c>
      <c r="R290" s="4">
        <f>AVERAGE(L290:Q290)</f>
        <v>820919.17566625599</v>
      </c>
    </row>
    <row r="291" spans="2:18" x14ac:dyDescent="0.25">
      <c r="B291" s="3" t="s">
        <v>566</v>
      </c>
      <c r="C291" s="3" t="s">
        <v>567</v>
      </c>
      <c r="D291" s="3">
        <v>15</v>
      </c>
      <c r="E291" s="3">
        <v>2</v>
      </c>
      <c r="F291" s="3">
        <v>2</v>
      </c>
      <c r="G291" s="3">
        <v>2</v>
      </c>
      <c r="H291" s="3">
        <v>327</v>
      </c>
      <c r="I291" s="3">
        <v>37</v>
      </c>
      <c r="J291" s="3">
        <f>I291*1000</f>
        <v>37000</v>
      </c>
      <c r="K291" s="3">
        <v>2.85</v>
      </c>
      <c r="L291" s="24">
        <v>11799154.625</v>
      </c>
      <c r="M291" s="24">
        <v>7167114.1050027302</v>
      </c>
      <c r="N291" s="24">
        <v>1657095.1104300299</v>
      </c>
      <c r="O291" s="24">
        <v>7391828.7605317002</v>
      </c>
      <c r="P291" s="24">
        <v>3650767.53971666</v>
      </c>
      <c r="Q291" s="24">
        <v>4472701.4063238297</v>
      </c>
      <c r="R291" s="4">
        <f>AVERAGE(L291:Q291)</f>
        <v>6023110.2578341588</v>
      </c>
    </row>
    <row r="292" spans="2:18" x14ac:dyDescent="0.25">
      <c r="B292" s="3" t="s">
        <v>206</v>
      </c>
      <c r="C292" s="3" t="s">
        <v>207</v>
      </c>
      <c r="D292" s="3">
        <v>8</v>
      </c>
      <c r="E292" s="3">
        <v>1</v>
      </c>
      <c r="F292" s="3">
        <v>6</v>
      </c>
      <c r="G292" s="3">
        <v>1</v>
      </c>
      <c r="H292" s="3">
        <v>200</v>
      </c>
      <c r="I292" s="3">
        <v>22.2</v>
      </c>
      <c r="J292" s="3">
        <f>I292*1000</f>
        <v>22200</v>
      </c>
      <c r="K292" s="3">
        <v>15.93</v>
      </c>
      <c r="L292" s="24">
        <v>9963068</v>
      </c>
      <c r="M292" s="24">
        <v>10611369.438075401</v>
      </c>
      <c r="N292" s="24">
        <v>12633152.1668026</v>
      </c>
      <c r="O292" s="24">
        <v>11220533.628053701</v>
      </c>
      <c r="P292" s="24">
        <v>10973766.3736353</v>
      </c>
      <c r="Q292" s="24">
        <v>12169554.321726</v>
      </c>
      <c r="R292" s="4">
        <f>AVERAGE(L292:Q292)</f>
        <v>11261907.321382167</v>
      </c>
    </row>
    <row r="293" spans="2:18" x14ac:dyDescent="0.25">
      <c r="B293" s="3" t="s">
        <v>608</v>
      </c>
      <c r="C293" s="3" t="s">
        <v>609</v>
      </c>
      <c r="D293" s="3">
        <v>2</v>
      </c>
      <c r="E293" s="3">
        <v>1</v>
      </c>
      <c r="F293" s="3">
        <v>1</v>
      </c>
      <c r="G293" s="3">
        <v>1</v>
      </c>
      <c r="H293" s="3">
        <v>1046</v>
      </c>
      <c r="I293" s="3">
        <v>118.3</v>
      </c>
      <c r="J293" s="3">
        <f>I293*1000</f>
        <v>118300</v>
      </c>
      <c r="K293" s="3">
        <v>2.68</v>
      </c>
      <c r="L293" s="24">
        <v>20711230</v>
      </c>
      <c r="M293" s="24">
        <v>17008753.6764322</v>
      </c>
      <c r="N293" s="24">
        <v>18654543.7769031</v>
      </c>
      <c r="O293" s="24">
        <v>10718568.9084229</v>
      </c>
      <c r="P293" s="24">
        <v>13442902.8162315</v>
      </c>
      <c r="Q293" s="24">
        <v>17653363.344608199</v>
      </c>
      <c r="R293" s="4">
        <f>AVERAGE(L293:Q293)</f>
        <v>16364893.753766319</v>
      </c>
    </row>
    <row r="294" spans="2:18" x14ac:dyDescent="0.25">
      <c r="B294" s="3" t="s">
        <v>570</v>
      </c>
      <c r="C294" s="3" t="s">
        <v>571</v>
      </c>
      <c r="D294" s="3">
        <v>24</v>
      </c>
      <c r="E294" s="3">
        <v>1</v>
      </c>
      <c r="F294" s="3">
        <v>2</v>
      </c>
      <c r="G294" s="3">
        <v>1</v>
      </c>
      <c r="H294" s="3">
        <v>179</v>
      </c>
      <c r="I294" s="3">
        <v>20.2</v>
      </c>
      <c r="J294" s="3">
        <f>I294*1000</f>
        <v>20200</v>
      </c>
      <c r="K294" s="3">
        <v>2.83</v>
      </c>
      <c r="L294" s="24">
        <v>10827534.875</v>
      </c>
      <c r="M294" s="24">
        <v>16188265.2402447</v>
      </c>
      <c r="N294" s="24">
        <v>3603611.9451561202</v>
      </c>
      <c r="O294" s="24">
        <v>11557336.636755301</v>
      </c>
      <c r="P294" s="24">
        <v>6136949.7356266603</v>
      </c>
      <c r="Q294" s="24">
        <v>21286967.215091199</v>
      </c>
      <c r="R294" s="4">
        <f>AVERAGE(L294:Q294)</f>
        <v>11600110.94131233</v>
      </c>
    </row>
    <row r="295" spans="2:18" x14ac:dyDescent="0.25">
      <c r="B295" s="3" t="s">
        <v>398</v>
      </c>
      <c r="C295" s="3" t="s">
        <v>399</v>
      </c>
      <c r="D295" s="3">
        <v>6</v>
      </c>
      <c r="E295" s="3">
        <v>1</v>
      </c>
      <c r="F295" s="3">
        <v>3</v>
      </c>
      <c r="G295" s="3">
        <v>1</v>
      </c>
      <c r="H295" s="3">
        <v>446</v>
      </c>
      <c r="I295" s="3">
        <v>49.5</v>
      </c>
      <c r="J295" s="3">
        <f>I295*1000</f>
        <v>49500</v>
      </c>
      <c r="K295" s="3">
        <v>6.27</v>
      </c>
      <c r="L295" s="24">
        <v>914252992</v>
      </c>
      <c r="M295" s="24">
        <v>815243207.737638</v>
      </c>
      <c r="N295" s="24">
        <v>721045837.27454197</v>
      </c>
      <c r="O295" s="24">
        <v>511304513.111803</v>
      </c>
      <c r="P295" s="24">
        <v>485799271.634763</v>
      </c>
      <c r="Q295" s="24">
        <v>414277665.35587001</v>
      </c>
      <c r="R295" s="4">
        <f>AVERAGE(L295:Q295)</f>
        <v>643653914.51910269</v>
      </c>
    </row>
    <row r="296" spans="2:18" x14ac:dyDescent="0.25">
      <c r="B296" s="3" t="s">
        <v>334</v>
      </c>
      <c r="C296" s="3" t="s">
        <v>335</v>
      </c>
      <c r="D296" s="3">
        <v>8</v>
      </c>
      <c r="E296" s="3">
        <v>1</v>
      </c>
      <c r="F296" s="3">
        <v>3</v>
      </c>
      <c r="G296" s="3">
        <v>1</v>
      </c>
      <c r="H296" s="3">
        <v>260</v>
      </c>
      <c r="I296" s="3">
        <v>28.8</v>
      </c>
      <c r="J296" s="3">
        <f>I296*1000</f>
        <v>28800</v>
      </c>
      <c r="K296" s="3">
        <v>8.58</v>
      </c>
      <c r="L296" s="24">
        <v>244069768</v>
      </c>
      <c r="M296" s="24">
        <v>145690899.899699</v>
      </c>
      <c r="N296" s="24">
        <v>55634947.085564397</v>
      </c>
      <c r="O296" s="24">
        <v>145738716.13472301</v>
      </c>
      <c r="P296" s="24">
        <v>139434312.46210799</v>
      </c>
      <c r="Q296" s="24">
        <v>37316947.902648203</v>
      </c>
      <c r="R296" s="4">
        <f>AVERAGE(L296:Q296)</f>
        <v>127980931.91412376</v>
      </c>
    </row>
    <row r="297" spans="2:18" x14ac:dyDescent="0.25">
      <c r="B297" s="3" t="s">
        <v>654</v>
      </c>
      <c r="C297" s="3" t="s">
        <v>655</v>
      </c>
      <c r="D297" s="3">
        <v>9</v>
      </c>
      <c r="E297" s="3">
        <v>1</v>
      </c>
      <c r="F297" s="3">
        <v>1</v>
      </c>
      <c r="G297" s="3">
        <v>1</v>
      </c>
      <c r="H297" s="3">
        <v>268</v>
      </c>
      <c r="I297" s="3">
        <v>30.3</v>
      </c>
      <c r="J297" s="3">
        <f>I297*1000</f>
        <v>30300</v>
      </c>
      <c r="K297" s="3">
        <v>2.4</v>
      </c>
      <c r="L297" s="24">
        <v>6397020.5</v>
      </c>
      <c r="M297" s="24">
        <v>8121755.0077235801</v>
      </c>
      <c r="N297" s="24">
        <v>5595007.7518884204</v>
      </c>
      <c r="O297" s="24">
        <v>3748706.1397925001</v>
      </c>
      <c r="P297" s="24">
        <v>4835448.8217574898</v>
      </c>
      <c r="Q297" s="24">
        <v>4285081.60292257</v>
      </c>
      <c r="R297" s="4">
        <f>AVERAGE(L297:Q297)</f>
        <v>5497169.9706807602</v>
      </c>
    </row>
    <row r="298" spans="2:18" x14ac:dyDescent="0.25">
      <c r="B298" s="3" t="s">
        <v>650</v>
      </c>
      <c r="C298" s="3" t="s">
        <v>651</v>
      </c>
      <c r="D298" s="3">
        <v>6</v>
      </c>
      <c r="E298" s="3">
        <v>1</v>
      </c>
      <c r="F298" s="3">
        <v>1</v>
      </c>
      <c r="G298" s="3">
        <v>1</v>
      </c>
      <c r="H298" s="3">
        <v>166</v>
      </c>
      <c r="I298" s="3">
        <v>19.2</v>
      </c>
      <c r="J298" s="3">
        <f>I298*1000</f>
        <v>19200</v>
      </c>
      <c r="K298" s="3">
        <v>2.44</v>
      </c>
      <c r="L298" s="24">
        <v>1127449.25</v>
      </c>
      <c r="M298" s="24">
        <v>964286.94299062202</v>
      </c>
      <c r="N298" s="24">
        <v>1392336.84293276</v>
      </c>
      <c r="O298" s="24">
        <v>1167731.9255778999</v>
      </c>
      <c r="P298" s="24">
        <v>1584453.9062667801</v>
      </c>
      <c r="Q298" s="24">
        <v>1437651.9063073299</v>
      </c>
      <c r="R298" s="4">
        <f>AVERAGE(L298:Q298)</f>
        <v>1278985.1290125654</v>
      </c>
    </row>
    <row r="299" spans="2:18" x14ac:dyDescent="0.25">
      <c r="B299" s="3" t="s">
        <v>666</v>
      </c>
      <c r="C299" s="3" t="s">
        <v>667</v>
      </c>
      <c r="D299" s="3">
        <v>2</v>
      </c>
      <c r="E299" s="3">
        <v>1</v>
      </c>
      <c r="F299" s="3">
        <v>1</v>
      </c>
      <c r="G299" s="3">
        <v>1</v>
      </c>
      <c r="H299" s="3">
        <v>435</v>
      </c>
      <c r="I299" s="3">
        <v>48.9</v>
      </c>
      <c r="J299" s="3">
        <f>I299*1000</f>
        <v>48900</v>
      </c>
      <c r="K299" s="3">
        <v>2.31</v>
      </c>
      <c r="L299" s="24">
        <v>1831690.5</v>
      </c>
      <c r="M299" s="24">
        <v>8128393.2693872899</v>
      </c>
      <c r="N299" s="24">
        <v>6729026.6170629403</v>
      </c>
      <c r="O299" s="24">
        <v>7673097.9444519803</v>
      </c>
      <c r="P299" s="24">
        <v>5442777.70086201</v>
      </c>
      <c r="Q299" s="24">
        <v>3748314.7325480101</v>
      </c>
      <c r="R299" s="4">
        <f>AVERAGE(L299:Q299)</f>
        <v>5592216.7940520383</v>
      </c>
    </row>
    <row r="300" spans="2:18" x14ac:dyDescent="0.25">
      <c r="B300" s="3" t="s">
        <v>620</v>
      </c>
      <c r="C300" s="3" t="s">
        <v>621</v>
      </c>
      <c r="D300" s="3">
        <v>2</v>
      </c>
      <c r="E300" s="3">
        <v>1</v>
      </c>
      <c r="F300" s="3">
        <v>1</v>
      </c>
      <c r="G300" s="3">
        <v>1</v>
      </c>
      <c r="H300" s="3">
        <v>1557</v>
      </c>
      <c r="I300" s="3">
        <v>167.3</v>
      </c>
      <c r="J300" s="3">
        <f>I300*1000</f>
        <v>167300</v>
      </c>
      <c r="K300" s="3">
        <v>2.64</v>
      </c>
      <c r="L300" s="24">
        <v>63287600</v>
      </c>
      <c r="M300" s="24">
        <v>28216017.031072799</v>
      </c>
      <c r="N300" s="24">
        <v>60739065.804482199</v>
      </c>
      <c r="O300" s="24">
        <v>20602757.783806901</v>
      </c>
      <c r="P300" s="24">
        <v>19559752.920906201</v>
      </c>
      <c r="Q300" s="24">
        <v>22913212.7449039</v>
      </c>
      <c r="R300" s="4">
        <f>AVERAGE(L300:Q300)</f>
        <v>35886401.047528662</v>
      </c>
    </row>
    <row r="301" spans="2:18" x14ac:dyDescent="0.25">
      <c r="B301" s="3" t="s">
        <v>550</v>
      </c>
      <c r="C301" s="3" t="s">
        <v>551</v>
      </c>
      <c r="D301" s="3">
        <v>3</v>
      </c>
      <c r="E301" s="3">
        <v>1</v>
      </c>
      <c r="F301" s="3">
        <v>1</v>
      </c>
      <c r="G301" s="3">
        <v>1</v>
      </c>
      <c r="H301" s="3">
        <v>933</v>
      </c>
      <c r="I301" s="3">
        <v>103.8</v>
      </c>
      <c r="J301" s="3">
        <f>I301*1000</f>
        <v>103800</v>
      </c>
      <c r="K301" s="3">
        <v>2.95</v>
      </c>
      <c r="L301" s="24">
        <v>20465878</v>
      </c>
      <c r="M301" s="24">
        <v>15808026.646803601</v>
      </c>
      <c r="N301" s="24">
        <v>11080690.3631861</v>
      </c>
      <c r="O301" s="24">
        <v>22106492.297577199</v>
      </c>
      <c r="P301" s="24">
        <v>18737849.273151301</v>
      </c>
      <c r="Q301" s="24">
        <v>16522297.420519101</v>
      </c>
      <c r="R301" s="4">
        <f>AVERAGE(L301:Q301)</f>
        <v>17453539.000206213</v>
      </c>
    </row>
    <row r="302" spans="2:18" x14ac:dyDescent="0.25">
      <c r="B302" s="3" t="s">
        <v>680</v>
      </c>
      <c r="C302" s="3" t="s">
        <v>681</v>
      </c>
      <c r="D302" s="3">
        <v>1</v>
      </c>
      <c r="E302" s="3">
        <v>1</v>
      </c>
      <c r="F302" s="3">
        <v>1</v>
      </c>
      <c r="G302" s="3">
        <v>1</v>
      </c>
      <c r="H302" s="3">
        <v>813</v>
      </c>
      <c r="I302" s="3">
        <v>91.2</v>
      </c>
      <c r="J302" s="3">
        <f>I302*1000</f>
        <v>91200</v>
      </c>
      <c r="K302" s="3">
        <v>2</v>
      </c>
      <c r="L302" s="24">
        <v>113934752</v>
      </c>
      <c r="M302" s="24">
        <v>150110307.90549201</v>
      </c>
      <c r="N302" s="24">
        <v>161779328.95962101</v>
      </c>
      <c r="O302" s="24">
        <v>101420781.25582799</v>
      </c>
      <c r="P302" s="24">
        <v>128483859.894587</v>
      </c>
      <c r="Q302" s="24">
        <v>144017954.347725</v>
      </c>
      <c r="R302" s="4">
        <f>AVERAGE(L302:Q302)</f>
        <v>133291164.06054218</v>
      </c>
    </row>
    <row r="303" spans="2:18" x14ac:dyDescent="0.25">
      <c r="B303" s="3" t="s">
        <v>630</v>
      </c>
      <c r="C303" s="3" t="s">
        <v>631</v>
      </c>
      <c r="D303" s="3">
        <v>6</v>
      </c>
      <c r="E303" s="3">
        <v>1</v>
      </c>
      <c r="F303" s="3">
        <v>1</v>
      </c>
      <c r="G303" s="3">
        <v>1</v>
      </c>
      <c r="H303" s="3">
        <v>437</v>
      </c>
      <c r="I303" s="3">
        <v>48.3</v>
      </c>
      <c r="J303" s="3">
        <f>I303*1000</f>
        <v>48300</v>
      </c>
      <c r="K303" s="3">
        <v>2.61</v>
      </c>
      <c r="L303" s="24">
        <v>831320256</v>
      </c>
      <c r="M303" s="24">
        <v>1077757519.07809</v>
      </c>
      <c r="N303" s="24">
        <v>1686569045.7503099</v>
      </c>
      <c r="O303" s="24">
        <v>435941078.28859502</v>
      </c>
      <c r="P303" s="24">
        <v>722958071.36093605</v>
      </c>
      <c r="Q303" s="24">
        <v>1259790285.4693501</v>
      </c>
      <c r="R303" s="4">
        <f>AVERAGE(L303:Q303)</f>
        <v>1002389375.9912134</v>
      </c>
    </row>
    <row r="304" spans="2:18" x14ac:dyDescent="0.25">
      <c r="B304" s="3" t="s">
        <v>74</v>
      </c>
      <c r="C304" s="3" t="s">
        <v>75</v>
      </c>
      <c r="D304" s="3">
        <v>14</v>
      </c>
      <c r="E304" s="3">
        <v>2</v>
      </c>
      <c r="F304" s="3">
        <v>36</v>
      </c>
      <c r="G304" s="3">
        <v>2</v>
      </c>
      <c r="H304" s="3">
        <v>461</v>
      </c>
      <c r="I304" s="3">
        <v>51</v>
      </c>
      <c r="J304" s="3">
        <f>I304*1000</f>
        <v>51000</v>
      </c>
      <c r="K304" s="3">
        <v>44.95</v>
      </c>
      <c r="L304" s="24">
        <v>98068709</v>
      </c>
      <c r="M304" s="24">
        <v>93139491.492624596</v>
      </c>
      <c r="N304" s="24">
        <v>69679031.469558597</v>
      </c>
      <c r="O304" s="24">
        <v>47813891.039829798</v>
      </c>
      <c r="P304" s="24">
        <v>30883146.153561</v>
      </c>
      <c r="Q304" s="24">
        <v>24694386.917428501</v>
      </c>
      <c r="R304" s="4">
        <f>AVERAGE(L304:Q304)</f>
        <v>60713109.34550041</v>
      </c>
    </row>
    <row r="305" spans="2:18" x14ac:dyDescent="0.25">
      <c r="B305" s="3" t="s">
        <v>214</v>
      </c>
      <c r="C305" s="3" t="s">
        <v>215</v>
      </c>
      <c r="D305" s="3">
        <v>13</v>
      </c>
      <c r="E305" s="3">
        <v>1</v>
      </c>
      <c r="F305" s="3">
        <v>5</v>
      </c>
      <c r="G305" s="3">
        <v>1</v>
      </c>
      <c r="H305" s="3">
        <v>284</v>
      </c>
      <c r="I305" s="3">
        <v>32.6</v>
      </c>
      <c r="J305" s="3">
        <f>I305*1000</f>
        <v>32600</v>
      </c>
      <c r="K305" s="3">
        <v>15.16</v>
      </c>
      <c r="L305" s="24">
        <v>154372092</v>
      </c>
      <c r="M305" s="24">
        <v>206221382.13377199</v>
      </c>
      <c r="N305" s="24">
        <v>283462716.63559401</v>
      </c>
      <c r="O305" s="24">
        <v>67323920.998553097</v>
      </c>
      <c r="P305" s="24">
        <v>99539427.188669801</v>
      </c>
      <c r="Q305" s="24">
        <v>138783508.192846</v>
      </c>
      <c r="R305" s="4">
        <f>AVERAGE(L305:Q305)</f>
        <v>158283841.19157246</v>
      </c>
    </row>
    <row r="306" spans="2:18" x14ac:dyDescent="0.25">
      <c r="B306" s="3" t="s">
        <v>690</v>
      </c>
      <c r="C306" s="3" t="s">
        <v>691</v>
      </c>
      <c r="D306" s="3">
        <v>3</v>
      </c>
      <c r="E306" s="3">
        <v>1</v>
      </c>
      <c r="F306" s="3">
        <v>1</v>
      </c>
      <c r="G306" s="3">
        <v>1</v>
      </c>
      <c r="H306" s="3">
        <v>437</v>
      </c>
      <c r="I306" s="3">
        <v>49</v>
      </c>
      <c r="J306" s="3">
        <f>I306*1000</f>
        <v>49000</v>
      </c>
      <c r="K306" s="3">
        <v>1.92</v>
      </c>
      <c r="L306" s="24">
        <v>4396504</v>
      </c>
      <c r="M306" s="24">
        <v>3827183.0044817901</v>
      </c>
      <c r="N306" s="24">
        <v>4397312.0462454204</v>
      </c>
      <c r="O306" s="24">
        <v>4438728.0660309196</v>
      </c>
      <c r="P306" s="24">
        <v>5146202.1045709196</v>
      </c>
      <c r="Q306" s="24">
        <v>2594556.8207229902</v>
      </c>
      <c r="R306" s="4">
        <f>AVERAGE(L306:Q306)</f>
        <v>4133414.3403420062</v>
      </c>
    </row>
    <row r="307" spans="2:18" x14ac:dyDescent="0.25">
      <c r="B307" s="3" t="s">
        <v>444</v>
      </c>
      <c r="C307" s="3" t="s">
        <v>445</v>
      </c>
      <c r="D307" s="3">
        <v>1</v>
      </c>
      <c r="E307" s="3">
        <v>1</v>
      </c>
      <c r="F307" s="3">
        <v>2</v>
      </c>
      <c r="G307" s="3">
        <v>1</v>
      </c>
      <c r="H307" s="3">
        <v>1638</v>
      </c>
      <c r="I307" s="3">
        <v>187.8</v>
      </c>
      <c r="J307" s="3">
        <f>I307*1000</f>
        <v>187800</v>
      </c>
      <c r="K307" s="3">
        <v>5.6</v>
      </c>
      <c r="L307" s="24">
        <v>60672360</v>
      </c>
      <c r="M307" s="24">
        <v>56657156.491701797</v>
      </c>
      <c r="N307" s="24">
        <v>33259599.1076921</v>
      </c>
      <c r="O307" s="24">
        <v>50162113.084122904</v>
      </c>
      <c r="P307" s="24">
        <v>50094045.671980403</v>
      </c>
      <c r="Q307" s="24">
        <v>38193728.0210049</v>
      </c>
      <c r="R307" s="4">
        <f>AVERAGE(L307:Q307)</f>
        <v>48173167.062750347</v>
      </c>
    </row>
    <row r="308" spans="2:18" x14ac:dyDescent="0.25">
      <c r="B308" s="3" t="s">
        <v>384</v>
      </c>
      <c r="C308" s="3" t="s">
        <v>385</v>
      </c>
      <c r="D308" s="3">
        <v>7</v>
      </c>
      <c r="E308" s="3">
        <v>1</v>
      </c>
      <c r="F308" s="3">
        <v>3</v>
      </c>
      <c r="G308" s="3">
        <v>1</v>
      </c>
      <c r="H308" s="3">
        <v>266</v>
      </c>
      <c r="I308" s="3">
        <v>29.8</v>
      </c>
      <c r="J308" s="3">
        <f>I308*1000</f>
        <v>29800</v>
      </c>
      <c r="K308" s="3">
        <v>7.09</v>
      </c>
      <c r="L308" s="24">
        <v>822302720</v>
      </c>
      <c r="M308" s="24">
        <v>939553153.33096302</v>
      </c>
      <c r="N308" s="24">
        <v>682327800.67295396</v>
      </c>
      <c r="O308" s="24">
        <v>439114488.84462398</v>
      </c>
      <c r="P308" s="24">
        <v>513572043.91737902</v>
      </c>
      <c r="Q308" s="24">
        <v>440112976.54249501</v>
      </c>
      <c r="R308" s="4">
        <f>AVERAGE(L308:Q308)</f>
        <v>639497197.2180692</v>
      </c>
    </row>
    <row r="309" spans="2:18" x14ac:dyDescent="0.25">
      <c r="B309" s="3" t="s">
        <v>642</v>
      </c>
      <c r="C309" s="3" t="s">
        <v>643</v>
      </c>
      <c r="D309" s="3">
        <v>2</v>
      </c>
      <c r="E309" s="3">
        <v>1</v>
      </c>
      <c r="F309" s="3">
        <v>1</v>
      </c>
      <c r="G309" s="3">
        <v>1</v>
      </c>
      <c r="H309" s="3">
        <v>1290</v>
      </c>
      <c r="I309" s="3">
        <v>142.6</v>
      </c>
      <c r="J309" s="3">
        <f>I309*1000</f>
        <v>142600</v>
      </c>
      <c r="K309" s="3">
        <v>2.5099999999999998</v>
      </c>
      <c r="L309" s="24">
        <v>3089858</v>
      </c>
      <c r="M309" s="24">
        <v>2082116.01996841</v>
      </c>
      <c r="N309" s="24">
        <v>2964018.9242887702</v>
      </c>
      <c r="O309" s="24">
        <v>4173233.4121757899</v>
      </c>
      <c r="P309" s="24">
        <v>1972384.48799235</v>
      </c>
      <c r="Q309" s="24">
        <v>2240409.5239974302</v>
      </c>
      <c r="R309" s="4">
        <f>AVERAGE(L309:Q309)</f>
        <v>2753670.0614037919</v>
      </c>
    </row>
    <row r="310" spans="2:18" x14ac:dyDescent="0.25">
      <c r="B310" s="3" t="s">
        <v>300</v>
      </c>
      <c r="C310" s="3" t="s">
        <v>301</v>
      </c>
      <c r="D310" s="3">
        <v>2</v>
      </c>
      <c r="E310" s="3">
        <v>1</v>
      </c>
      <c r="F310" s="3">
        <v>3</v>
      </c>
      <c r="G310" s="3">
        <v>1</v>
      </c>
      <c r="H310" s="3">
        <v>780</v>
      </c>
      <c r="I310" s="3">
        <v>88</v>
      </c>
      <c r="J310" s="3">
        <f>I310*1000</f>
        <v>88000</v>
      </c>
      <c r="K310" s="3">
        <v>9.89</v>
      </c>
      <c r="L310" s="24">
        <v>222409136</v>
      </c>
      <c r="M310" s="24">
        <v>110259988.358587</v>
      </c>
      <c r="N310" s="24">
        <v>124791288.940798</v>
      </c>
      <c r="O310" s="24">
        <v>169154486.28424901</v>
      </c>
      <c r="P310" s="24">
        <v>115206307.582747</v>
      </c>
      <c r="Q310" s="24">
        <v>99586270.430369407</v>
      </c>
      <c r="R310" s="4">
        <f>AVERAGE(L310:Q310)</f>
        <v>140234579.5994584</v>
      </c>
    </row>
    <row r="311" spans="2:18" x14ac:dyDescent="0.25">
      <c r="B311" s="3" t="s">
        <v>260</v>
      </c>
      <c r="C311" s="3" t="s">
        <v>261</v>
      </c>
      <c r="D311" s="3">
        <v>2</v>
      </c>
      <c r="E311" s="3">
        <v>1</v>
      </c>
      <c r="F311" s="3">
        <v>6</v>
      </c>
      <c r="G311" s="3">
        <v>1</v>
      </c>
      <c r="H311" s="3">
        <v>804</v>
      </c>
      <c r="I311" s="3">
        <v>90.7</v>
      </c>
      <c r="J311" s="3">
        <f>I311*1000</f>
        <v>90700</v>
      </c>
      <c r="K311" s="3">
        <v>12.07</v>
      </c>
      <c r="L311" s="24">
        <v>52135524</v>
      </c>
      <c r="M311" s="24">
        <v>46625875.417314403</v>
      </c>
      <c r="N311" s="24">
        <v>47667071.0473032</v>
      </c>
      <c r="O311" s="24">
        <v>65385845.693757698</v>
      </c>
      <c r="P311" s="24">
        <v>59543826.057970598</v>
      </c>
      <c r="Q311" s="24">
        <v>60077517.908983096</v>
      </c>
      <c r="R311" s="4">
        <f>AVERAGE(L311:Q311)</f>
        <v>55239276.687554836</v>
      </c>
    </row>
    <row r="312" spans="2:18" x14ac:dyDescent="0.25">
      <c r="B312" s="3" t="s">
        <v>98</v>
      </c>
      <c r="C312" s="3" t="s">
        <v>99</v>
      </c>
      <c r="D312" s="3">
        <v>7</v>
      </c>
      <c r="E312" s="3">
        <v>1</v>
      </c>
      <c r="F312" s="3">
        <v>9</v>
      </c>
      <c r="G312" s="3">
        <v>1</v>
      </c>
      <c r="H312" s="3">
        <v>344</v>
      </c>
      <c r="I312" s="3">
        <v>37.9</v>
      </c>
      <c r="J312" s="3">
        <f>I312*1000</f>
        <v>37900</v>
      </c>
      <c r="K312" s="3">
        <v>31.37</v>
      </c>
      <c r="L312" s="24">
        <v>2723104864</v>
      </c>
      <c r="M312" s="24">
        <v>3055018296.1188002</v>
      </c>
      <c r="N312" s="24">
        <v>3744436114.4568901</v>
      </c>
      <c r="O312" s="24">
        <v>2147964249.9347701</v>
      </c>
      <c r="P312" s="24">
        <v>2943207116.0504699</v>
      </c>
      <c r="Q312" s="24">
        <v>2986251163.9990602</v>
      </c>
      <c r="R312" s="4">
        <f>AVERAGE(L312:Q312)</f>
        <v>2933330300.7599988</v>
      </c>
    </row>
    <row r="313" spans="2:18" x14ac:dyDescent="0.25">
      <c r="B313" s="3" t="s">
        <v>582</v>
      </c>
      <c r="C313" s="3" t="s">
        <v>583</v>
      </c>
      <c r="D313" s="3">
        <v>24</v>
      </c>
      <c r="E313" s="3">
        <v>1</v>
      </c>
      <c r="F313" s="3">
        <v>1</v>
      </c>
      <c r="G313" s="3">
        <v>1</v>
      </c>
      <c r="H313" s="3">
        <v>102</v>
      </c>
      <c r="I313" s="3">
        <v>11.6</v>
      </c>
      <c r="J313" s="3">
        <f>I313*1000</f>
        <v>11600</v>
      </c>
      <c r="K313" s="3">
        <v>2.8</v>
      </c>
      <c r="L313" s="24">
        <v>4451917.5</v>
      </c>
      <c r="M313" s="24">
        <v>4587234.2773917196</v>
      </c>
      <c r="N313" s="24">
        <v>6396007.0103603099</v>
      </c>
      <c r="O313" s="24">
        <v>2922999.5412435201</v>
      </c>
      <c r="P313" s="24">
        <v>4558703.4558682404</v>
      </c>
      <c r="Q313" s="24">
        <v>5116358.5913965497</v>
      </c>
      <c r="R313" s="4">
        <f>AVERAGE(L313:Q313)</f>
        <v>4672203.39604339</v>
      </c>
    </row>
    <row r="314" spans="2:18" x14ac:dyDescent="0.25">
      <c r="B314" s="3" t="s">
        <v>234</v>
      </c>
      <c r="C314" s="3" t="s">
        <v>235</v>
      </c>
      <c r="D314" s="3">
        <v>5</v>
      </c>
      <c r="E314" s="3">
        <v>1</v>
      </c>
      <c r="F314" s="3">
        <v>4</v>
      </c>
      <c r="G314" s="3">
        <v>1</v>
      </c>
      <c r="H314" s="3">
        <v>680</v>
      </c>
      <c r="I314" s="3">
        <v>76.2</v>
      </c>
      <c r="J314" s="3">
        <f>I314*1000</f>
        <v>76200</v>
      </c>
      <c r="K314" s="3">
        <v>13.85</v>
      </c>
      <c r="L314" s="24">
        <v>210634984</v>
      </c>
      <c r="M314" s="24">
        <v>186816828.56038201</v>
      </c>
      <c r="N314" s="24">
        <v>196693258.87898299</v>
      </c>
      <c r="O314" s="24">
        <v>187952198.993927</v>
      </c>
      <c r="P314" s="24">
        <v>199555561.42035601</v>
      </c>
      <c r="Q314" s="24">
        <v>114474462.880284</v>
      </c>
      <c r="R314" s="4">
        <f>AVERAGE(L314:Q314)</f>
        <v>182687882.45565534</v>
      </c>
    </row>
    <row r="315" spans="2:18" x14ac:dyDescent="0.25">
      <c r="B315" s="3" t="s">
        <v>114</v>
      </c>
      <c r="C315" s="3" t="s">
        <v>115</v>
      </c>
      <c r="D315" s="3">
        <v>4</v>
      </c>
      <c r="E315" s="3">
        <v>1</v>
      </c>
      <c r="F315" s="3">
        <v>10</v>
      </c>
      <c r="G315" s="3">
        <v>1</v>
      </c>
      <c r="H315" s="3">
        <v>839</v>
      </c>
      <c r="I315" s="3">
        <v>94.3</v>
      </c>
      <c r="J315" s="3">
        <f>I315*1000</f>
        <v>94300</v>
      </c>
      <c r="K315" s="3">
        <v>26.51</v>
      </c>
      <c r="L315" s="24">
        <v>347050601</v>
      </c>
      <c r="M315" s="24">
        <v>339205881.44701302</v>
      </c>
      <c r="N315" s="24">
        <v>400602978.08138001</v>
      </c>
      <c r="O315" s="24">
        <v>234208140.44683099</v>
      </c>
      <c r="P315" s="24">
        <v>264877365.93248701</v>
      </c>
      <c r="Q315" s="24">
        <v>271614558.81285799</v>
      </c>
      <c r="R315" s="4">
        <f>AVERAGE(L315:Q315)</f>
        <v>309593254.28676152</v>
      </c>
    </row>
    <row r="316" spans="2:18" x14ac:dyDescent="0.25">
      <c r="B316" s="3" t="s">
        <v>186</v>
      </c>
      <c r="C316" s="3" t="s">
        <v>187</v>
      </c>
      <c r="D316" s="3">
        <v>8</v>
      </c>
      <c r="E316" s="3">
        <v>1</v>
      </c>
      <c r="F316" s="3">
        <v>7</v>
      </c>
      <c r="G316" s="3">
        <v>1</v>
      </c>
      <c r="H316" s="3">
        <v>272</v>
      </c>
      <c r="I316" s="3">
        <v>31.8</v>
      </c>
      <c r="J316" s="3">
        <f>I316*1000</f>
        <v>31800</v>
      </c>
      <c r="K316" s="3">
        <v>17.39</v>
      </c>
      <c r="L316" s="24">
        <v>232151480</v>
      </c>
      <c r="M316" s="24">
        <v>199100156.95249999</v>
      </c>
      <c r="N316" s="24">
        <v>198640227.345092</v>
      </c>
      <c r="O316" s="24">
        <v>189200099.92694601</v>
      </c>
      <c r="P316" s="24">
        <v>218232702.412525</v>
      </c>
      <c r="Q316" s="24">
        <v>143250533.435341</v>
      </c>
      <c r="R316" s="4">
        <f>AVERAGE(L316:Q316)</f>
        <v>196762533.34540066</v>
      </c>
    </row>
    <row r="317" spans="2:18" x14ac:dyDescent="0.25">
      <c r="B317" s="3" t="s">
        <v>600</v>
      </c>
      <c r="C317" s="3" t="s">
        <v>601</v>
      </c>
      <c r="D317" s="3">
        <v>10</v>
      </c>
      <c r="E317" s="3">
        <v>1</v>
      </c>
      <c r="F317" s="3">
        <v>1</v>
      </c>
      <c r="G317" s="3">
        <v>1</v>
      </c>
      <c r="H317" s="3">
        <v>241</v>
      </c>
      <c r="I317" s="3">
        <v>27.6</v>
      </c>
      <c r="J317" s="3">
        <f>I317*1000</f>
        <v>27600</v>
      </c>
      <c r="K317" s="3">
        <v>2.71</v>
      </c>
      <c r="L317" s="24">
        <v>300960160</v>
      </c>
      <c r="M317" s="24">
        <v>374101481.73339999</v>
      </c>
      <c r="N317" s="24">
        <v>459672550.548011</v>
      </c>
      <c r="O317" s="24">
        <v>210988523.07860699</v>
      </c>
      <c r="P317" s="24">
        <v>234813432.44249299</v>
      </c>
      <c r="Q317" s="24">
        <v>402715548.34616601</v>
      </c>
      <c r="R317" s="4">
        <f>AVERAGE(L317:Q317)</f>
        <v>330541949.35811281</v>
      </c>
    </row>
    <row r="318" spans="2:18" x14ac:dyDescent="0.25">
      <c r="B318" s="3" t="s">
        <v>430</v>
      </c>
      <c r="C318" s="3" t="s">
        <v>431</v>
      </c>
      <c r="D318" s="3">
        <v>2</v>
      </c>
      <c r="E318" s="3">
        <v>1</v>
      </c>
      <c r="F318" s="3">
        <v>2</v>
      </c>
      <c r="G318" s="3">
        <v>1</v>
      </c>
      <c r="H318" s="3">
        <v>1159</v>
      </c>
      <c r="I318" s="3">
        <v>130.5</v>
      </c>
      <c r="J318" s="3">
        <f>I318*1000</f>
        <v>130500</v>
      </c>
      <c r="K318" s="3">
        <v>5.86</v>
      </c>
      <c r="L318" s="24">
        <v>1101028480</v>
      </c>
      <c r="M318" s="24">
        <v>1210015507.32935</v>
      </c>
      <c r="N318" s="24">
        <v>884764159.31340396</v>
      </c>
      <c r="O318" s="24">
        <v>817773528.19256902</v>
      </c>
      <c r="P318" s="24">
        <v>810893977.42153704</v>
      </c>
      <c r="Q318" s="24">
        <v>696461849.45930195</v>
      </c>
      <c r="R318" s="4">
        <f>AVERAGE(L318:Q318)</f>
        <v>920156250.28602707</v>
      </c>
    </row>
    <row r="319" spans="2:18" x14ac:dyDescent="0.25">
      <c r="B319" s="3" t="s">
        <v>182</v>
      </c>
      <c r="C319" s="3" t="s">
        <v>183</v>
      </c>
      <c r="D319" s="3">
        <v>5</v>
      </c>
      <c r="E319" s="3">
        <v>1</v>
      </c>
      <c r="F319" s="3">
        <v>6</v>
      </c>
      <c r="G319" s="3">
        <v>1</v>
      </c>
      <c r="H319" s="3">
        <v>663</v>
      </c>
      <c r="I319" s="3">
        <v>75.099999999999994</v>
      </c>
      <c r="J319" s="3">
        <f>I319*1000</f>
        <v>75100</v>
      </c>
      <c r="K319" s="3">
        <v>17.739999999999998</v>
      </c>
      <c r="L319" s="24">
        <v>982955392</v>
      </c>
      <c r="M319" s="24">
        <v>1049013145.32962</v>
      </c>
      <c r="N319" s="24">
        <v>1271480927.86937</v>
      </c>
      <c r="O319" s="24">
        <v>696577501.31904197</v>
      </c>
      <c r="P319" s="24">
        <v>575479268.46444798</v>
      </c>
      <c r="Q319" s="24">
        <v>947423302.54216897</v>
      </c>
      <c r="R319" s="4">
        <f>AVERAGE(L319:Q319)</f>
        <v>920488256.25410807</v>
      </c>
    </row>
    <row r="320" spans="2:18" x14ac:dyDescent="0.25">
      <c r="B320" s="3" t="s">
        <v>394</v>
      </c>
      <c r="C320" s="3" t="s">
        <v>395</v>
      </c>
      <c r="D320" s="3">
        <v>5</v>
      </c>
      <c r="E320" s="3">
        <v>1</v>
      </c>
      <c r="F320" s="3">
        <v>3</v>
      </c>
      <c r="G320" s="3">
        <v>1</v>
      </c>
      <c r="H320" s="3">
        <v>653</v>
      </c>
      <c r="I320" s="3">
        <v>72.2</v>
      </c>
      <c r="J320" s="3">
        <f>I320*1000</f>
        <v>72200</v>
      </c>
      <c r="K320" s="3">
        <v>6.59</v>
      </c>
      <c r="L320" s="24">
        <v>223445558</v>
      </c>
      <c r="M320" s="24">
        <v>149833233.96515501</v>
      </c>
      <c r="N320" s="24">
        <v>121937395.205891</v>
      </c>
      <c r="O320" s="24">
        <v>183850015.30036399</v>
      </c>
      <c r="P320" s="24">
        <v>105093552.752803</v>
      </c>
      <c r="Q320" s="24">
        <v>81478756.975368798</v>
      </c>
      <c r="R320" s="4">
        <f>AVERAGE(L320:Q320)</f>
        <v>144273085.36659697</v>
      </c>
    </row>
    <row r="321" spans="2:18" x14ac:dyDescent="0.25">
      <c r="B321" s="3" t="s">
        <v>262</v>
      </c>
      <c r="C321" s="3" t="s">
        <v>263</v>
      </c>
      <c r="D321" s="3">
        <v>2</v>
      </c>
      <c r="E321" s="3">
        <v>1</v>
      </c>
      <c r="F321" s="3">
        <v>4</v>
      </c>
      <c r="G321" s="3">
        <v>1</v>
      </c>
      <c r="H321" s="3">
        <v>1186</v>
      </c>
      <c r="I321" s="3">
        <v>131.19999999999999</v>
      </c>
      <c r="J321" s="3">
        <f>I321*1000</f>
        <v>131200</v>
      </c>
      <c r="K321" s="3">
        <v>12.07</v>
      </c>
      <c r="L321" s="24">
        <v>2905588480</v>
      </c>
      <c r="M321" s="24">
        <v>3491105857.0938702</v>
      </c>
      <c r="N321" s="24">
        <v>3727383184.8138499</v>
      </c>
      <c r="O321" s="24">
        <v>2155152997.78548</v>
      </c>
      <c r="P321" s="24">
        <v>3087457661.7736001</v>
      </c>
      <c r="Q321" s="24">
        <v>2945680114.6708498</v>
      </c>
      <c r="R321" s="4">
        <f>AVERAGE(L321:Q321)</f>
        <v>3052061382.6896081</v>
      </c>
    </row>
    <row r="322" spans="2:18" x14ac:dyDescent="0.25">
      <c r="B322" s="3" t="s">
        <v>610</v>
      </c>
      <c r="C322" s="3" t="s">
        <v>611</v>
      </c>
      <c r="D322" s="3">
        <v>1</v>
      </c>
      <c r="E322" s="3">
        <v>1</v>
      </c>
      <c r="F322" s="3">
        <v>1</v>
      </c>
      <c r="G322" s="3">
        <v>1</v>
      </c>
      <c r="H322" s="3">
        <v>1177</v>
      </c>
      <c r="I322" s="3">
        <v>128.69999999999999</v>
      </c>
      <c r="J322" s="3">
        <f>I322*1000</f>
        <v>128699.99999999999</v>
      </c>
      <c r="K322" s="3">
        <v>2.67</v>
      </c>
      <c r="L322" s="24">
        <v>61362304</v>
      </c>
      <c r="M322" s="24">
        <v>54374003.638976499</v>
      </c>
      <c r="N322" s="24">
        <v>38338197.188058302</v>
      </c>
      <c r="O322" s="24">
        <v>70898250.290085107</v>
      </c>
      <c r="P322" s="24">
        <v>77959450.116844296</v>
      </c>
      <c r="Q322" s="24">
        <v>85760488.795477793</v>
      </c>
      <c r="R322" s="4">
        <f>AVERAGE(L322:Q322)</f>
        <v>64782115.671573669</v>
      </c>
    </row>
    <row r="323" spans="2:18" x14ac:dyDescent="0.25">
      <c r="B323" s="3" t="s">
        <v>210</v>
      </c>
      <c r="C323" s="3" t="s">
        <v>211</v>
      </c>
      <c r="D323" s="3">
        <v>7</v>
      </c>
      <c r="E323" s="3">
        <v>1</v>
      </c>
      <c r="F323" s="3">
        <v>7</v>
      </c>
      <c r="G323" s="3">
        <v>1</v>
      </c>
      <c r="H323" s="3">
        <v>130</v>
      </c>
      <c r="I323" s="3">
        <v>14.1</v>
      </c>
      <c r="J323" s="3">
        <f>I323*1000</f>
        <v>14100</v>
      </c>
      <c r="K323" s="3">
        <v>15.44</v>
      </c>
      <c r="L323" s="24" t="s">
        <v>15</v>
      </c>
      <c r="M323" s="24">
        <v>1242191.0334570699</v>
      </c>
      <c r="N323" s="24">
        <v>1613833.46955458</v>
      </c>
      <c r="O323" s="24" t="s">
        <v>15</v>
      </c>
      <c r="P323" s="24">
        <v>1259374.5568149199</v>
      </c>
      <c r="Q323" s="24">
        <v>1630523.3117235</v>
      </c>
      <c r="R323" s="4">
        <f>AVERAGE(L323:Q323)</f>
        <v>1436480.5928875175</v>
      </c>
    </row>
    <row r="324" spans="2:18" x14ac:dyDescent="0.25">
      <c r="B324" s="3" t="s">
        <v>166</v>
      </c>
      <c r="C324" s="3" t="s">
        <v>167</v>
      </c>
      <c r="D324" s="3">
        <v>2</v>
      </c>
      <c r="E324" s="3">
        <v>1</v>
      </c>
      <c r="F324" s="3">
        <v>8</v>
      </c>
      <c r="G324" s="3">
        <v>1</v>
      </c>
      <c r="H324" s="3">
        <v>935</v>
      </c>
      <c r="I324" s="3">
        <v>105.4</v>
      </c>
      <c r="J324" s="3">
        <f>I324*1000</f>
        <v>105400</v>
      </c>
      <c r="K324" s="3">
        <v>19.940000000000001</v>
      </c>
      <c r="L324" s="24">
        <v>541993728</v>
      </c>
      <c r="M324" s="24">
        <v>792635475.39850402</v>
      </c>
      <c r="N324" s="24">
        <v>775675031.43005097</v>
      </c>
      <c r="O324" s="24">
        <v>410668544.93894601</v>
      </c>
      <c r="P324" s="24">
        <v>643779258.96337795</v>
      </c>
      <c r="Q324" s="24">
        <v>554924932.21848297</v>
      </c>
      <c r="R324" s="4">
        <f>AVERAGE(L324:Q324)</f>
        <v>619946161.82489359</v>
      </c>
    </row>
    <row r="325" spans="2:18" x14ac:dyDescent="0.25">
      <c r="B325" s="3" t="s">
        <v>606</v>
      </c>
      <c r="C325" s="3" t="s">
        <v>607</v>
      </c>
      <c r="D325" s="3">
        <v>14</v>
      </c>
      <c r="E325" s="3">
        <v>1</v>
      </c>
      <c r="F325" s="3">
        <v>1</v>
      </c>
      <c r="G325" s="3">
        <v>1</v>
      </c>
      <c r="H325" s="3">
        <v>137</v>
      </c>
      <c r="I325" s="3">
        <v>15.8</v>
      </c>
      <c r="J325" s="3">
        <f>I325*1000</f>
        <v>15800</v>
      </c>
      <c r="K325" s="3">
        <v>2.68</v>
      </c>
      <c r="L325" s="24">
        <v>483052736</v>
      </c>
      <c r="M325" s="24">
        <v>463332999.72003198</v>
      </c>
      <c r="N325" s="24">
        <v>352711013.71236598</v>
      </c>
      <c r="O325" s="24">
        <v>419037083.14100403</v>
      </c>
      <c r="P325" s="24">
        <v>453028831.45071101</v>
      </c>
      <c r="Q325" s="24">
        <v>389763911.97328502</v>
      </c>
      <c r="R325" s="4">
        <f>AVERAGE(L325:Q325)</f>
        <v>426821095.99956632</v>
      </c>
    </row>
    <row r="326" spans="2:18" x14ac:dyDescent="0.25">
      <c r="B326" s="3" t="s">
        <v>344</v>
      </c>
      <c r="C326" s="3" t="s">
        <v>345</v>
      </c>
      <c r="D326" s="3">
        <v>1</v>
      </c>
      <c r="E326" s="3">
        <v>1</v>
      </c>
      <c r="F326" s="3">
        <v>4</v>
      </c>
      <c r="G326" s="3">
        <v>1</v>
      </c>
      <c r="H326" s="3">
        <v>1314</v>
      </c>
      <c r="I326" s="3">
        <v>148</v>
      </c>
      <c r="J326" s="3">
        <f>I326*1000</f>
        <v>148000</v>
      </c>
      <c r="K326" s="3">
        <v>8.08</v>
      </c>
      <c r="L326" s="24">
        <v>578141344</v>
      </c>
      <c r="M326" s="24">
        <v>480535968.99209303</v>
      </c>
      <c r="N326" s="24">
        <v>394844673.83378601</v>
      </c>
      <c r="O326" s="24">
        <v>747933625.187011</v>
      </c>
      <c r="P326" s="24">
        <v>592073885.79903805</v>
      </c>
      <c r="Q326" s="24">
        <v>501555394.37566501</v>
      </c>
      <c r="R326" s="4">
        <f>AVERAGE(L326:Q326)</f>
        <v>549180815.36459887</v>
      </c>
    </row>
    <row r="327" spans="2:18" x14ac:dyDescent="0.25">
      <c r="B327" s="3" t="s">
        <v>374</v>
      </c>
      <c r="C327" s="3" t="s">
        <v>375</v>
      </c>
      <c r="D327" s="3">
        <v>1</v>
      </c>
      <c r="E327" s="3">
        <v>1</v>
      </c>
      <c r="F327" s="3">
        <v>3</v>
      </c>
      <c r="G327" s="3">
        <v>1</v>
      </c>
      <c r="H327" s="3">
        <v>816</v>
      </c>
      <c r="I327" s="3">
        <v>92.2</v>
      </c>
      <c r="J327" s="3">
        <f>I327*1000</f>
        <v>92200</v>
      </c>
      <c r="K327" s="3">
        <v>7.22</v>
      </c>
      <c r="L327" s="24">
        <v>1834163.625</v>
      </c>
      <c r="M327" s="24">
        <v>1298427.25643632</v>
      </c>
      <c r="N327" s="24">
        <v>1062937.1245132501</v>
      </c>
      <c r="O327" s="24">
        <v>1838472.3414650999</v>
      </c>
      <c r="P327" s="24">
        <v>1875502.17538267</v>
      </c>
      <c r="Q327" s="24">
        <v>1830193.1492590299</v>
      </c>
      <c r="R327" s="4">
        <f>AVERAGE(L327:Q327)</f>
        <v>1623282.6120093949</v>
      </c>
    </row>
    <row r="328" spans="2:18" x14ac:dyDescent="0.25">
      <c r="B328" s="3" t="s">
        <v>522</v>
      </c>
      <c r="C328" s="3" t="s">
        <v>523</v>
      </c>
      <c r="D328" s="3">
        <v>4</v>
      </c>
      <c r="E328" s="3">
        <v>1</v>
      </c>
      <c r="F328" s="3">
        <v>1</v>
      </c>
      <c r="G328" s="3">
        <v>1</v>
      </c>
      <c r="H328" s="3">
        <v>653</v>
      </c>
      <c r="I328" s="3">
        <v>72.3</v>
      </c>
      <c r="J328" s="3">
        <f>I328*1000</f>
        <v>72300</v>
      </c>
      <c r="K328" s="3">
        <v>3.14</v>
      </c>
      <c r="L328" s="24">
        <v>193507424</v>
      </c>
      <c r="M328" s="24">
        <v>171890202.22047299</v>
      </c>
      <c r="N328" s="24">
        <v>169187093.66801599</v>
      </c>
      <c r="O328" s="24">
        <v>159189071.95058799</v>
      </c>
      <c r="P328" s="24">
        <v>188492023.06227499</v>
      </c>
      <c r="Q328" s="24">
        <v>122105450.225977</v>
      </c>
      <c r="R328" s="4">
        <f>AVERAGE(L328:Q328)</f>
        <v>167395210.8545548</v>
      </c>
    </row>
    <row r="329" spans="2:18" x14ac:dyDescent="0.25">
      <c r="B329" s="3" t="s">
        <v>614</v>
      </c>
      <c r="C329" s="3" t="s">
        <v>615</v>
      </c>
      <c r="D329" s="3">
        <v>4</v>
      </c>
      <c r="E329" s="3">
        <v>1</v>
      </c>
      <c r="F329" s="3">
        <v>1</v>
      </c>
      <c r="G329" s="3">
        <v>1</v>
      </c>
      <c r="H329" s="3">
        <v>478</v>
      </c>
      <c r="I329" s="3">
        <v>52.3</v>
      </c>
      <c r="J329" s="3">
        <f>I329*1000</f>
        <v>52300</v>
      </c>
      <c r="K329" s="3">
        <v>2.65</v>
      </c>
      <c r="L329" s="24">
        <v>29101260</v>
      </c>
      <c r="M329" s="24">
        <v>19312176.3894272</v>
      </c>
      <c r="N329" s="24">
        <v>17446699.758619301</v>
      </c>
      <c r="O329" s="24">
        <v>10767965.8230833</v>
      </c>
      <c r="P329" s="24">
        <v>9037211.1517070793</v>
      </c>
      <c r="Q329" s="24">
        <v>6320068.3283606498</v>
      </c>
      <c r="R329" s="4">
        <f>AVERAGE(L329:Q329)</f>
        <v>15330896.908532923</v>
      </c>
    </row>
    <row r="330" spans="2:18" x14ac:dyDescent="0.25">
      <c r="B330" s="3" t="s">
        <v>288</v>
      </c>
      <c r="C330" s="3" t="s">
        <v>289</v>
      </c>
      <c r="D330" s="3">
        <v>20</v>
      </c>
      <c r="E330" s="3">
        <v>1</v>
      </c>
      <c r="F330" s="3">
        <v>4</v>
      </c>
      <c r="G330" s="3">
        <v>1</v>
      </c>
      <c r="H330" s="3">
        <v>169</v>
      </c>
      <c r="I330" s="3">
        <v>19</v>
      </c>
      <c r="J330" s="3">
        <f>I330*1000</f>
        <v>19000</v>
      </c>
      <c r="K330" s="3">
        <v>10.39</v>
      </c>
      <c r="L330" s="24" t="s">
        <v>15</v>
      </c>
      <c r="M330" s="24">
        <v>2836386.0030478002</v>
      </c>
      <c r="N330" s="24">
        <v>11033433.7233501</v>
      </c>
      <c r="O330" s="24">
        <v>4333804.8185707796</v>
      </c>
      <c r="P330" s="24">
        <v>17557076.565073501</v>
      </c>
      <c r="Q330" s="24">
        <v>3142001.2722639102</v>
      </c>
      <c r="R330" s="4">
        <f>AVERAGE(L330:Q330)</f>
        <v>7780540.4764612187</v>
      </c>
    </row>
    <row r="331" spans="2:18" x14ac:dyDescent="0.25">
      <c r="B331" s="3" t="s">
        <v>304</v>
      </c>
      <c r="C331" s="3" t="s">
        <v>305</v>
      </c>
      <c r="D331" s="3">
        <v>6</v>
      </c>
      <c r="E331" s="3">
        <v>1</v>
      </c>
      <c r="F331" s="3">
        <v>4</v>
      </c>
      <c r="G331" s="3">
        <v>1</v>
      </c>
      <c r="H331" s="3">
        <v>393</v>
      </c>
      <c r="I331" s="3">
        <v>41.6</v>
      </c>
      <c r="J331" s="3">
        <f>I331*1000</f>
        <v>41600</v>
      </c>
      <c r="K331" s="3">
        <v>9.81</v>
      </c>
      <c r="L331" s="24">
        <v>390494114</v>
      </c>
      <c r="M331" s="24">
        <v>212762675.32556799</v>
      </c>
      <c r="N331" s="24">
        <v>73960540.621236801</v>
      </c>
      <c r="O331" s="24">
        <v>260591658.766303</v>
      </c>
      <c r="P331" s="24">
        <v>179842117.58372799</v>
      </c>
      <c r="Q331" s="24">
        <v>83090923.2833018</v>
      </c>
      <c r="R331" s="4">
        <f>AVERAGE(L331:Q331)</f>
        <v>200123671.59668961</v>
      </c>
    </row>
    <row r="332" spans="2:18" x14ac:dyDescent="0.25">
      <c r="B332" s="3" t="s">
        <v>498</v>
      </c>
      <c r="C332" s="3" t="s">
        <v>499</v>
      </c>
      <c r="D332" s="3">
        <v>13</v>
      </c>
      <c r="E332" s="3">
        <v>1</v>
      </c>
      <c r="F332" s="3">
        <v>2</v>
      </c>
      <c r="G332" s="3">
        <v>1</v>
      </c>
      <c r="H332" s="3">
        <v>129</v>
      </c>
      <c r="I332" s="3">
        <v>14.4</v>
      </c>
      <c r="J332" s="3">
        <f>I332*1000</f>
        <v>14400</v>
      </c>
      <c r="K332" s="3">
        <v>4</v>
      </c>
      <c r="L332" s="24">
        <v>3480971776</v>
      </c>
      <c r="M332" s="24">
        <v>3885978160.9335599</v>
      </c>
      <c r="N332" s="24">
        <v>3842422730.5573101</v>
      </c>
      <c r="O332" s="24">
        <v>4358414784.5235205</v>
      </c>
      <c r="P332" s="24">
        <v>4596180881.2636805</v>
      </c>
      <c r="Q332" s="24">
        <v>4705447262.2125397</v>
      </c>
      <c r="R332" s="4">
        <f>AVERAGE(L332:Q332)</f>
        <v>4144902599.2484345</v>
      </c>
    </row>
    <row r="333" spans="2:18" x14ac:dyDescent="0.25">
      <c r="B333" s="3" t="s">
        <v>544</v>
      </c>
      <c r="C333" s="3" t="s">
        <v>545</v>
      </c>
      <c r="D333" s="3">
        <v>5</v>
      </c>
      <c r="E333" s="3">
        <v>1</v>
      </c>
      <c r="F333" s="3">
        <v>1</v>
      </c>
      <c r="G333" s="3">
        <v>1</v>
      </c>
      <c r="H333" s="3">
        <v>567</v>
      </c>
      <c r="I333" s="3">
        <v>64.2</v>
      </c>
      <c r="J333" s="3">
        <f>I333*1000</f>
        <v>64200</v>
      </c>
      <c r="K333" s="3">
        <v>2.98</v>
      </c>
      <c r="L333" s="24">
        <v>218641136</v>
      </c>
      <c r="M333" s="24">
        <v>212387069.17118999</v>
      </c>
      <c r="N333" s="24">
        <v>238705241.15143999</v>
      </c>
      <c r="O333" s="24">
        <v>149666411.577517</v>
      </c>
      <c r="P333" s="24">
        <v>164572804.589935</v>
      </c>
      <c r="Q333" s="24">
        <v>166906166.04283401</v>
      </c>
      <c r="R333" s="4">
        <f>AVERAGE(L333:Q333)</f>
        <v>191813138.08881935</v>
      </c>
    </row>
    <row r="334" spans="2:18" x14ac:dyDescent="0.25">
      <c r="B334" s="3" t="s">
        <v>674</v>
      </c>
      <c r="C334" s="3" t="s">
        <v>675</v>
      </c>
      <c r="D334" s="3">
        <v>4</v>
      </c>
      <c r="E334" s="3">
        <v>1</v>
      </c>
      <c r="F334" s="3">
        <v>1</v>
      </c>
      <c r="G334" s="3">
        <v>1</v>
      </c>
      <c r="H334" s="3">
        <v>276</v>
      </c>
      <c r="I334" s="3">
        <v>31</v>
      </c>
      <c r="J334" s="3">
        <f>I334*1000</f>
        <v>31000</v>
      </c>
      <c r="K334" s="3">
        <v>2.11</v>
      </c>
      <c r="L334" s="24">
        <v>19256882</v>
      </c>
      <c r="M334" s="24">
        <v>13175345.68499</v>
      </c>
      <c r="N334" s="24">
        <v>7617525.4753136998</v>
      </c>
      <c r="O334" s="24">
        <v>11532013.7390482</v>
      </c>
      <c r="P334" s="24">
        <v>9857310.7389554195</v>
      </c>
      <c r="Q334" s="24">
        <v>6565118.2817150196</v>
      </c>
      <c r="R334" s="4">
        <f>AVERAGE(L334:Q334)</f>
        <v>11334032.653337056</v>
      </c>
    </row>
    <row r="335" spans="2:18" x14ac:dyDescent="0.25">
      <c r="B335" s="3" t="s">
        <v>266</v>
      </c>
      <c r="C335" s="3" t="s">
        <v>267</v>
      </c>
      <c r="D335" s="3">
        <v>34</v>
      </c>
      <c r="E335" s="3">
        <v>2</v>
      </c>
      <c r="F335" s="3">
        <v>4</v>
      </c>
      <c r="G335" s="3">
        <v>2</v>
      </c>
      <c r="H335" s="3">
        <v>235</v>
      </c>
      <c r="I335" s="3">
        <v>24.4</v>
      </c>
      <c r="J335" s="3">
        <f>I335*1000</f>
        <v>24400</v>
      </c>
      <c r="K335" s="3">
        <v>11.92</v>
      </c>
      <c r="L335" s="24">
        <v>277852256</v>
      </c>
      <c r="M335" s="24">
        <v>222512179.47579601</v>
      </c>
      <c r="N335" s="24">
        <v>339495704.759812</v>
      </c>
      <c r="O335" s="24">
        <v>229827799.99908301</v>
      </c>
      <c r="P335" s="24">
        <v>254363534.61322501</v>
      </c>
      <c r="Q335" s="24">
        <v>290692857.29935098</v>
      </c>
      <c r="R335" s="4">
        <f>AVERAGE(L335:Q335)</f>
        <v>269124055.35787785</v>
      </c>
    </row>
    <row r="336" spans="2:18" x14ac:dyDescent="0.25">
      <c r="B336" s="3" t="s">
        <v>144</v>
      </c>
      <c r="C336" s="3" t="s">
        <v>145</v>
      </c>
      <c r="D336" s="3">
        <v>4</v>
      </c>
      <c r="E336" s="3">
        <v>1</v>
      </c>
      <c r="F336" s="3">
        <v>8</v>
      </c>
      <c r="G336" s="3">
        <v>1</v>
      </c>
      <c r="H336" s="3">
        <v>692</v>
      </c>
      <c r="I336" s="3">
        <v>78.400000000000006</v>
      </c>
      <c r="J336" s="3">
        <f>I336*1000</f>
        <v>78400</v>
      </c>
      <c r="K336" s="3">
        <v>22.45</v>
      </c>
      <c r="L336" s="24">
        <v>1769519900</v>
      </c>
      <c r="M336" s="24">
        <v>1764793192.7865</v>
      </c>
      <c r="N336" s="24">
        <v>1950748901.3870001</v>
      </c>
      <c r="O336" s="24">
        <v>2266740437.1206102</v>
      </c>
      <c r="P336" s="24">
        <v>2085398471.9744201</v>
      </c>
      <c r="Q336" s="24">
        <v>2250100720.4051199</v>
      </c>
      <c r="R336" s="4">
        <f>AVERAGE(L336:Q336)</f>
        <v>2014550270.6122749</v>
      </c>
    </row>
    <row r="337" spans="2:18" x14ac:dyDescent="0.25">
      <c r="B337" s="3" t="s">
        <v>236</v>
      </c>
      <c r="C337" s="3" t="s">
        <v>237</v>
      </c>
      <c r="D337" s="3">
        <v>5</v>
      </c>
      <c r="E337" s="3">
        <v>2</v>
      </c>
      <c r="F337" s="3">
        <v>5</v>
      </c>
      <c r="G337" s="3">
        <v>2</v>
      </c>
      <c r="H337" s="3">
        <v>792</v>
      </c>
      <c r="I337" s="3">
        <v>91.1</v>
      </c>
      <c r="J337" s="3">
        <f>I337*1000</f>
        <v>91100</v>
      </c>
      <c r="K337" s="3">
        <v>13.69</v>
      </c>
      <c r="L337" s="24">
        <v>29051306.5</v>
      </c>
      <c r="M337" s="24">
        <v>31366817.196316902</v>
      </c>
      <c r="N337" s="24">
        <v>30833582.930144101</v>
      </c>
      <c r="O337" s="24">
        <v>22148214.654333901</v>
      </c>
      <c r="P337" s="24">
        <v>30335966.444389898</v>
      </c>
      <c r="Q337" s="24">
        <v>31677920.8620556</v>
      </c>
      <c r="R337" s="4">
        <f>AVERAGE(L337:Q337)</f>
        <v>29235634.764540065</v>
      </c>
    </row>
    <row r="338" spans="2:18" x14ac:dyDescent="0.25">
      <c r="B338" s="3" t="s">
        <v>592</v>
      </c>
      <c r="C338" s="3" t="s">
        <v>593</v>
      </c>
      <c r="D338" s="3">
        <v>25</v>
      </c>
      <c r="E338" s="3">
        <v>1</v>
      </c>
      <c r="F338" s="3">
        <v>1</v>
      </c>
      <c r="G338" s="3">
        <v>1</v>
      </c>
      <c r="H338" s="3">
        <v>147</v>
      </c>
      <c r="I338" s="3">
        <v>15.8</v>
      </c>
      <c r="J338" s="3">
        <f>I338*1000</f>
        <v>15800</v>
      </c>
      <c r="K338" s="3">
        <v>2.73</v>
      </c>
      <c r="L338" s="24">
        <v>92274744</v>
      </c>
      <c r="M338" s="24">
        <v>123200662.20537101</v>
      </c>
      <c r="N338" s="24">
        <v>164279925.943948</v>
      </c>
      <c r="O338" s="24">
        <v>42311965.282681599</v>
      </c>
      <c r="P338" s="24">
        <v>54615291.205374502</v>
      </c>
      <c r="Q338" s="24">
        <v>81045996.0714266</v>
      </c>
      <c r="R338" s="4">
        <f>AVERAGE(L338:Q338)</f>
        <v>92954764.118133619</v>
      </c>
    </row>
    <row r="339" spans="2:18" x14ac:dyDescent="0.25">
      <c r="B339" s="3" t="s">
        <v>540</v>
      </c>
      <c r="C339" s="3" t="s">
        <v>541</v>
      </c>
      <c r="D339" s="3">
        <v>22</v>
      </c>
      <c r="E339" s="3">
        <v>1</v>
      </c>
      <c r="F339" s="3">
        <v>1</v>
      </c>
      <c r="G339" s="3">
        <v>1</v>
      </c>
      <c r="H339" s="3">
        <v>127</v>
      </c>
      <c r="I339" s="3">
        <v>13.1</v>
      </c>
      <c r="J339" s="3">
        <f>I339*1000</f>
        <v>13100</v>
      </c>
      <c r="K339" s="3">
        <v>2.98</v>
      </c>
      <c r="L339" s="24">
        <v>8295203</v>
      </c>
      <c r="M339" s="24">
        <v>4315840.36576398</v>
      </c>
      <c r="N339" s="24">
        <v>4737912.5413962696</v>
      </c>
      <c r="O339" s="24">
        <v>9983152.0886359103</v>
      </c>
      <c r="P339" s="24">
        <v>8347781.40587899</v>
      </c>
      <c r="Q339" s="24">
        <v>5842623.7285257103</v>
      </c>
      <c r="R339" s="4">
        <f>AVERAGE(L339:Q339)</f>
        <v>6920418.8550334768</v>
      </c>
    </row>
    <row r="340" spans="2:18" x14ac:dyDescent="0.25">
      <c r="B340" s="3" t="s">
        <v>124</v>
      </c>
      <c r="C340" s="3" t="s">
        <v>125</v>
      </c>
      <c r="D340" s="3">
        <v>6</v>
      </c>
      <c r="E340" s="3">
        <v>1</v>
      </c>
      <c r="F340" s="3">
        <v>12</v>
      </c>
      <c r="G340" s="3">
        <v>1</v>
      </c>
      <c r="H340" s="3">
        <v>185</v>
      </c>
      <c r="I340" s="3">
        <v>20.7</v>
      </c>
      <c r="J340" s="3">
        <f>I340*1000</f>
        <v>20700</v>
      </c>
      <c r="K340" s="3">
        <v>24.62</v>
      </c>
      <c r="L340" s="24">
        <v>14024756</v>
      </c>
      <c r="M340" s="24">
        <v>12199290.921185</v>
      </c>
      <c r="N340" s="24">
        <v>13794569.3781098</v>
      </c>
      <c r="O340" s="24">
        <v>6551541.3000247097</v>
      </c>
      <c r="P340" s="24">
        <v>3342613.3427715702</v>
      </c>
      <c r="Q340" s="24">
        <v>11575870.6352276</v>
      </c>
      <c r="R340" s="4">
        <f>AVERAGE(L340:Q340)</f>
        <v>10248106.929553112</v>
      </c>
    </row>
  </sheetData>
  <sortState xmlns:xlrd2="http://schemas.microsoft.com/office/spreadsheetml/2017/richdata2" ref="B29:R340">
    <sortCondition descending="1" ref="B29:B3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20220425_HCPs_Enbrel.pdResult using Thermo Proteome Discoverer 2.5.0.400</dc:description>
  <cp:lastModifiedBy>Lisa</cp:lastModifiedBy>
  <dcterms:modified xsi:type="dcterms:W3CDTF">2022-04-26T08:28:08Z</dcterms:modified>
</cp:coreProperties>
</file>