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abbvie.sharepoint.com/teams/ST1/BDL/BDL_Initiative/Automation/Summer 2025/"/>
    </mc:Choice>
  </mc:AlternateContent>
  <xr:revisionPtr revIDLastSave="13" documentId="8_{FBDF591B-377A-43C9-A704-A59D67E1747C}" xr6:coauthVersionLast="47" xr6:coauthVersionMax="47" xr10:uidLastSave="{589EB1D6-2E94-4711-9324-CADC5834463E}"/>
  <bookViews>
    <workbookView xWindow="14325" yWindow="4875" windowWidth="21600" windowHeight="11295" xr2:uid="{B2D36D36-7811-4FF5-B5C5-878CA84E513E}"/>
  </bookViews>
  <sheets>
    <sheet name="Wash With Magn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J2" i="1"/>
  <c r="I3" i="1"/>
  <c r="H3" i="1" s="1"/>
  <c r="M3" i="1"/>
  <c r="H4" i="1"/>
  <c r="H5" i="1"/>
  <c r="H6" i="1"/>
  <c r="H7" i="1"/>
  <c r="I8" i="1"/>
  <c r="H8" i="1" s="1"/>
  <c r="M8" i="1"/>
  <c r="H9" i="1"/>
  <c r="M9" i="1"/>
  <c r="H10" i="1"/>
  <c r="H11" i="1"/>
  <c r="H12" i="1"/>
  <c r="H13" i="1"/>
  <c r="H14" i="1"/>
  <c r="H15" i="1"/>
  <c r="H16" i="1"/>
  <c r="H17" i="1"/>
  <c r="M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M38" i="1"/>
  <c r="H39" i="1"/>
  <c r="H40" i="1"/>
  <c r="H41" i="1"/>
  <c r="H42" i="1"/>
  <c r="H43" i="1"/>
  <c r="H44" i="1"/>
  <c r="H45" i="1"/>
  <c r="H46" i="1"/>
  <c r="H47" i="1"/>
  <c r="H48" i="1"/>
  <c r="H49" i="1"/>
  <c r="H50" i="1"/>
</calcChain>
</file>

<file path=xl/sharedStrings.xml><?xml version="1.0" encoding="utf-8"?>
<sst xmlns="http://schemas.openxmlformats.org/spreadsheetml/2006/main" count="261" uniqueCount="93">
  <si>
    <t>Step #</t>
  </si>
  <si>
    <t>Descript</t>
  </si>
  <si>
    <t>Phase</t>
  </si>
  <si>
    <t>Step Typ</t>
  </si>
  <si>
    <t xml:space="preserve"> Source</t>
  </si>
  <si>
    <t>Destination</t>
  </si>
  <si>
    <t xml:space="preserve">Deck Position </t>
  </si>
  <si>
    <t>Tip Size (ul)</t>
  </si>
  <si>
    <t>Asp/Disp Vol (ul)</t>
  </si>
  <si>
    <t>Plate volume</t>
  </si>
  <si>
    <t>Movement</t>
  </si>
  <si>
    <t>Reagent</t>
  </si>
  <si>
    <t>Mix Vol</t>
  </si>
  <si>
    <t>Notes</t>
  </si>
  <si>
    <t>Single Channel Dynabead prep</t>
  </si>
  <si>
    <t>Column bead prep</t>
  </si>
  <si>
    <t>Asp/disp</t>
  </si>
  <si>
    <t>DynaBead 10mL Reservoir</t>
  </si>
  <si>
    <t>96PCR - Beads_Plate 1</t>
  </si>
  <si>
    <t>Off Magnet</t>
  </si>
  <si>
    <t>Dnya Beads</t>
  </si>
  <si>
    <t>Beads are stick_slow pipetting</t>
  </si>
  <si>
    <t>90x2</t>
  </si>
  <si>
    <t>Single channel</t>
  </si>
  <si>
    <t>25uL x 8 preps</t>
  </si>
  <si>
    <t>8ch 50uL</t>
  </si>
  <si>
    <t>add 2X Binding Buffer</t>
  </si>
  <si>
    <t>Binding Buffer Resevior</t>
  </si>
  <si>
    <t>Binding Buffer</t>
  </si>
  <si>
    <t>Apply Plate to magnet</t>
  </si>
  <si>
    <t>Deck</t>
  </si>
  <si>
    <t>Magnet</t>
  </si>
  <si>
    <t>Thermo mix to mag</t>
  </si>
  <si>
    <t>180uL total beads</t>
  </si>
  <si>
    <t>200uL total Beads</t>
  </si>
  <si>
    <t xml:space="preserve">Wait </t>
  </si>
  <si>
    <t>Wait</t>
  </si>
  <si>
    <t>Xmin</t>
  </si>
  <si>
    <t>360uL Binding buffer</t>
  </si>
  <si>
    <t>400uL Binding Buffer</t>
  </si>
  <si>
    <t>Remove Supernatant</t>
  </si>
  <si>
    <t>Waste</t>
  </si>
  <si>
    <t>mag to thermo</t>
  </si>
  <si>
    <t>Remove Supe</t>
  </si>
  <si>
    <t>180uL total lysis buffer</t>
  </si>
  <si>
    <t>200uL Lysis buffer</t>
  </si>
  <si>
    <t>Remove plate from magnet</t>
  </si>
  <si>
    <t>ThermoMixer</t>
  </si>
  <si>
    <t>add 1x Lysis Buffer</t>
  </si>
  <si>
    <t>Lysis Buffer</t>
  </si>
  <si>
    <t>Mix well using thermomixer</t>
  </si>
  <si>
    <t>dyabeads in a 5:1 (5 cell lysate vol to 1 vol of dynabeads)</t>
  </si>
  <si>
    <t>96PCR - Lysates_Plate 1</t>
  </si>
  <si>
    <t>Plate 1 mixture</t>
  </si>
  <si>
    <t>Lysates in plate already</t>
  </si>
  <si>
    <t>10uL x 16 samples</t>
  </si>
  <si>
    <t>10uL x 2 columns</t>
  </si>
  <si>
    <t>8ch</t>
  </si>
  <si>
    <t>Place plate in mixer</t>
  </si>
  <si>
    <t>Remove dyna bead plate from mixer</t>
  </si>
  <si>
    <t>8ch for the rest</t>
  </si>
  <si>
    <t>Lysate&gt;mixer</t>
  </si>
  <si>
    <t>Mix Contents of plate for 5 mintues</t>
  </si>
  <si>
    <t>Mix</t>
  </si>
  <si>
    <t>Place plate in magnet</t>
  </si>
  <si>
    <t>wait for beads to settle</t>
  </si>
  <si>
    <t>Remove supernatant from wells</t>
  </si>
  <si>
    <t>Check if wash can be done on magnet</t>
  </si>
  <si>
    <t>Add buffer A in volume equal to 1x volume of intal Lysate/Dynabead mix  </t>
  </si>
  <si>
    <t>Wash Buffer A Resevoir</t>
  </si>
  <si>
    <t>Wash Buffer A</t>
  </si>
  <si>
    <t>Apply plate to magnet</t>
  </si>
  <si>
    <t>Wait for beads to separate</t>
  </si>
  <si>
    <t>Add buffer B in volume equal to 1x volume of intal Lysate/Dynabead mix  </t>
  </si>
  <si>
    <t>Wash Buffer B Resevoir</t>
  </si>
  <si>
    <t>Wash Buffer B</t>
  </si>
  <si>
    <t>10x Stock of DNase buffer is diluted to 1x concentration </t>
  </si>
  <si>
    <t>Manual</t>
  </si>
  <si>
    <t xml:space="preserve">Manual </t>
  </si>
  <si>
    <t>add 5/6th of intal Lysate/Dynabead mix of 1X DNase buffer to per each well</t>
  </si>
  <si>
    <t>DNase Buffer Resevoir</t>
  </si>
  <si>
    <t xml:space="preserve">DNase Buffer </t>
  </si>
  <si>
    <t>Potentially mixing Dnase with Dnase buffer manually to use as single on deck reagent</t>
  </si>
  <si>
    <t>Add 1/50th of the well volume in DNase </t>
  </si>
  <si>
    <t xml:space="preserve">DNase Resevoir </t>
  </si>
  <si>
    <t xml:space="preserve">DNase </t>
  </si>
  <si>
    <t>Incubate at 37C for 30 minuets</t>
  </si>
  <si>
    <t>Move plate From incubator</t>
  </si>
  <si>
    <t>Wait for beads to Separate</t>
  </si>
  <si>
    <t>Should we end here? Beads are dry</t>
  </si>
  <si>
    <t>TeVaCs</t>
  </si>
  <si>
    <t>Vacuum</t>
  </si>
  <si>
    <t>Vacuum Filter Resin plate (remove storage solution)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</si>
</sst>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2" borderId="2" xfId="0" applyFill="1" applyBorder="1"/>
    <xf numFmtId="0" fontId="2" fillId="4" borderId="0" xfId="2"/>
    <xf numFmtId="0" fontId="3" fillId="0" borderId="0" xfId="3"/>
    <xf numFmtId="0" fontId="3" fillId="0" borderId="5" xfId="3" applyBorder="1"/>
    <xf numFmtId="0" fontId="3" fillId="0" borderId="2" xfId="3" applyBorder="1"/>
    <xf numFmtId="0" fontId="3" fillId="0" borderId="3" xfId="3" applyBorder="1"/>
    <xf numFmtId="0" fontId="3" fillId="0" borderId="7" xfId="3" applyBorder="1"/>
    <xf numFmtId="0" fontId="3" fillId="0" borderId="8" xfId="3" applyBorder="1"/>
    <xf numFmtId="0" fontId="3" fillId="0" borderId="0" xfId="3" applyBorder="1"/>
    <xf numFmtId="0" fontId="1" fillId="3" borderId="0" xfId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Bad" xfId="2" builtinId="27"/>
    <cellStyle name="Good" xfId="1" builtinId="26"/>
    <cellStyle name="Normal" xfId="0" builtinId="0"/>
    <cellStyle name="Warning Text" xfId="3" builtinId="11"/>
  </cellStyles>
  <dxfs count="9">
    <dxf>
      <fill>
        <patternFill>
          <bgColor theme="0" tint="-0.24994659260841701"/>
        </patternFill>
      </fill>
    </dxf>
    <dxf>
      <fill>
        <patternFill>
          <bgColor rgb="FF8FBFDF"/>
        </patternFill>
      </fill>
    </dxf>
    <dxf>
      <fill>
        <patternFill>
          <bgColor rgb="FFD4E6BE"/>
        </patternFill>
      </fill>
    </dxf>
    <dxf>
      <fill>
        <patternFill>
          <bgColor rgb="FFDAB98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rgb="FF99CCFF"/>
        </patternFill>
      </fill>
    </dxf>
    <dxf>
      <fill>
        <patternFill patternType="solid">
          <bgColor rgb="FFFFCCCC"/>
        </patternFill>
      </fill>
    </dxf>
    <dxf>
      <fill>
        <patternFill patternType="solid">
          <bgColor rgb="FFCCFFC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8FBFDF"/>
      <color rgb="FFB6A5C9"/>
      <color rgb="FF9ED0BC"/>
      <color rgb="FFD4E6BE"/>
      <color rgb="FFDAB98C"/>
      <color rgb="FFCCFFCC"/>
      <color rgb="FFFFCCCC"/>
      <color rgb="FF99CCFF"/>
      <color rgb="FFFFFFCC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0A8DE-FC1A-4443-ADBB-DB5B5654165C}">
  <dimension ref="A1:R50"/>
  <sheetViews>
    <sheetView tabSelected="1" topLeftCell="B1" workbookViewId="0">
      <selection activeCell="B2" sqref="B2:P50"/>
    </sheetView>
  </sheetViews>
  <sheetFormatPr defaultRowHeight="15" x14ac:dyDescent="0.25"/>
  <cols>
    <col min="2" max="2" width="67.5703125" bestFit="1" customWidth="1"/>
    <col min="3" max="3" width="6.28515625" customWidth="1"/>
    <col min="4" max="4" width="10.42578125" bestFit="1" customWidth="1"/>
    <col min="5" max="6" width="25.5703125" customWidth="1"/>
    <col min="7" max="7" width="13.5703125" bestFit="1" customWidth="1"/>
    <col min="8" max="8" width="11.140625" bestFit="1" customWidth="1"/>
    <col min="9" max="9" width="16" bestFit="1" customWidth="1"/>
    <col min="10" max="10" width="16" customWidth="1"/>
    <col min="11" max="11" width="18" bestFit="1" customWidth="1"/>
    <col min="12" max="12" width="14" bestFit="1" customWidth="1"/>
    <col min="14" max="14" width="77.5703125" bestFit="1" customWidth="1"/>
    <col min="15" max="15" width="20.7109375" bestFit="1" customWidth="1"/>
    <col min="16" max="16" width="14" bestFit="1" customWidth="1"/>
    <col min="17" max="17" width="16" bestFit="1" customWidth="1"/>
    <col min="18" max="18" width="14" bestFit="1" customWidth="1"/>
  </cols>
  <sheetData>
    <row r="1" spans="1:18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9" t="s">
        <v>14</v>
      </c>
      <c r="P1" s="20"/>
      <c r="Q1" s="20" t="s">
        <v>15</v>
      </c>
      <c r="R1" s="20"/>
    </row>
    <row r="2" spans="1:18" x14ac:dyDescent="0.25">
      <c r="A2" s="8">
        <v>1</v>
      </c>
      <c r="B2" s="1" t="s">
        <v>92</v>
      </c>
      <c r="C2" s="1">
        <v>1</v>
      </c>
      <c r="D2" s="1" t="s">
        <v>91</v>
      </c>
      <c r="E2" s="1" t="s">
        <v>17</v>
      </c>
      <c r="F2" s="1" t="s">
        <v>18</v>
      </c>
      <c r="G2" s="1" t="s">
        <v>90</v>
      </c>
      <c r="H2" s="1">
        <f>IF(I2&lt;=0,0,IF(I2&lt;=10,10,IF(I2&lt;=50,50,300)))</f>
        <v>0</v>
      </c>
      <c r="I2" s="1"/>
      <c r="J2" s="1">
        <f>I2</f>
        <v>0</v>
      </c>
      <c r="K2" s="1"/>
      <c r="L2" s="1" t="s">
        <v>20</v>
      </c>
      <c r="M2" s="1">
        <v>0</v>
      </c>
      <c r="N2" s="2" t="s">
        <v>21</v>
      </c>
      <c r="O2" t="s">
        <v>22</v>
      </c>
      <c r="P2" s="10" t="s">
        <v>23</v>
      </c>
      <c r="Q2" t="s">
        <v>24</v>
      </c>
      <c r="R2" s="18" t="s">
        <v>25</v>
      </c>
    </row>
    <row r="3" spans="1:18" x14ac:dyDescent="0.25">
      <c r="A3" s="3">
        <v>2</v>
      </c>
      <c r="B3" t="s">
        <v>26</v>
      </c>
      <c r="C3">
        <v>1</v>
      </c>
      <c r="D3" t="s">
        <v>16</v>
      </c>
      <c r="E3" t="s">
        <v>27</v>
      </c>
      <c r="F3" t="s">
        <v>18</v>
      </c>
      <c r="G3" t="s">
        <v>19</v>
      </c>
      <c r="H3">
        <f t="shared" ref="H3:H41" si="0">IF(I3&lt;=0,0,IF(I3&lt;=10,10,IF(I3&lt;=50,50,300)))</f>
        <v>0</v>
      </c>
      <c r="I3">
        <f>I2*2</f>
        <v>0</v>
      </c>
      <c r="L3" t="s">
        <v>28</v>
      </c>
      <c r="M3">
        <f>I3</f>
        <v>0</v>
      </c>
      <c r="N3" s="4"/>
      <c r="O3">
        <v>180</v>
      </c>
      <c r="P3" s="10" t="s">
        <v>23</v>
      </c>
      <c r="Q3">
        <v>50</v>
      </c>
      <c r="R3" s="18" t="s">
        <v>25</v>
      </c>
    </row>
    <row r="4" spans="1:18" x14ac:dyDescent="0.25">
      <c r="A4" s="3">
        <v>3</v>
      </c>
      <c r="B4" t="s">
        <v>29</v>
      </c>
      <c r="C4">
        <v>1</v>
      </c>
      <c r="D4" t="s">
        <v>10</v>
      </c>
      <c r="E4" t="s">
        <v>30</v>
      </c>
      <c r="F4" t="s">
        <v>31</v>
      </c>
      <c r="H4">
        <f t="shared" si="0"/>
        <v>0</v>
      </c>
      <c r="K4" t="s">
        <v>32</v>
      </c>
      <c r="N4" s="4"/>
      <c r="O4" t="s">
        <v>33</v>
      </c>
      <c r="Q4" t="s">
        <v>34</v>
      </c>
    </row>
    <row r="5" spans="1:18" x14ac:dyDescent="0.25">
      <c r="A5" s="3">
        <v>4</v>
      </c>
      <c r="B5" t="s">
        <v>35</v>
      </c>
      <c r="C5">
        <v>1</v>
      </c>
      <c r="D5" t="s">
        <v>36</v>
      </c>
      <c r="E5" t="s">
        <v>31</v>
      </c>
      <c r="F5" t="s">
        <v>31</v>
      </c>
      <c r="H5">
        <f t="shared" si="0"/>
        <v>0</v>
      </c>
      <c r="N5" s="4" t="s">
        <v>37</v>
      </c>
      <c r="O5" t="s">
        <v>38</v>
      </c>
      <c r="Q5" t="s">
        <v>39</v>
      </c>
    </row>
    <row r="6" spans="1:18" x14ac:dyDescent="0.25">
      <c r="A6" s="3">
        <v>5</v>
      </c>
      <c r="B6" t="s">
        <v>40</v>
      </c>
      <c r="C6">
        <v>1</v>
      </c>
      <c r="D6" t="s">
        <v>16</v>
      </c>
      <c r="E6" t="s">
        <v>18</v>
      </c>
      <c r="F6" t="s">
        <v>41</v>
      </c>
      <c r="H6">
        <f t="shared" si="0"/>
        <v>300</v>
      </c>
      <c r="I6">
        <v>60</v>
      </c>
      <c r="K6" t="s">
        <v>42</v>
      </c>
      <c r="N6" s="4" t="s">
        <v>43</v>
      </c>
      <c r="O6" t="s">
        <v>44</v>
      </c>
      <c r="Q6" t="s">
        <v>45</v>
      </c>
    </row>
    <row r="7" spans="1:18" x14ac:dyDescent="0.25">
      <c r="A7" s="3">
        <v>6</v>
      </c>
      <c r="B7" t="s">
        <v>46</v>
      </c>
      <c r="C7">
        <v>1</v>
      </c>
      <c r="D7" t="s">
        <v>10</v>
      </c>
      <c r="E7" t="s">
        <v>31</v>
      </c>
      <c r="F7" t="s">
        <v>47</v>
      </c>
      <c r="H7">
        <f t="shared" si="0"/>
        <v>0</v>
      </c>
      <c r="N7" s="4"/>
    </row>
    <row r="8" spans="1:18" x14ac:dyDescent="0.25">
      <c r="A8" s="5">
        <v>7</v>
      </c>
      <c r="B8" s="6" t="s">
        <v>48</v>
      </c>
      <c r="C8" s="6">
        <v>1</v>
      </c>
      <c r="D8" s="6" t="s">
        <v>16</v>
      </c>
      <c r="E8" s="6" t="s">
        <v>49</v>
      </c>
      <c r="F8" s="6" t="s">
        <v>18</v>
      </c>
      <c r="G8" s="6" t="s">
        <v>47</v>
      </c>
      <c r="H8" s="6">
        <f t="shared" si="0"/>
        <v>0</v>
      </c>
      <c r="I8" s="6">
        <f>I2</f>
        <v>0</v>
      </c>
      <c r="J8" s="6"/>
      <c r="K8" s="6"/>
      <c r="L8" s="6" t="s">
        <v>49</v>
      </c>
      <c r="M8" s="6">
        <f>I8</f>
        <v>0</v>
      </c>
      <c r="N8" s="7" t="s">
        <v>50</v>
      </c>
      <c r="O8">
        <v>90</v>
      </c>
      <c r="P8" s="10" t="s">
        <v>23</v>
      </c>
      <c r="Q8">
        <v>25</v>
      </c>
      <c r="R8" s="18" t="s">
        <v>25</v>
      </c>
    </row>
    <row r="9" spans="1:18" x14ac:dyDescent="0.25">
      <c r="A9">
        <v>8</v>
      </c>
      <c r="B9" t="s">
        <v>51</v>
      </c>
      <c r="C9">
        <v>2</v>
      </c>
      <c r="D9" t="s">
        <v>16</v>
      </c>
      <c r="E9" t="s">
        <v>18</v>
      </c>
      <c r="F9" t="s">
        <v>52</v>
      </c>
      <c r="G9" t="s">
        <v>19</v>
      </c>
      <c r="H9">
        <f t="shared" si="0"/>
        <v>10</v>
      </c>
      <c r="I9">
        <v>10</v>
      </c>
      <c r="L9" t="s">
        <v>53</v>
      </c>
      <c r="M9">
        <f>I9</f>
        <v>10</v>
      </c>
      <c r="N9" s="4" t="s">
        <v>54</v>
      </c>
      <c r="O9" t="s">
        <v>55</v>
      </c>
      <c r="P9" s="10" t="s">
        <v>23</v>
      </c>
      <c r="Q9" t="s">
        <v>56</v>
      </c>
      <c r="R9" t="s">
        <v>57</v>
      </c>
    </row>
    <row r="10" spans="1:18" x14ac:dyDescent="0.25">
      <c r="A10">
        <v>9</v>
      </c>
      <c r="B10" t="s">
        <v>58</v>
      </c>
      <c r="C10">
        <v>2</v>
      </c>
      <c r="D10" t="s">
        <v>10</v>
      </c>
      <c r="E10" t="s">
        <v>47</v>
      </c>
      <c r="F10" t="s">
        <v>30</v>
      </c>
      <c r="H10">
        <f t="shared" ref="H10" si="1">IF(I10&lt;=0,0,IF(I10&lt;=10,10,IF(I10&lt;=50,50,300)))</f>
        <v>0</v>
      </c>
      <c r="N10" s="4" t="s">
        <v>59</v>
      </c>
      <c r="P10" s="18" t="s">
        <v>60</v>
      </c>
      <c r="R10" s="18" t="s">
        <v>60</v>
      </c>
    </row>
    <row r="11" spans="1:18" x14ac:dyDescent="0.25">
      <c r="A11">
        <v>10</v>
      </c>
      <c r="B11" t="s">
        <v>58</v>
      </c>
      <c r="C11">
        <v>2</v>
      </c>
      <c r="D11" t="s">
        <v>10</v>
      </c>
      <c r="E11" t="s">
        <v>30</v>
      </c>
      <c r="F11" t="s">
        <v>47</v>
      </c>
      <c r="H11">
        <f t="shared" si="0"/>
        <v>0</v>
      </c>
      <c r="N11" s="4" t="s">
        <v>61</v>
      </c>
    </row>
    <row r="12" spans="1:18" x14ac:dyDescent="0.25">
      <c r="A12">
        <v>11</v>
      </c>
      <c r="B12" t="s">
        <v>62</v>
      </c>
      <c r="C12">
        <v>2</v>
      </c>
      <c r="D12" t="s">
        <v>63</v>
      </c>
      <c r="E12" t="s">
        <v>47</v>
      </c>
      <c r="F12" t="s">
        <v>47</v>
      </c>
      <c r="H12">
        <f t="shared" si="0"/>
        <v>0</v>
      </c>
      <c r="N12" s="4"/>
    </row>
    <row r="13" spans="1:18" x14ac:dyDescent="0.25">
      <c r="A13">
        <v>12</v>
      </c>
      <c r="B13" t="s">
        <v>64</v>
      </c>
      <c r="C13">
        <v>2</v>
      </c>
      <c r="D13" t="s">
        <v>10</v>
      </c>
      <c r="E13" t="s">
        <v>47</v>
      </c>
      <c r="F13" t="s">
        <v>31</v>
      </c>
      <c r="H13">
        <f t="shared" si="0"/>
        <v>0</v>
      </c>
      <c r="N13" s="4"/>
    </row>
    <row r="14" spans="1:18" x14ac:dyDescent="0.25">
      <c r="A14">
        <v>13</v>
      </c>
      <c r="B14" t="s">
        <v>65</v>
      </c>
      <c r="C14">
        <v>2</v>
      </c>
      <c r="D14" t="s">
        <v>36</v>
      </c>
      <c r="E14" t="s">
        <v>31</v>
      </c>
      <c r="F14" t="s">
        <v>31</v>
      </c>
      <c r="H14">
        <f t="shared" si="0"/>
        <v>0</v>
      </c>
      <c r="N14" s="4" t="s">
        <v>37</v>
      </c>
    </row>
    <row r="15" spans="1:18" x14ac:dyDescent="0.25">
      <c r="A15" s="6">
        <v>14</v>
      </c>
      <c r="B15" s="6" t="s">
        <v>66</v>
      </c>
      <c r="C15" s="6">
        <v>2</v>
      </c>
      <c r="D15" t="s">
        <v>16</v>
      </c>
      <c r="E15" t="s">
        <v>52</v>
      </c>
      <c r="F15" t="s">
        <v>41</v>
      </c>
      <c r="H15" s="6">
        <f t="shared" si="0"/>
        <v>50</v>
      </c>
      <c r="I15" s="6">
        <v>50</v>
      </c>
      <c r="J15" s="6"/>
      <c r="K15" s="6"/>
      <c r="L15" s="6"/>
      <c r="M15" s="6"/>
      <c r="N15" s="7"/>
    </row>
    <row r="16" spans="1:18" s="11" customFormat="1" x14ac:dyDescent="0.25">
      <c r="A16">
        <v>15</v>
      </c>
      <c r="B16" s="13" t="s">
        <v>46</v>
      </c>
      <c r="C16" s="13">
        <v>3</v>
      </c>
      <c r="D16" s="13" t="s">
        <v>10</v>
      </c>
      <c r="E16" s="13" t="s">
        <v>31</v>
      </c>
      <c r="F16" s="13" t="s">
        <v>47</v>
      </c>
      <c r="G16" s="13"/>
      <c r="H16" s="13">
        <f t="shared" si="0"/>
        <v>0</v>
      </c>
      <c r="I16" s="13"/>
      <c r="J16" s="13"/>
      <c r="K16" s="13"/>
      <c r="L16" s="13"/>
      <c r="M16" s="13"/>
      <c r="N16" s="14" t="s">
        <v>67</v>
      </c>
    </row>
    <row r="17" spans="1:14" x14ac:dyDescent="0.25">
      <c r="A17">
        <v>16</v>
      </c>
      <c r="B17" t="s">
        <v>68</v>
      </c>
      <c r="C17">
        <v>3</v>
      </c>
      <c r="D17" t="s">
        <v>16</v>
      </c>
      <c r="E17" t="s">
        <v>69</v>
      </c>
      <c r="F17" t="s">
        <v>52</v>
      </c>
      <c r="H17">
        <f t="shared" si="0"/>
        <v>300</v>
      </c>
      <c r="I17">
        <v>60</v>
      </c>
      <c r="L17" t="s">
        <v>70</v>
      </c>
      <c r="M17">
        <f>I17</f>
        <v>60</v>
      </c>
      <c r="N17" s="4"/>
    </row>
    <row r="18" spans="1:14" x14ac:dyDescent="0.25">
      <c r="A18">
        <v>17</v>
      </c>
      <c r="B18" t="s">
        <v>71</v>
      </c>
      <c r="C18">
        <v>3</v>
      </c>
      <c r="D18" t="s">
        <v>10</v>
      </c>
      <c r="E18" t="s">
        <v>47</v>
      </c>
      <c r="F18" t="s">
        <v>31</v>
      </c>
      <c r="H18">
        <f t="shared" si="0"/>
        <v>0</v>
      </c>
      <c r="N18" s="4"/>
    </row>
    <row r="19" spans="1:14" x14ac:dyDescent="0.25">
      <c r="A19">
        <v>18</v>
      </c>
      <c r="B19" t="s">
        <v>72</v>
      </c>
      <c r="C19">
        <v>3</v>
      </c>
      <c r="D19" t="s">
        <v>36</v>
      </c>
      <c r="E19" t="s">
        <v>31</v>
      </c>
      <c r="F19" t="s">
        <v>31</v>
      </c>
      <c r="H19">
        <f t="shared" si="0"/>
        <v>0</v>
      </c>
      <c r="N19" s="4"/>
    </row>
    <row r="20" spans="1:14" x14ac:dyDescent="0.25">
      <c r="A20">
        <v>19</v>
      </c>
      <c r="B20" t="s">
        <v>66</v>
      </c>
      <c r="C20">
        <v>3</v>
      </c>
      <c r="D20" t="s">
        <v>16</v>
      </c>
      <c r="E20" t="s">
        <v>52</v>
      </c>
      <c r="F20" t="s">
        <v>41</v>
      </c>
      <c r="H20">
        <f t="shared" si="0"/>
        <v>50</v>
      </c>
      <c r="I20">
        <v>50</v>
      </c>
      <c r="N20" s="4"/>
    </row>
    <row r="21" spans="1:14" x14ac:dyDescent="0.25">
      <c r="A21">
        <v>20</v>
      </c>
      <c r="B21" t="s">
        <v>46</v>
      </c>
      <c r="C21">
        <v>3</v>
      </c>
      <c r="D21" t="s">
        <v>10</v>
      </c>
      <c r="E21" t="s">
        <v>31</v>
      </c>
      <c r="F21" t="s">
        <v>47</v>
      </c>
      <c r="H21">
        <f t="shared" si="0"/>
        <v>0</v>
      </c>
      <c r="N21" s="4"/>
    </row>
    <row r="22" spans="1:14" x14ac:dyDescent="0.25">
      <c r="A22">
        <v>21</v>
      </c>
      <c r="B22" t="s">
        <v>68</v>
      </c>
      <c r="C22">
        <v>3</v>
      </c>
      <c r="D22" t="s">
        <v>16</v>
      </c>
      <c r="E22" t="s">
        <v>69</v>
      </c>
      <c r="F22" t="s">
        <v>52</v>
      </c>
      <c r="H22">
        <f t="shared" si="0"/>
        <v>300</v>
      </c>
      <c r="I22">
        <v>60</v>
      </c>
      <c r="L22" t="s">
        <v>70</v>
      </c>
      <c r="M22">
        <v>60</v>
      </c>
      <c r="N22" s="4"/>
    </row>
    <row r="23" spans="1:14" x14ac:dyDescent="0.25">
      <c r="A23">
        <v>22</v>
      </c>
      <c r="B23" t="s">
        <v>71</v>
      </c>
      <c r="C23">
        <v>3</v>
      </c>
      <c r="D23" t="s">
        <v>10</v>
      </c>
      <c r="E23" t="s">
        <v>47</v>
      </c>
      <c r="F23" t="s">
        <v>31</v>
      </c>
      <c r="H23">
        <f t="shared" si="0"/>
        <v>0</v>
      </c>
      <c r="N23" s="4"/>
    </row>
    <row r="24" spans="1:14" x14ac:dyDescent="0.25">
      <c r="A24">
        <v>23</v>
      </c>
      <c r="B24" t="s">
        <v>72</v>
      </c>
      <c r="C24">
        <v>3</v>
      </c>
      <c r="D24" t="s">
        <v>36</v>
      </c>
      <c r="E24" t="s">
        <v>31</v>
      </c>
      <c r="F24" t="s">
        <v>31</v>
      </c>
      <c r="H24">
        <f t="shared" si="0"/>
        <v>0</v>
      </c>
      <c r="N24" s="4"/>
    </row>
    <row r="25" spans="1:14" x14ac:dyDescent="0.25">
      <c r="A25">
        <v>24</v>
      </c>
      <c r="B25" t="s">
        <v>66</v>
      </c>
      <c r="C25">
        <v>3</v>
      </c>
      <c r="D25" t="s">
        <v>16</v>
      </c>
      <c r="E25" t="s">
        <v>52</v>
      </c>
      <c r="F25" t="s">
        <v>41</v>
      </c>
      <c r="H25">
        <f t="shared" si="0"/>
        <v>50</v>
      </c>
      <c r="I25">
        <v>50</v>
      </c>
      <c r="N25" s="4"/>
    </row>
    <row r="26" spans="1:14" x14ac:dyDescent="0.25">
      <c r="A26">
        <v>25</v>
      </c>
      <c r="B26" t="s">
        <v>46</v>
      </c>
      <c r="C26">
        <v>3</v>
      </c>
      <c r="D26" t="s">
        <v>10</v>
      </c>
      <c r="E26" t="s">
        <v>31</v>
      </c>
      <c r="F26" t="s">
        <v>47</v>
      </c>
      <c r="H26">
        <f t="shared" si="0"/>
        <v>0</v>
      </c>
      <c r="N26" s="4"/>
    </row>
    <row r="27" spans="1:14" x14ac:dyDescent="0.25">
      <c r="A27">
        <v>26</v>
      </c>
      <c r="B27" t="s">
        <v>73</v>
      </c>
      <c r="C27">
        <v>3</v>
      </c>
      <c r="D27" t="s">
        <v>16</v>
      </c>
      <c r="E27" t="s">
        <v>74</v>
      </c>
      <c r="F27" t="s">
        <v>52</v>
      </c>
      <c r="H27">
        <f t="shared" si="0"/>
        <v>300</v>
      </c>
      <c r="I27">
        <v>60</v>
      </c>
      <c r="L27" t="s">
        <v>75</v>
      </c>
      <c r="M27">
        <v>60</v>
      </c>
      <c r="N27" s="4"/>
    </row>
    <row r="28" spans="1:14" x14ac:dyDescent="0.25">
      <c r="A28">
        <v>27</v>
      </c>
      <c r="B28" t="s">
        <v>71</v>
      </c>
      <c r="C28">
        <v>3</v>
      </c>
      <c r="D28" t="s">
        <v>10</v>
      </c>
      <c r="E28" t="s">
        <v>47</v>
      </c>
      <c r="F28" t="s">
        <v>31</v>
      </c>
      <c r="H28">
        <f t="shared" si="0"/>
        <v>0</v>
      </c>
      <c r="N28" s="4"/>
    </row>
    <row r="29" spans="1:14" x14ac:dyDescent="0.25">
      <c r="A29">
        <v>28</v>
      </c>
      <c r="B29" t="s">
        <v>72</v>
      </c>
      <c r="C29">
        <v>3</v>
      </c>
      <c r="D29" t="s">
        <v>36</v>
      </c>
      <c r="E29" t="s">
        <v>31</v>
      </c>
      <c r="F29" t="s">
        <v>31</v>
      </c>
      <c r="H29">
        <f t="shared" si="0"/>
        <v>0</v>
      </c>
      <c r="N29" s="4"/>
    </row>
    <row r="30" spans="1:14" x14ac:dyDescent="0.25">
      <c r="A30">
        <v>29</v>
      </c>
      <c r="B30" t="s">
        <v>66</v>
      </c>
      <c r="C30">
        <v>3</v>
      </c>
      <c r="D30" t="s">
        <v>16</v>
      </c>
      <c r="E30" t="s">
        <v>52</v>
      </c>
      <c r="F30" t="s">
        <v>41</v>
      </c>
      <c r="H30">
        <f t="shared" si="0"/>
        <v>50</v>
      </c>
      <c r="I30">
        <v>50</v>
      </c>
      <c r="N30" s="4"/>
    </row>
    <row r="31" spans="1:14" x14ac:dyDescent="0.25">
      <c r="A31">
        <v>30</v>
      </c>
      <c r="B31" t="s">
        <v>46</v>
      </c>
      <c r="C31">
        <v>3</v>
      </c>
      <c r="D31" t="s">
        <v>10</v>
      </c>
      <c r="E31" t="s">
        <v>31</v>
      </c>
      <c r="F31" t="s">
        <v>47</v>
      </c>
      <c r="H31">
        <f t="shared" si="0"/>
        <v>0</v>
      </c>
      <c r="N31" s="4"/>
    </row>
    <row r="32" spans="1:14" x14ac:dyDescent="0.25">
      <c r="A32">
        <v>31</v>
      </c>
      <c r="B32" t="s">
        <v>73</v>
      </c>
      <c r="C32">
        <v>3</v>
      </c>
      <c r="D32" t="s">
        <v>16</v>
      </c>
      <c r="E32" t="s">
        <v>74</v>
      </c>
      <c r="F32" t="s">
        <v>52</v>
      </c>
      <c r="H32">
        <f t="shared" si="0"/>
        <v>300</v>
      </c>
      <c r="I32">
        <v>60</v>
      </c>
      <c r="L32" t="s">
        <v>75</v>
      </c>
      <c r="M32">
        <v>60</v>
      </c>
      <c r="N32" s="4"/>
    </row>
    <row r="33" spans="1:14" x14ac:dyDescent="0.25">
      <c r="A33">
        <v>32</v>
      </c>
      <c r="B33" t="s">
        <v>71</v>
      </c>
      <c r="C33">
        <v>3</v>
      </c>
      <c r="D33" t="s">
        <v>10</v>
      </c>
      <c r="E33" t="s">
        <v>47</v>
      </c>
      <c r="F33" t="s">
        <v>31</v>
      </c>
      <c r="H33">
        <f t="shared" si="0"/>
        <v>0</v>
      </c>
      <c r="N33" s="4"/>
    </row>
    <row r="34" spans="1:14" x14ac:dyDescent="0.25">
      <c r="A34">
        <v>33</v>
      </c>
      <c r="B34" t="s">
        <v>72</v>
      </c>
      <c r="C34">
        <v>3</v>
      </c>
      <c r="D34" t="s">
        <v>36</v>
      </c>
      <c r="E34" t="s">
        <v>31</v>
      </c>
      <c r="F34" t="s">
        <v>31</v>
      </c>
      <c r="H34">
        <f t="shared" si="0"/>
        <v>0</v>
      </c>
      <c r="N34" s="4"/>
    </row>
    <row r="35" spans="1:14" x14ac:dyDescent="0.25">
      <c r="A35">
        <v>34</v>
      </c>
      <c r="B35" t="s">
        <v>66</v>
      </c>
      <c r="C35">
        <v>3</v>
      </c>
      <c r="D35" t="s">
        <v>16</v>
      </c>
      <c r="E35" t="s">
        <v>52</v>
      </c>
      <c r="F35" t="s">
        <v>41</v>
      </c>
      <c r="H35">
        <f t="shared" si="0"/>
        <v>50</v>
      </c>
      <c r="I35">
        <v>50</v>
      </c>
      <c r="N35" s="4"/>
    </row>
    <row r="36" spans="1:14" x14ac:dyDescent="0.25">
      <c r="A36" s="6">
        <v>35</v>
      </c>
      <c r="B36" t="s">
        <v>46</v>
      </c>
      <c r="C36">
        <v>3</v>
      </c>
      <c r="D36" t="s">
        <v>10</v>
      </c>
      <c r="E36" t="s">
        <v>31</v>
      </c>
      <c r="F36" t="s">
        <v>47</v>
      </c>
      <c r="H36">
        <f t="shared" si="0"/>
        <v>0</v>
      </c>
      <c r="N36" s="4"/>
    </row>
    <row r="37" spans="1:14" x14ac:dyDescent="0.25">
      <c r="A37">
        <v>36</v>
      </c>
      <c r="B37" s="1" t="s">
        <v>76</v>
      </c>
      <c r="C37" s="1">
        <v>4</v>
      </c>
      <c r="D37" s="9" t="s">
        <v>77</v>
      </c>
      <c r="E37" s="1" t="s">
        <v>77</v>
      </c>
      <c r="F37" s="1" t="s">
        <v>78</v>
      </c>
      <c r="G37" s="1"/>
      <c r="H37" s="1">
        <f t="shared" si="0"/>
        <v>0</v>
      </c>
      <c r="I37" s="1"/>
      <c r="J37" s="1"/>
      <c r="K37" s="1"/>
      <c r="L37" s="1"/>
      <c r="M37" s="1"/>
      <c r="N37" s="2"/>
    </row>
    <row r="38" spans="1:14" s="11" customFormat="1" x14ac:dyDescent="0.25">
      <c r="A38">
        <v>37</v>
      </c>
      <c r="B38" s="17" t="s">
        <v>79</v>
      </c>
      <c r="C38" s="17">
        <v>4</v>
      </c>
      <c r="D38" s="17" t="s">
        <v>16</v>
      </c>
      <c r="E38" s="17" t="s">
        <v>80</v>
      </c>
      <c r="F38" s="17" t="s">
        <v>52</v>
      </c>
      <c r="G38" s="17"/>
      <c r="H38" s="17">
        <f t="shared" si="0"/>
        <v>50</v>
      </c>
      <c r="I38" s="17">
        <v>50</v>
      </c>
      <c r="J38" s="17"/>
      <c r="K38" s="17"/>
      <c r="L38" s="17" t="s">
        <v>81</v>
      </c>
      <c r="M38" s="17">
        <f>I38</f>
        <v>50</v>
      </c>
      <c r="N38" s="12" t="s">
        <v>82</v>
      </c>
    </row>
    <row r="39" spans="1:14" s="11" customFormat="1" x14ac:dyDescent="0.25">
      <c r="A39">
        <v>38</v>
      </c>
      <c r="B39" s="17" t="s">
        <v>83</v>
      </c>
      <c r="C39" s="17">
        <v>4</v>
      </c>
      <c r="D39" s="17" t="s">
        <v>16</v>
      </c>
      <c r="E39" s="17" t="s">
        <v>84</v>
      </c>
      <c r="F39" s="17" t="s">
        <v>52</v>
      </c>
      <c r="G39" s="17"/>
      <c r="H39" s="17">
        <f t="shared" si="0"/>
        <v>10</v>
      </c>
      <c r="I39" s="17">
        <v>1</v>
      </c>
      <c r="J39" s="17"/>
      <c r="K39" s="17"/>
      <c r="L39" s="17" t="s">
        <v>85</v>
      </c>
      <c r="M39" s="17"/>
      <c r="N39" s="12"/>
    </row>
    <row r="40" spans="1:14" x14ac:dyDescent="0.25">
      <c r="A40">
        <v>39</v>
      </c>
      <c r="B40" t="s">
        <v>86</v>
      </c>
      <c r="C40">
        <v>4</v>
      </c>
      <c r="D40" t="s">
        <v>36</v>
      </c>
      <c r="E40" t="s">
        <v>47</v>
      </c>
      <c r="F40" t="s">
        <v>47</v>
      </c>
      <c r="H40">
        <f t="shared" si="0"/>
        <v>0</v>
      </c>
      <c r="N40" s="4"/>
    </row>
    <row r="41" spans="1:14" x14ac:dyDescent="0.25">
      <c r="A41">
        <v>40</v>
      </c>
      <c r="B41" t="s">
        <v>87</v>
      </c>
      <c r="C41">
        <v>4</v>
      </c>
      <c r="D41" t="s">
        <v>10</v>
      </c>
      <c r="E41" t="s">
        <v>47</v>
      </c>
      <c r="F41" t="s">
        <v>31</v>
      </c>
      <c r="H41">
        <f t="shared" si="0"/>
        <v>0</v>
      </c>
      <c r="N41" s="4"/>
    </row>
    <row r="42" spans="1:14" x14ac:dyDescent="0.25">
      <c r="A42" s="6">
        <v>41</v>
      </c>
      <c r="B42" s="6" t="s">
        <v>66</v>
      </c>
      <c r="C42" s="6">
        <v>4</v>
      </c>
      <c r="D42" s="6" t="s">
        <v>16</v>
      </c>
      <c r="E42" s="6" t="s">
        <v>52</v>
      </c>
      <c r="F42" s="6" t="s">
        <v>41</v>
      </c>
      <c r="G42" s="6"/>
      <c r="H42" s="6">
        <f t="shared" ref="H42" si="2">IF(I42&lt;=0,0,IF(I42&lt;=10,10,IF(I42&lt;=50,50,300)))</f>
        <v>50</v>
      </c>
      <c r="I42" s="6">
        <v>50</v>
      </c>
      <c r="J42" s="6"/>
      <c r="K42" s="6"/>
      <c r="L42" s="6"/>
      <c r="M42" s="6"/>
      <c r="N42" s="7"/>
    </row>
    <row r="43" spans="1:14" x14ac:dyDescent="0.25">
      <c r="A43">
        <v>42</v>
      </c>
      <c r="B43" t="s">
        <v>73</v>
      </c>
      <c r="C43">
        <v>5</v>
      </c>
      <c r="D43" t="s">
        <v>16</v>
      </c>
      <c r="E43" t="s">
        <v>74</v>
      </c>
      <c r="F43" t="s">
        <v>52</v>
      </c>
      <c r="H43">
        <f t="shared" ref="H43:H50" si="3">IF(I43&lt;=0,0,IF(I43&lt;=10,10,IF(I43&lt;=50,50,300)))</f>
        <v>300</v>
      </c>
      <c r="I43">
        <v>60</v>
      </c>
      <c r="L43" t="s">
        <v>75</v>
      </c>
      <c r="M43">
        <v>60</v>
      </c>
      <c r="N43" s="4"/>
    </row>
    <row r="44" spans="1:14" x14ac:dyDescent="0.25">
      <c r="A44">
        <v>43</v>
      </c>
      <c r="B44" t="s">
        <v>88</v>
      </c>
      <c r="C44">
        <v>5</v>
      </c>
      <c r="D44" t="s">
        <v>36</v>
      </c>
      <c r="E44" t="s">
        <v>31</v>
      </c>
      <c r="F44" t="s">
        <v>31</v>
      </c>
      <c r="H44">
        <f t="shared" si="3"/>
        <v>0</v>
      </c>
      <c r="N44" s="4"/>
    </row>
    <row r="45" spans="1:14" x14ac:dyDescent="0.25">
      <c r="A45">
        <v>44</v>
      </c>
      <c r="B45" t="s">
        <v>66</v>
      </c>
      <c r="C45">
        <v>5</v>
      </c>
      <c r="D45" t="s">
        <v>16</v>
      </c>
      <c r="E45" t="s">
        <v>52</v>
      </c>
      <c r="F45" t="s">
        <v>41</v>
      </c>
      <c r="H45">
        <f t="shared" si="3"/>
        <v>300</v>
      </c>
      <c r="I45">
        <v>60</v>
      </c>
      <c r="N45" s="4"/>
    </row>
    <row r="46" spans="1:14" x14ac:dyDescent="0.25">
      <c r="A46">
        <v>45</v>
      </c>
      <c r="B46" t="s">
        <v>46</v>
      </c>
      <c r="C46">
        <v>5</v>
      </c>
      <c r="D46" t="s">
        <v>10</v>
      </c>
      <c r="E46" t="s">
        <v>31</v>
      </c>
      <c r="F46" t="s">
        <v>30</v>
      </c>
      <c r="H46">
        <f t="shared" si="3"/>
        <v>0</v>
      </c>
      <c r="N46" s="4"/>
    </row>
    <row r="47" spans="1:14" x14ac:dyDescent="0.25">
      <c r="A47">
        <v>46</v>
      </c>
      <c r="B47" t="s">
        <v>73</v>
      </c>
      <c r="C47">
        <v>5</v>
      </c>
      <c r="D47" t="s">
        <v>16</v>
      </c>
      <c r="E47" t="s">
        <v>74</v>
      </c>
      <c r="F47" t="s">
        <v>52</v>
      </c>
      <c r="H47">
        <f t="shared" si="3"/>
        <v>300</v>
      </c>
      <c r="I47">
        <v>60</v>
      </c>
      <c r="L47" t="s">
        <v>75</v>
      </c>
      <c r="M47">
        <v>60</v>
      </c>
      <c r="N47" s="4"/>
    </row>
    <row r="48" spans="1:14" x14ac:dyDescent="0.25">
      <c r="A48">
        <v>47</v>
      </c>
      <c r="B48" t="s">
        <v>71</v>
      </c>
      <c r="C48">
        <v>5</v>
      </c>
      <c r="D48" t="s">
        <v>10</v>
      </c>
      <c r="E48" t="s">
        <v>30</v>
      </c>
      <c r="F48" t="s">
        <v>31</v>
      </c>
      <c r="H48">
        <f t="shared" si="3"/>
        <v>0</v>
      </c>
      <c r="N48" s="4"/>
    </row>
    <row r="49" spans="1:14" x14ac:dyDescent="0.25">
      <c r="A49">
        <v>48</v>
      </c>
      <c r="B49" t="s">
        <v>88</v>
      </c>
      <c r="C49">
        <v>5</v>
      </c>
      <c r="D49" t="s">
        <v>36</v>
      </c>
      <c r="E49" t="s">
        <v>31</v>
      </c>
      <c r="F49" t="s">
        <v>31</v>
      </c>
      <c r="H49">
        <f t="shared" si="3"/>
        <v>0</v>
      </c>
      <c r="N49" s="4"/>
    </row>
    <row r="50" spans="1:14" s="11" customFormat="1" x14ac:dyDescent="0.25">
      <c r="A50" s="6">
        <v>49</v>
      </c>
      <c r="B50" s="15" t="s">
        <v>66</v>
      </c>
      <c r="C50" s="15">
        <v>5</v>
      </c>
      <c r="D50" s="15" t="s">
        <v>16</v>
      </c>
      <c r="E50" s="15" t="s">
        <v>52</v>
      </c>
      <c r="F50" s="15" t="s">
        <v>41</v>
      </c>
      <c r="G50" s="15"/>
      <c r="H50" s="15">
        <f t="shared" si="3"/>
        <v>50</v>
      </c>
      <c r="I50" s="15">
        <v>50</v>
      </c>
      <c r="J50" s="15"/>
      <c r="K50" s="15"/>
      <c r="L50" s="15"/>
      <c r="M50" s="15"/>
      <c r="N50" s="16" t="s">
        <v>89</v>
      </c>
    </row>
  </sheetData>
  <mergeCells count="2">
    <mergeCell ref="O1:P1"/>
    <mergeCell ref="Q1:R1"/>
  </mergeCells>
  <phoneticPr fontId="4" type="noConversion"/>
  <conditionalFormatting sqref="B1:B1048576">
    <cfRule type="containsText" dxfId="8" priority="1" operator="containsText" text="Mix 3x Aspiration Despenses">
      <formula>NOT(ISERROR(SEARCH("Mix 3x Aspiration Despenses",B1)))</formula>
    </cfRule>
  </conditionalFormatting>
  <conditionalFormatting sqref="D2:D50">
    <cfRule type="containsText" dxfId="7" priority="2" operator="containsText" text="Mix">
      <formula>NOT(ISERROR(SEARCH("Mix",D2)))</formula>
    </cfRule>
    <cfRule type="containsText" dxfId="6" priority="3" operator="containsText" text="Wait">
      <formula>NOT(ISERROR(SEARCH("Wait",D2)))</formula>
    </cfRule>
    <cfRule type="containsText" dxfId="5" priority="4" operator="containsText" text="Asp/disp">
      <formula>NOT(ISERROR(SEARCH("Asp/disp",D2)))</formula>
    </cfRule>
    <cfRule type="containsText" dxfId="4" priority="5" operator="containsText" text="Movement">
      <formula>NOT(ISERROR(SEARCH("Movement",D2)))</formula>
    </cfRule>
  </conditionalFormatting>
  <conditionalFormatting sqref="H2:H50">
    <cfRule type="cellIs" dxfId="3" priority="6" operator="equal">
      <formula>300</formula>
    </cfRule>
    <cfRule type="cellIs" dxfId="2" priority="7" operator="equal">
      <formula>50</formula>
    </cfRule>
    <cfRule type="cellIs" dxfId="1" priority="8" operator="equal">
      <formula>10</formula>
    </cfRule>
    <cfRule type="cellIs" dxfId="0" priority="9" operator="equal">
      <formula>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0a75ce-dd9d-411b-bd1e-ab93f39097ba">
      <Terms xmlns="http://schemas.microsoft.com/office/infopath/2007/PartnerControls"/>
    </lcf76f155ced4ddcb4097134ff3c332f>
    <TaxCatchAll xmlns="ce04ccd7-686d-4e9d-9396-1513c4faaba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03003CA21BDE4E84D38E456462318A" ma:contentTypeVersion="17" ma:contentTypeDescription="Create a new document." ma:contentTypeScope="" ma:versionID="5bf987b0958463ab045a25897fa7312e">
  <xsd:schema xmlns:xsd="http://www.w3.org/2001/XMLSchema" xmlns:xs="http://www.w3.org/2001/XMLSchema" xmlns:p="http://schemas.microsoft.com/office/2006/metadata/properties" xmlns:ns2="700a75ce-dd9d-411b-bd1e-ab93f39097ba" xmlns:ns3="ce04ccd7-686d-4e9d-9396-1513c4faabae" targetNamespace="http://schemas.microsoft.com/office/2006/metadata/properties" ma:root="true" ma:fieldsID="9f83d4cb975e74129b6b577627f4ba55" ns2:_="" ns3:_="">
    <xsd:import namespace="700a75ce-dd9d-411b-bd1e-ab93f39097ba"/>
    <xsd:import namespace="ce04ccd7-686d-4e9d-9396-1513c4faab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0a75ce-dd9d-411b-bd1e-ab93f39097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53c2da0-965e-4c49-9e20-3f75548340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04ccd7-686d-4e9d-9396-1513c4faab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fa85080-ac94-413f-b681-65d02312a39a}" ma:internalName="TaxCatchAll" ma:showField="CatchAllData" ma:web="ce04ccd7-686d-4e9d-9396-1513c4faab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978537-3460-4FFA-A191-D2A3962E7140}">
  <ds:schemaRefs>
    <ds:schemaRef ds:uri="http://schemas.microsoft.com/office/2006/metadata/properties"/>
    <ds:schemaRef ds:uri="http://schemas.microsoft.com/office/infopath/2007/PartnerControls"/>
    <ds:schemaRef ds:uri="700a75ce-dd9d-411b-bd1e-ab93f39097ba"/>
    <ds:schemaRef ds:uri="ce04ccd7-686d-4e9d-9396-1513c4faabae"/>
  </ds:schemaRefs>
</ds:datastoreItem>
</file>

<file path=customXml/itemProps2.xml><?xml version="1.0" encoding="utf-8"?>
<ds:datastoreItem xmlns:ds="http://schemas.openxmlformats.org/officeDocument/2006/customXml" ds:itemID="{5CD0BB78-D4A9-4308-A36C-4DCD45AD52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0a75ce-dd9d-411b-bd1e-ab93f39097ba"/>
    <ds:schemaRef ds:uri="ce04ccd7-686d-4e9d-9396-1513c4faab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27C741-E29F-400E-A158-8BA4742B4B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 With Magnet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Sullivan, Brian</dc:creator>
  <cp:keywords/>
  <dc:description/>
  <cp:lastModifiedBy>Larsson, Colin</cp:lastModifiedBy>
  <cp:revision/>
  <dcterms:created xsi:type="dcterms:W3CDTF">2024-07-09T19:08:13Z</dcterms:created>
  <dcterms:modified xsi:type="dcterms:W3CDTF">2025-06-12T03:43:53Z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0x0101004A03003CA21BDE4E84D38E456462318A</vt:lpwstr>
  </property>
  <property fmtid="{D5CDD505-2E9C-101B-9397-08002B2CF9AE}" pid="3" name="MediaServiceImageTags">
    <vt:lpwstr/>
  </property>
</Properties>
</file>