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code\galaxycnn\proj502\project_report\"/>
    </mc:Choice>
  </mc:AlternateContent>
  <xr:revisionPtr revIDLastSave="0" documentId="13_ncr:40009_{60AAC70A-A772-43B2-A638-0536EB7AF0F5}" xr6:coauthVersionLast="47" xr6:coauthVersionMax="47" xr10:uidLastSave="{00000000-0000-0000-0000-000000000000}"/>
  <bookViews>
    <workbookView xWindow="-120" yWindow="-120" windowWidth="51840" windowHeight="21120" activeTab="1"/>
  </bookViews>
  <sheets>
    <sheet name="decals_confusion" sheetId="1" r:id="rId1"/>
    <sheet name="decals_confusion (2)" sheetId="2" r:id="rId2"/>
  </sheets>
  <calcPr calcId="0"/>
</workbook>
</file>

<file path=xl/calcChain.xml><?xml version="1.0" encoding="utf-8"?>
<calcChain xmlns="http://schemas.openxmlformats.org/spreadsheetml/2006/main">
  <c r="AO23" i="2" l="1"/>
  <c r="AM23" i="2"/>
  <c r="AO5" i="2"/>
  <c r="AO7" i="2"/>
  <c r="AO9" i="2"/>
  <c r="AO12" i="2"/>
  <c r="AO17" i="2"/>
  <c r="AO20" i="2"/>
  <c r="AO26" i="2"/>
  <c r="AO32" i="2"/>
  <c r="AO2" i="2"/>
  <c r="AM32" i="2"/>
  <c r="AM26" i="2"/>
  <c r="AM20" i="2"/>
  <c r="AM17" i="2"/>
  <c r="AM9" i="2"/>
  <c r="AM12" i="2"/>
  <c r="AM7" i="2"/>
  <c r="AM5" i="2"/>
  <c r="AM2" i="2"/>
  <c r="AN32" i="2"/>
  <c r="AN26" i="2"/>
  <c r="AN20" i="2"/>
  <c r="AN17" i="2"/>
  <c r="AN12" i="2"/>
  <c r="AN9" i="2"/>
  <c r="AN7" i="2"/>
  <c r="AN5" i="2"/>
  <c r="AN2" i="2" l="1"/>
</calcChain>
</file>

<file path=xl/sharedStrings.xml><?xml version="1.0" encoding="utf-8"?>
<sst xmlns="http://schemas.openxmlformats.org/spreadsheetml/2006/main" count="139" uniqueCount="37">
  <si>
    <t>smooth-or-featured_smooth</t>
  </si>
  <si>
    <t>smooth-or-featured_featured-or-disk</t>
  </si>
  <si>
    <t>smooth-or-featured_artifact</t>
  </si>
  <si>
    <t>disk-edge-on_yes</t>
  </si>
  <si>
    <t>disk-edge-on_no</t>
  </si>
  <si>
    <t>has-spiral-arms_yes</t>
  </si>
  <si>
    <t>has-spiral-arms_no</t>
  </si>
  <si>
    <t>bar_strong</t>
  </si>
  <si>
    <t>bar_weak</t>
  </si>
  <si>
    <t>bar_no</t>
  </si>
  <si>
    <t>bulge-size_dominant</t>
  </si>
  <si>
    <t>bulge-size_large</t>
  </si>
  <si>
    <t>bulge-size_moderate</t>
  </si>
  <si>
    <t>bulge-size_small</t>
  </si>
  <si>
    <t>bulge-size_none</t>
  </si>
  <si>
    <t>how-rounded_round</t>
  </si>
  <si>
    <t>how-rounded_in-between</t>
  </si>
  <si>
    <t>how-rounded_cigar-shaped</t>
  </si>
  <si>
    <t>edge-on-bulge_boxy</t>
  </si>
  <si>
    <t>edge-on-bulge_none</t>
  </si>
  <si>
    <t>edge-on-bulge_rounded</t>
  </si>
  <si>
    <t>spiral-winding_tight</t>
  </si>
  <si>
    <t>spiral-winding_medium</t>
  </si>
  <si>
    <t>spiral-winding_loose</t>
  </si>
  <si>
    <t>spiral-arm-count_1</t>
  </si>
  <si>
    <t>spiral-arm-count_2</t>
  </si>
  <si>
    <t>spiral-arm-count_3</t>
  </si>
  <si>
    <t>spiral-arm-count_4</t>
  </si>
  <si>
    <t>spiral-arm-count_more-than-4</t>
  </si>
  <si>
    <t>spiral-arm-count_cant-tell</t>
  </si>
  <si>
    <t>merging_none</t>
  </si>
  <si>
    <t>merging_minor-disturbance</t>
  </si>
  <si>
    <t>merging_major-disturbance</t>
  </si>
  <si>
    <t>merging_merger</t>
  </si>
  <si>
    <t>totals</t>
  </si>
  <si>
    <t>correct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</si>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</sst>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textRotation="18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M32" sqref="M32"/>
    </sheetView>
  </sheetViews>
  <sheetFormatPr defaultRowHeight="15" x14ac:dyDescent="0.25"/>
  <cols>
    <col min="1" max="1" width="35.140625" bestFit="1" customWidth="1"/>
    <col min="2" max="35" width="6.140625" style="5" customWidth="1"/>
  </cols>
  <sheetData>
    <row r="1" spans="1:35" s="1" customFormat="1" ht="184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t="s">
        <v>0</v>
      </c>
      <c r="B2" s="2">
        <v>27411</v>
      </c>
      <c r="C2" s="3">
        <v>2183</v>
      </c>
      <c r="D2" s="4">
        <v>159</v>
      </c>
    </row>
    <row r="3" spans="1:35" x14ac:dyDescent="0.25">
      <c r="A3" t="s">
        <v>1</v>
      </c>
      <c r="B3" s="6">
        <v>2365</v>
      </c>
      <c r="C3" s="7">
        <v>10356</v>
      </c>
      <c r="D3" s="8">
        <v>95</v>
      </c>
    </row>
    <row r="4" spans="1:35" x14ac:dyDescent="0.25">
      <c r="A4" t="s">
        <v>2</v>
      </c>
      <c r="B4" s="9">
        <v>329</v>
      </c>
      <c r="C4" s="10">
        <v>54</v>
      </c>
      <c r="D4" s="11">
        <v>321</v>
      </c>
    </row>
    <row r="5" spans="1:35" x14ac:dyDescent="0.25">
      <c r="A5" t="s">
        <v>3</v>
      </c>
      <c r="E5" s="2">
        <v>6481</v>
      </c>
      <c r="F5" s="4">
        <v>11265</v>
      </c>
    </row>
    <row r="6" spans="1:35" x14ac:dyDescent="0.25">
      <c r="A6" t="s">
        <v>4</v>
      </c>
      <c r="E6" s="9">
        <v>761</v>
      </c>
      <c r="F6" s="11">
        <v>24766</v>
      </c>
    </row>
    <row r="7" spans="1:35" x14ac:dyDescent="0.25">
      <c r="A7" t="s">
        <v>5</v>
      </c>
      <c r="G7" s="2">
        <v>10022</v>
      </c>
      <c r="H7" s="4">
        <v>16716</v>
      </c>
    </row>
    <row r="8" spans="1:35" x14ac:dyDescent="0.25">
      <c r="A8" t="s">
        <v>6</v>
      </c>
      <c r="G8" s="9">
        <v>1279</v>
      </c>
      <c r="H8" s="11">
        <v>15256</v>
      </c>
    </row>
    <row r="9" spans="1:35" x14ac:dyDescent="0.25">
      <c r="A9" t="s">
        <v>7</v>
      </c>
      <c r="I9" s="2">
        <v>1047</v>
      </c>
      <c r="J9" s="3">
        <v>447</v>
      </c>
      <c r="K9" s="4">
        <v>15668</v>
      </c>
    </row>
    <row r="10" spans="1:35" x14ac:dyDescent="0.25">
      <c r="A10" t="s">
        <v>8</v>
      </c>
      <c r="I10" s="6">
        <v>314</v>
      </c>
      <c r="J10" s="7">
        <v>936</v>
      </c>
      <c r="K10" s="8">
        <v>3795</v>
      </c>
    </row>
    <row r="11" spans="1:35" x14ac:dyDescent="0.25">
      <c r="A11" t="s">
        <v>9</v>
      </c>
      <c r="I11" s="9">
        <v>99</v>
      </c>
      <c r="J11" s="10">
        <v>287</v>
      </c>
      <c r="K11" s="11">
        <v>20680</v>
      </c>
    </row>
    <row r="12" spans="1:35" x14ac:dyDescent="0.25">
      <c r="A12" t="s">
        <v>10</v>
      </c>
      <c r="L12" s="2">
        <v>106</v>
      </c>
      <c r="M12" s="3">
        <v>1885</v>
      </c>
      <c r="N12" s="3">
        <v>9522</v>
      </c>
      <c r="O12" s="3">
        <v>2032</v>
      </c>
      <c r="P12" s="4">
        <v>1734</v>
      </c>
    </row>
    <row r="13" spans="1:35" x14ac:dyDescent="0.25">
      <c r="A13" t="s">
        <v>11</v>
      </c>
      <c r="L13" s="6">
        <v>14</v>
      </c>
      <c r="M13" s="7">
        <v>882</v>
      </c>
      <c r="N13" s="7">
        <v>3201</v>
      </c>
      <c r="O13" s="7">
        <v>152</v>
      </c>
      <c r="P13" s="8">
        <v>217</v>
      </c>
    </row>
    <row r="14" spans="1:35" x14ac:dyDescent="0.25">
      <c r="A14" t="s">
        <v>12</v>
      </c>
      <c r="L14" s="6">
        <v>11</v>
      </c>
      <c r="M14" s="7">
        <v>536</v>
      </c>
      <c r="N14" s="7">
        <v>11527</v>
      </c>
      <c r="O14" s="7">
        <v>1697</v>
      </c>
      <c r="P14" s="8">
        <v>430</v>
      </c>
    </row>
    <row r="15" spans="1:35" x14ac:dyDescent="0.25">
      <c r="A15" t="s">
        <v>13</v>
      </c>
      <c r="L15" s="6">
        <v>1</v>
      </c>
      <c r="M15" s="7">
        <v>79</v>
      </c>
      <c r="N15" s="7">
        <v>2375</v>
      </c>
      <c r="O15" s="7">
        <v>4450</v>
      </c>
      <c r="P15" s="8">
        <v>468</v>
      </c>
    </row>
    <row r="16" spans="1:35" x14ac:dyDescent="0.25">
      <c r="A16" t="s">
        <v>14</v>
      </c>
      <c r="L16" s="9">
        <v>6</v>
      </c>
      <c r="M16" s="10">
        <v>68</v>
      </c>
      <c r="N16" s="10">
        <v>328</v>
      </c>
      <c r="O16" s="10">
        <v>327</v>
      </c>
      <c r="P16" s="11">
        <v>1225</v>
      </c>
    </row>
    <row r="17" spans="1:35" x14ac:dyDescent="0.25">
      <c r="A17" t="s">
        <v>15</v>
      </c>
      <c r="Q17" s="2">
        <v>11427</v>
      </c>
      <c r="R17" s="3">
        <v>4708</v>
      </c>
      <c r="S17" s="4">
        <v>601</v>
      </c>
    </row>
    <row r="18" spans="1:35" x14ac:dyDescent="0.25">
      <c r="A18" t="s">
        <v>16</v>
      </c>
      <c r="Q18" s="6">
        <v>1176</v>
      </c>
      <c r="R18" s="7">
        <v>17918</v>
      </c>
      <c r="S18" s="8">
        <v>1193</v>
      </c>
    </row>
    <row r="19" spans="1:35" x14ac:dyDescent="0.25">
      <c r="A19" t="s">
        <v>17</v>
      </c>
      <c r="Q19" s="9">
        <v>31</v>
      </c>
      <c r="R19" s="10">
        <v>788</v>
      </c>
      <c r="S19" s="11">
        <v>5431</v>
      </c>
    </row>
    <row r="20" spans="1:35" x14ac:dyDescent="0.25">
      <c r="A20" t="s">
        <v>18</v>
      </c>
      <c r="T20" s="2">
        <v>212</v>
      </c>
      <c r="U20" s="3">
        <v>1665</v>
      </c>
      <c r="V20" s="4">
        <v>28608</v>
      </c>
    </row>
    <row r="21" spans="1:35" x14ac:dyDescent="0.25">
      <c r="A21" t="s">
        <v>19</v>
      </c>
      <c r="T21" s="6">
        <v>20</v>
      </c>
      <c r="U21" s="7">
        <v>1460</v>
      </c>
      <c r="V21" s="8">
        <v>1956</v>
      </c>
    </row>
    <row r="22" spans="1:35" x14ac:dyDescent="0.25">
      <c r="A22" t="s">
        <v>20</v>
      </c>
      <c r="T22" s="9">
        <v>16</v>
      </c>
      <c r="U22" s="10">
        <v>339</v>
      </c>
      <c r="V22" s="11">
        <v>8997</v>
      </c>
    </row>
    <row r="23" spans="1:35" x14ac:dyDescent="0.25">
      <c r="A23" t="s">
        <v>21</v>
      </c>
      <c r="W23" s="2">
        <v>29688</v>
      </c>
      <c r="X23" s="3">
        <v>1953</v>
      </c>
      <c r="Y23" s="4">
        <v>4010</v>
      </c>
    </row>
    <row r="24" spans="1:35" x14ac:dyDescent="0.25">
      <c r="A24" t="s">
        <v>22</v>
      </c>
      <c r="W24" s="6">
        <v>2080</v>
      </c>
      <c r="X24" s="7">
        <v>1684</v>
      </c>
      <c r="Y24" s="8">
        <v>931</v>
      </c>
    </row>
    <row r="25" spans="1:35" x14ac:dyDescent="0.25">
      <c r="A25" t="s">
        <v>23</v>
      </c>
      <c r="W25" s="9">
        <v>810</v>
      </c>
      <c r="X25" s="10">
        <v>564</v>
      </c>
      <c r="Y25" s="11">
        <v>1553</v>
      </c>
    </row>
    <row r="26" spans="1:35" x14ac:dyDescent="0.25">
      <c r="A26" t="s">
        <v>24</v>
      </c>
      <c r="Z26" s="2">
        <v>1084</v>
      </c>
      <c r="AA26" s="3">
        <v>10048</v>
      </c>
      <c r="AB26" s="3">
        <v>8</v>
      </c>
      <c r="AC26" s="3">
        <v>90</v>
      </c>
      <c r="AD26" s="3">
        <v>233</v>
      </c>
      <c r="AE26" s="4">
        <v>17316</v>
      </c>
    </row>
    <row r="27" spans="1:35" x14ac:dyDescent="0.25">
      <c r="A27" t="s">
        <v>25</v>
      </c>
      <c r="Z27" s="6">
        <v>158</v>
      </c>
      <c r="AA27" s="7">
        <v>6792</v>
      </c>
      <c r="AB27" s="7">
        <v>85</v>
      </c>
      <c r="AC27" s="7">
        <v>2</v>
      </c>
      <c r="AD27" s="7">
        <v>2</v>
      </c>
      <c r="AE27" s="8">
        <v>1542</v>
      </c>
    </row>
    <row r="28" spans="1:35" x14ac:dyDescent="0.25">
      <c r="A28" t="s">
        <v>26</v>
      </c>
      <c r="Z28" s="6">
        <v>4</v>
      </c>
      <c r="AA28" s="7">
        <v>428</v>
      </c>
      <c r="AB28" s="7">
        <v>157</v>
      </c>
      <c r="AC28" s="7">
        <v>16</v>
      </c>
      <c r="AD28" s="7">
        <v>1</v>
      </c>
      <c r="AE28" s="8">
        <v>396</v>
      </c>
    </row>
    <row r="29" spans="1:35" x14ac:dyDescent="0.25">
      <c r="A29" t="s">
        <v>27</v>
      </c>
      <c r="Z29" s="6">
        <v>2</v>
      </c>
      <c r="AA29" s="7">
        <v>103</v>
      </c>
      <c r="AB29" s="7">
        <v>42</v>
      </c>
      <c r="AC29" s="7">
        <v>8</v>
      </c>
      <c r="AD29" s="7">
        <v>0</v>
      </c>
      <c r="AE29" s="8">
        <v>244</v>
      </c>
    </row>
    <row r="30" spans="1:35" x14ac:dyDescent="0.25">
      <c r="A30" t="s">
        <v>28</v>
      </c>
      <c r="Z30" s="6">
        <v>3</v>
      </c>
      <c r="AA30" s="7">
        <v>53</v>
      </c>
      <c r="AB30" s="7">
        <v>11</v>
      </c>
      <c r="AC30" s="7">
        <v>15</v>
      </c>
      <c r="AD30" s="7">
        <v>0</v>
      </c>
      <c r="AE30" s="8">
        <v>234</v>
      </c>
    </row>
    <row r="31" spans="1:35" x14ac:dyDescent="0.25">
      <c r="A31" t="s">
        <v>29</v>
      </c>
      <c r="Z31" s="9">
        <v>95</v>
      </c>
      <c r="AA31" s="10">
        <v>1339</v>
      </c>
      <c r="AB31" s="10">
        <v>47</v>
      </c>
      <c r="AC31" s="10">
        <v>7</v>
      </c>
      <c r="AD31" s="10">
        <v>2</v>
      </c>
      <c r="AE31" s="11">
        <v>2706</v>
      </c>
    </row>
    <row r="32" spans="1:35" x14ac:dyDescent="0.25">
      <c r="A32" t="s">
        <v>30</v>
      </c>
      <c r="AF32" s="2">
        <v>36093</v>
      </c>
      <c r="AG32" s="3">
        <v>133</v>
      </c>
      <c r="AH32" s="3">
        <v>230</v>
      </c>
      <c r="AI32" s="4">
        <v>785</v>
      </c>
    </row>
    <row r="33" spans="1:35" x14ac:dyDescent="0.25">
      <c r="A33" t="s">
        <v>31</v>
      </c>
      <c r="AF33" s="6">
        <v>2145</v>
      </c>
      <c r="AG33" s="7">
        <v>159</v>
      </c>
      <c r="AH33" s="7">
        <v>123</v>
      </c>
      <c r="AI33" s="8">
        <v>159</v>
      </c>
    </row>
    <row r="34" spans="1:35" x14ac:dyDescent="0.25">
      <c r="A34" t="s">
        <v>32</v>
      </c>
      <c r="AF34" s="6">
        <v>441</v>
      </c>
      <c r="AG34" s="7">
        <v>31</v>
      </c>
      <c r="AH34" s="7">
        <v>287</v>
      </c>
      <c r="AI34" s="8">
        <v>155</v>
      </c>
    </row>
    <row r="35" spans="1:35" x14ac:dyDescent="0.25">
      <c r="A35" t="s">
        <v>33</v>
      </c>
      <c r="AF35" s="9">
        <v>1327</v>
      </c>
      <c r="AG35" s="10">
        <v>14</v>
      </c>
      <c r="AH35" s="10">
        <v>39</v>
      </c>
      <c r="AI35" s="11">
        <v>1152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abSelected="1" workbookViewId="0">
      <selection sqref="A1:D4"/>
    </sheetView>
  </sheetViews>
  <sheetFormatPr defaultRowHeight="15" x14ac:dyDescent="0.25"/>
  <cols>
    <col min="1" max="1" width="35.140625" bestFit="1" customWidth="1"/>
    <col min="2" max="35" width="6.140625" style="5" customWidth="1"/>
  </cols>
  <sheetData>
    <row r="1" spans="1:41" s="1" customFormat="1" ht="184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M1" s="1" t="s">
        <v>35</v>
      </c>
      <c r="AN1" s="1" t="s">
        <v>34</v>
      </c>
      <c r="AO1" s="1" t="s">
        <v>36</v>
      </c>
    </row>
    <row r="2" spans="1:41" x14ac:dyDescent="0.25">
      <c r="A2" t="s">
        <v>0</v>
      </c>
      <c r="B2" s="12">
        <v>27411</v>
      </c>
      <c r="C2" s="3">
        <v>2183</v>
      </c>
      <c r="D2" s="4">
        <v>159</v>
      </c>
      <c r="AM2">
        <f>SUM(B2,C3,D4)</f>
        <v>38088</v>
      </c>
      <c r="AN2">
        <f>SUM(B2:D4)</f>
        <v>43273</v>
      </c>
      <c r="AO2" s="15">
        <f>AM2/AN2</f>
        <v>0.88017932660088272</v>
      </c>
    </row>
    <row r="3" spans="1:41" x14ac:dyDescent="0.25">
      <c r="A3" t="s">
        <v>1</v>
      </c>
      <c r="B3" s="6">
        <v>2365</v>
      </c>
      <c r="C3" s="13">
        <v>10356</v>
      </c>
      <c r="D3" s="8">
        <v>95</v>
      </c>
      <c r="AO3" s="15"/>
    </row>
    <row r="4" spans="1:41" x14ac:dyDescent="0.25">
      <c r="A4" t="s">
        <v>2</v>
      </c>
      <c r="B4" s="9">
        <v>329</v>
      </c>
      <c r="C4" s="10">
        <v>54</v>
      </c>
      <c r="D4" s="14">
        <v>321</v>
      </c>
      <c r="AO4" s="15"/>
    </row>
    <row r="5" spans="1:41" x14ac:dyDescent="0.25">
      <c r="A5" t="s">
        <v>3</v>
      </c>
      <c r="E5" s="12">
        <v>6481</v>
      </c>
      <c r="F5" s="4">
        <v>11265</v>
      </c>
      <c r="AM5">
        <f>SUM(E5,F6)</f>
        <v>31247</v>
      </c>
      <c r="AN5">
        <f>SUM(E5:F6)</f>
        <v>43273</v>
      </c>
      <c r="AO5" s="15">
        <f t="shared" ref="AO3:AO32" si="0">AM5/AN5</f>
        <v>0.72208998682781411</v>
      </c>
    </row>
    <row r="6" spans="1:41" x14ac:dyDescent="0.25">
      <c r="A6" t="s">
        <v>4</v>
      </c>
      <c r="E6" s="9">
        <v>761</v>
      </c>
      <c r="F6" s="14">
        <v>24766</v>
      </c>
      <c r="AO6" s="15"/>
    </row>
    <row r="7" spans="1:41" x14ac:dyDescent="0.25">
      <c r="A7" t="s">
        <v>5</v>
      </c>
      <c r="G7" s="12">
        <v>10022</v>
      </c>
      <c r="H7" s="4">
        <v>16716</v>
      </c>
      <c r="AM7">
        <f>SUM(G7,H8)</f>
        <v>25278</v>
      </c>
      <c r="AN7">
        <f>SUM(G7:H8)</f>
        <v>43273</v>
      </c>
      <c r="AO7" s="15">
        <f t="shared" si="0"/>
        <v>0.58415178055600492</v>
      </c>
    </row>
    <row r="8" spans="1:41" x14ac:dyDescent="0.25">
      <c r="A8" t="s">
        <v>6</v>
      </c>
      <c r="G8" s="9">
        <v>1279</v>
      </c>
      <c r="H8" s="14">
        <v>15256</v>
      </c>
      <c r="AO8" s="15"/>
    </row>
    <row r="9" spans="1:41" x14ac:dyDescent="0.25">
      <c r="A9" t="s">
        <v>7</v>
      </c>
      <c r="I9" s="12">
        <v>1047</v>
      </c>
      <c r="J9" s="3">
        <v>447</v>
      </c>
      <c r="K9" s="4">
        <v>15668</v>
      </c>
      <c r="AM9">
        <f>SUM(I9,J10,K11)</f>
        <v>22663</v>
      </c>
      <c r="AN9">
        <f>SUM(L12:P16)</f>
        <v>43273</v>
      </c>
      <c r="AO9" s="15">
        <f t="shared" si="0"/>
        <v>0.5237214891502785</v>
      </c>
    </row>
    <row r="10" spans="1:41" x14ac:dyDescent="0.25">
      <c r="A10" t="s">
        <v>8</v>
      </c>
      <c r="I10" s="6">
        <v>314</v>
      </c>
      <c r="J10" s="13">
        <v>936</v>
      </c>
      <c r="K10" s="8">
        <v>3795</v>
      </c>
      <c r="AO10" s="15"/>
    </row>
    <row r="11" spans="1:41" x14ac:dyDescent="0.25">
      <c r="A11" t="s">
        <v>9</v>
      </c>
      <c r="I11" s="9">
        <v>99</v>
      </c>
      <c r="J11" s="10">
        <v>287</v>
      </c>
      <c r="K11" s="14">
        <v>20680</v>
      </c>
      <c r="AO11" s="15"/>
    </row>
    <row r="12" spans="1:41" x14ac:dyDescent="0.25">
      <c r="A12" t="s">
        <v>10</v>
      </c>
      <c r="L12" s="12">
        <v>106</v>
      </c>
      <c r="M12" s="3">
        <v>1885</v>
      </c>
      <c r="N12" s="3">
        <v>9522</v>
      </c>
      <c r="O12" s="3">
        <v>2032</v>
      </c>
      <c r="P12" s="4">
        <v>1734</v>
      </c>
      <c r="AM12">
        <f>SUM(L12,M13,N14,O15,P16)</f>
        <v>18190</v>
      </c>
      <c r="AN12">
        <f>SUM(L12:P16)</f>
        <v>43273</v>
      </c>
      <c r="AO12" s="15">
        <f t="shared" si="0"/>
        <v>0.42035449356411619</v>
      </c>
    </row>
    <row r="13" spans="1:41" x14ac:dyDescent="0.25">
      <c r="A13" t="s">
        <v>11</v>
      </c>
      <c r="L13" s="6">
        <v>14</v>
      </c>
      <c r="M13" s="13">
        <v>882</v>
      </c>
      <c r="N13" s="7">
        <v>3201</v>
      </c>
      <c r="O13" s="7">
        <v>152</v>
      </c>
      <c r="P13" s="8">
        <v>217</v>
      </c>
      <c r="AO13" s="15"/>
    </row>
    <row r="14" spans="1:41" x14ac:dyDescent="0.25">
      <c r="A14" t="s">
        <v>12</v>
      </c>
      <c r="L14" s="6">
        <v>11</v>
      </c>
      <c r="M14" s="7">
        <v>536</v>
      </c>
      <c r="N14" s="13">
        <v>11527</v>
      </c>
      <c r="O14" s="7">
        <v>1697</v>
      </c>
      <c r="P14" s="8">
        <v>430</v>
      </c>
      <c r="AO14" s="15"/>
    </row>
    <row r="15" spans="1:41" x14ac:dyDescent="0.25">
      <c r="A15" t="s">
        <v>13</v>
      </c>
      <c r="L15" s="6">
        <v>1</v>
      </c>
      <c r="M15" s="7">
        <v>79</v>
      </c>
      <c r="N15" s="7">
        <v>2375</v>
      </c>
      <c r="O15" s="13">
        <v>4450</v>
      </c>
      <c r="P15" s="8">
        <v>468</v>
      </c>
      <c r="AO15" s="15"/>
    </row>
    <row r="16" spans="1:41" x14ac:dyDescent="0.25">
      <c r="A16" t="s">
        <v>14</v>
      </c>
      <c r="L16" s="9">
        <v>6</v>
      </c>
      <c r="M16" s="10">
        <v>68</v>
      </c>
      <c r="N16" s="10">
        <v>328</v>
      </c>
      <c r="O16" s="10">
        <v>327</v>
      </c>
      <c r="P16" s="14">
        <v>1225</v>
      </c>
      <c r="AO16" s="15"/>
    </row>
    <row r="17" spans="1:41" x14ac:dyDescent="0.25">
      <c r="A17" t="s">
        <v>15</v>
      </c>
      <c r="Q17" s="12">
        <v>11427</v>
      </c>
      <c r="R17" s="3">
        <v>4708</v>
      </c>
      <c r="S17" s="4">
        <v>601</v>
      </c>
      <c r="AM17">
        <f>SUM(Q17,R18,S19)</f>
        <v>34776</v>
      </c>
      <c r="AN17">
        <f>SUM(Q17:S19)</f>
        <v>43273</v>
      </c>
      <c r="AO17" s="15">
        <f t="shared" si="0"/>
        <v>0.80364199385297996</v>
      </c>
    </row>
    <row r="18" spans="1:41" x14ac:dyDescent="0.25">
      <c r="A18" t="s">
        <v>16</v>
      </c>
      <c r="Q18" s="6">
        <v>1176</v>
      </c>
      <c r="R18" s="13">
        <v>17918</v>
      </c>
      <c r="S18" s="8">
        <v>1193</v>
      </c>
      <c r="AO18" s="15"/>
    </row>
    <row r="19" spans="1:41" x14ac:dyDescent="0.25">
      <c r="A19" t="s">
        <v>17</v>
      </c>
      <c r="Q19" s="9">
        <v>31</v>
      </c>
      <c r="R19" s="10">
        <v>788</v>
      </c>
      <c r="S19" s="14">
        <v>5431</v>
      </c>
      <c r="AO19" s="15"/>
    </row>
    <row r="20" spans="1:41" x14ac:dyDescent="0.25">
      <c r="A20" t="s">
        <v>18</v>
      </c>
      <c r="T20" s="12">
        <v>212</v>
      </c>
      <c r="U20" s="3">
        <v>1665</v>
      </c>
      <c r="V20" s="4">
        <v>28608</v>
      </c>
      <c r="AM20">
        <f>SUM(T20,U21,V22)</f>
        <v>10669</v>
      </c>
      <c r="AN20">
        <f>SUM(W23:Y25)</f>
        <v>43273</v>
      </c>
      <c r="AO20" s="15">
        <f t="shared" si="0"/>
        <v>0.24655096711575347</v>
      </c>
    </row>
    <row r="21" spans="1:41" x14ac:dyDescent="0.25">
      <c r="A21" t="s">
        <v>19</v>
      </c>
      <c r="T21" s="6">
        <v>20</v>
      </c>
      <c r="U21" s="13">
        <v>1460</v>
      </c>
      <c r="V21" s="8">
        <v>1956</v>
      </c>
      <c r="AO21" s="15"/>
    </row>
    <row r="22" spans="1:41" x14ac:dyDescent="0.25">
      <c r="A22" t="s">
        <v>20</v>
      </c>
      <c r="T22" s="9">
        <v>16</v>
      </c>
      <c r="U22" s="10">
        <v>339</v>
      </c>
      <c r="V22" s="14">
        <v>8997</v>
      </c>
      <c r="AO22" s="15"/>
    </row>
    <row r="23" spans="1:41" x14ac:dyDescent="0.25">
      <c r="A23" t="s">
        <v>21</v>
      </c>
      <c r="W23" s="12">
        <v>29688</v>
      </c>
      <c r="X23" s="3">
        <v>1953</v>
      </c>
      <c r="Y23" s="4">
        <v>4010</v>
      </c>
      <c r="AM23">
        <f>SUM(W23,X24,Y25)</f>
        <v>32925</v>
      </c>
      <c r="AN23">
        <v>43273</v>
      </c>
      <c r="AO23" s="15">
        <f t="shared" si="0"/>
        <v>0.76086705335890736</v>
      </c>
    </row>
    <row r="24" spans="1:41" x14ac:dyDescent="0.25">
      <c r="A24" t="s">
        <v>22</v>
      </c>
      <c r="W24" s="6">
        <v>2080</v>
      </c>
      <c r="X24" s="13">
        <v>1684</v>
      </c>
      <c r="Y24" s="8">
        <v>931</v>
      </c>
      <c r="AO24" s="15"/>
    </row>
    <row r="25" spans="1:41" x14ac:dyDescent="0.25">
      <c r="A25" t="s">
        <v>23</v>
      </c>
      <c r="W25" s="9">
        <v>810</v>
      </c>
      <c r="X25" s="10">
        <v>564</v>
      </c>
      <c r="Y25" s="14">
        <v>1553</v>
      </c>
      <c r="AO25" s="15"/>
    </row>
    <row r="26" spans="1:41" x14ac:dyDescent="0.25">
      <c r="A26" t="s">
        <v>24</v>
      </c>
      <c r="Z26" s="12">
        <v>1084</v>
      </c>
      <c r="AA26" s="3">
        <v>10048</v>
      </c>
      <c r="AB26" s="3">
        <v>8</v>
      </c>
      <c r="AC26" s="3">
        <v>90</v>
      </c>
      <c r="AD26" s="3">
        <v>233</v>
      </c>
      <c r="AE26" s="4">
        <v>17316</v>
      </c>
      <c r="AM26">
        <f>SUM(Z26,AA27,AB28,AC29,AD30,AE31)</f>
        <v>10747</v>
      </c>
      <c r="AN26">
        <f>SUM(Z26:AE31)</f>
        <v>43273</v>
      </c>
      <c r="AO26" s="15">
        <f t="shared" si="0"/>
        <v>0.2483534767638019</v>
      </c>
    </row>
    <row r="27" spans="1:41" x14ac:dyDescent="0.25">
      <c r="A27" t="s">
        <v>25</v>
      </c>
      <c r="Z27" s="6">
        <v>158</v>
      </c>
      <c r="AA27" s="13">
        <v>6792</v>
      </c>
      <c r="AB27" s="7">
        <v>85</v>
      </c>
      <c r="AC27" s="7">
        <v>2</v>
      </c>
      <c r="AD27" s="7">
        <v>2</v>
      </c>
      <c r="AE27" s="8">
        <v>1542</v>
      </c>
      <c r="AO27" s="15"/>
    </row>
    <row r="28" spans="1:41" x14ac:dyDescent="0.25">
      <c r="A28" t="s">
        <v>26</v>
      </c>
      <c r="Z28" s="6">
        <v>4</v>
      </c>
      <c r="AA28" s="7">
        <v>428</v>
      </c>
      <c r="AB28" s="13">
        <v>157</v>
      </c>
      <c r="AC28" s="7">
        <v>16</v>
      </c>
      <c r="AD28" s="7">
        <v>1</v>
      </c>
      <c r="AE28" s="8">
        <v>396</v>
      </c>
      <c r="AO28" s="15"/>
    </row>
    <row r="29" spans="1:41" x14ac:dyDescent="0.25">
      <c r="A29" t="s">
        <v>27</v>
      </c>
      <c r="Z29" s="6">
        <v>2</v>
      </c>
      <c r="AA29" s="7">
        <v>103</v>
      </c>
      <c r="AB29" s="7">
        <v>42</v>
      </c>
      <c r="AC29" s="13">
        <v>8</v>
      </c>
      <c r="AD29" s="7">
        <v>0</v>
      </c>
      <c r="AE29" s="8">
        <v>244</v>
      </c>
      <c r="AO29" s="15"/>
    </row>
    <row r="30" spans="1:41" x14ac:dyDescent="0.25">
      <c r="A30" t="s">
        <v>28</v>
      </c>
      <c r="Z30" s="6">
        <v>3</v>
      </c>
      <c r="AA30" s="7">
        <v>53</v>
      </c>
      <c r="AB30" s="7">
        <v>11</v>
      </c>
      <c r="AC30" s="7">
        <v>15</v>
      </c>
      <c r="AD30" s="13">
        <v>0</v>
      </c>
      <c r="AE30" s="8">
        <v>234</v>
      </c>
      <c r="AO30" s="15"/>
    </row>
    <row r="31" spans="1:41" x14ac:dyDescent="0.25">
      <c r="A31" t="s">
        <v>29</v>
      </c>
      <c r="Z31" s="9">
        <v>95</v>
      </c>
      <c r="AA31" s="10">
        <v>1339</v>
      </c>
      <c r="AB31" s="10">
        <v>47</v>
      </c>
      <c r="AC31" s="10">
        <v>7</v>
      </c>
      <c r="AD31" s="10">
        <v>2</v>
      </c>
      <c r="AE31" s="14">
        <v>2706</v>
      </c>
      <c r="AO31" s="15"/>
    </row>
    <row r="32" spans="1:41" x14ac:dyDescent="0.25">
      <c r="A32" t="s">
        <v>30</v>
      </c>
      <c r="AF32" s="12">
        <v>36093</v>
      </c>
      <c r="AG32" s="3">
        <v>133</v>
      </c>
      <c r="AH32" s="3">
        <v>230</v>
      </c>
      <c r="AI32" s="4">
        <v>785</v>
      </c>
      <c r="AM32">
        <f>SUM(AF32,AG33,AH34,AI35)</f>
        <v>37691</v>
      </c>
      <c r="AN32">
        <f>SUM(AF32:AI35)</f>
        <v>43273</v>
      </c>
      <c r="AO32" s="15">
        <f t="shared" si="0"/>
        <v>0.87100501467427727</v>
      </c>
    </row>
    <row r="33" spans="1:35" x14ac:dyDescent="0.25">
      <c r="A33" t="s">
        <v>31</v>
      </c>
      <c r="AF33" s="6">
        <v>2145</v>
      </c>
      <c r="AG33" s="13">
        <v>159</v>
      </c>
      <c r="AH33" s="7">
        <v>123</v>
      </c>
      <c r="AI33" s="8">
        <v>159</v>
      </c>
    </row>
    <row r="34" spans="1:35" x14ac:dyDescent="0.25">
      <c r="A34" t="s">
        <v>32</v>
      </c>
      <c r="AF34" s="6">
        <v>441</v>
      </c>
      <c r="AG34" s="7">
        <v>31</v>
      </c>
      <c r="AH34" s="13">
        <v>287</v>
      </c>
      <c r="AI34" s="8">
        <v>155</v>
      </c>
    </row>
    <row r="35" spans="1:35" x14ac:dyDescent="0.25">
      <c r="A35" t="s">
        <v>33</v>
      </c>
      <c r="AF35" s="9">
        <v>1327</v>
      </c>
      <c r="AG35" s="10">
        <v>14</v>
      </c>
      <c r="AH35" s="10">
        <v>39</v>
      </c>
      <c r="AI35" s="14">
        <v>1152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decals_confusion</vt:lpstr>
      <vt:lpstr>decals_confusion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Leach</dc:creator>
  <cp:lastModifiedBy>Colin Leach</cp:lastModifiedBy>
  <dcterms:created xsi:type="dcterms:W3CDTF">2022-04-17T19:06:00Z</dcterms:created>
  <dcterms:modified xsi:type="dcterms:W3CDTF">2022-04-17T20:01:18Z</dcterms:modified>
</cp:coreProperties>
</file>