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steidtmann/Downloads/"/>
    </mc:Choice>
  </mc:AlternateContent>
  <xr:revisionPtr revIDLastSave="0" documentId="13_ncr:1_{71FCA356-A0E4-894A-ABFA-2E7E9F8FFF26}" xr6:coauthVersionLast="47" xr6:coauthVersionMax="47" xr10:uidLastSave="{00000000-0000-0000-0000-000000000000}"/>
  <bookViews>
    <workbookView xWindow="20440" yWindow="500" windowWidth="21660" windowHeight="21100" xr2:uid="{D2C9F982-BE56-124B-A755-7F131BE1C6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21" i="1"/>
  <c r="B4" i="1"/>
  <c r="B9" i="1"/>
  <c r="B18" i="1" l="1"/>
  <c r="B23" i="1" s="1"/>
  <c r="B24" i="1" l="1"/>
  <c r="B29" i="1" s="1"/>
  <c r="B33" i="1" s="1"/>
  <c r="B34" i="1" s="1"/>
  <c r="B25" i="1" l="1"/>
  <c r="B26" i="1" s="1"/>
</calcChain>
</file>

<file path=xl/sharedStrings.xml><?xml version="1.0" encoding="utf-8"?>
<sst xmlns="http://schemas.openxmlformats.org/spreadsheetml/2006/main" count="21" uniqueCount="21">
  <si>
    <t>Desired Monthly Income ($)</t>
  </si>
  <si>
    <t>CALCULATED rate/compounding period</t>
  </si>
  <si>
    <t>CALCULATED Starting Principal Required</t>
  </si>
  <si>
    <t>CALCULATED annuity periods (months)</t>
  </si>
  <si>
    <t>FIXED Annual Interest Rate (%)</t>
  </si>
  <si>
    <t>Desired Annuity Term (years)</t>
  </si>
  <si>
    <t>Collateral deposited</t>
  </si>
  <si>
    <t>Loan Term (years)</t>
  </si>
  <si>
    <t>CALCULATED Annual Interest Rate</t>
  </si>
  <si>
    <t>CALCULATED Total Interest</t>
  </si>
  <si>
    <t>CALCULATED Minimum Number of Monthly Payments</t>
  </si>
  <si>
    <t>CALCULATED Minimum Monthly Payment</t>
  </si>
  <si>
    <t>CALCULATED Principal You Can Borrow</t>
  </si>
  <si>
    <t>Money invested into an index fund</t>
  </si>
  <si>
    <t>FIXED Index Fund's Avg. Performance per year</t>
  </si>
  <si>
    <t>Number of years invested for</t>
  </si>
  <si>
    <t>CALCULATED Total Return</t>
  </si>
  <si>
    <t>CALCULATED Profit for the Insurer</t>
  </si>
  <si>
    <t>Annuitant</t>
  </si>
  <si>
    <t>Insurer</t>
  </si>
  <si>
    <t>CALCULATED Total Value of Annuity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</si>
</sst>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4" xfId="0" applyFill="1" applyBorder="1"/>
    <xf numFmtId="164" fontId="0" fillId="5" borderId="4" xfId="0" applyNumberFormat="1" applyFill="1" applyBorder="1"/>
    <xf numFmtId="10" fontId="0" fillId="5" borderId="4" xfId="0" applyNumberFormat="1" applyFill="1" applyBorder="1"/>
    <xf numFmtId="0" fontId="0" fillId="5" borderId="5" xfId="0" applyFill="1" applyBorder="1"/>
    <xf numFmtId="164" fontId="0" fillId="6" borderId="6" xfId="0" applyNumberFormat="1" applyFill="1" applyBorder="1"/>
    <xf numFmtId="0" fontId="2" fillId="3" borderId="1" xfId="0" applyFont="1" applyFill="1" applyBorder="1"/>
    <xf numFmtId="0" fontId="2" fillId="2" borderId="0" xfId="0" applyFont="1" applyFill="1"/>
    <xf numFmtId="0" fontId="0" fillId="0" borderId="0" xfId="0" applyFill="1"/>
    <xf numFmtId="0" fontId="1" fillId="0" borderId="4" xfId="0" applyFont="1" applyFill="1" applyBorder="1"/>
    <xf numFmtId="164" fontId="1" fillId="0" borderId="4" xfId="0" applyNumberFormat="1" applyFont="1" applyFill="1" applyBorder="1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530F-3203-404C-A36A-D5F9A6BE1F7C}">
  <dimension ref="A2:B34"/>
  <sheetViews>
    <sheetView tabSelected="1" workbookViewId="0">
      <selection activeCell="H29" sqref="H29"/>
    </sheetView>
  </sheetViews>
  <sheetFormatPr baseColWidth="10" defaultRowHeight="16" x14ac:dyDescent="0.2"/>
  <cols>
    <col min="1" max="1" width="45.33203125" style="1" customWidth="1"/>
    <col min="2" max="2" width="12.33203125" style="1" customWidth="1"/>
    <col min="3" max="5" width="10.83203125" style="1"/>
    <col min="6" max="6" width="10.83203125" style="1" customWidth="1"/>
    <col min="7" max="16384" width="10.83203125" style="1"/>
  </cols>
  <sheetData>
    <row r="2" spans="1:2" ht="29" x14ac:dyDescent="0.35">
      <c r="A2" s="16" t="s">
        <v>18</v>
      </c>
      <c r="B2" s="16"/>
    </row>
    <row r="3" spans="1:2" x14ac:dyDescent="0.2">
      <c r="A3" s="2" t="s">
        <v>4</v>
      </c>
      <c r="B3" s="3">
        <v>0.06</v>
      </c>
    </row>
    <row r="4" spans="1:2" x14ac:dyDescent="0.2">
      <c r="A4" s="2" t="s">
        <v>1</v>
      </c>
      <c r="B4" s="3">
        <f>B3/(12)</f>
        <v>5.0000000000000001E-3</v>
      </c>
    </row>
    <row r="5" spans="1:2" x14ac:dyDescent="0.2">
      <c r="A5" s="2"/>
      <c r="B5" s="2"/>
    </row>
    <row r="6" spans="1:2" x14ac:dyDescent="0.2">
      <c r="A6" s="1" t="s">
        <v>0</v>
      </c>
      <c r="B6" s="21">
        <v>1000</v>
      </c>
    </row>
    <row r="7" spans="1:2" x14ac:dyDescent="0.2">
      <c r="B7" s="17"/>
    </row>
    <row r="8" spans="1:2" x14ac:dyDescent="0.2">
      <c r="A8" s="1" t="s">
        <v>5</v>
      </c>
      <c r="B8" s="20">
        <v>10</v>
      </c>
    </row>
    <row r="9" spans="1:2" x14ac:dyDescent="0.2">
      <c r="A9" s="2" t="s">
        <v>3</v>
      </c>
      <c r="B9" s="2">
        <f>(B8*12)</f>
        <v>120</v>
      </c>
    </row>
    <row r="12" spans="1:2" x14ac:dyDescent="0.2">
      <c r="A12" s="2" t="s">
        <v>2</v>
      </c>
      <c r="B12" s="4">
        <f>B6 * (1-(1+B4)^(-B9)) * 1/B4 * (1+B4)</f>
        <v>90523.820593802491</v>
      </c>
    </row>
    <row r="13" spans="1:2" x14ac:dyDescent="0.2">
      <c r="A13" s="2" t="s">
        <v>20</v>
      </c>
      <c r="B13" s="5">
        <f>B6*B9</f>
        <v>120000</v>
      </c>
    </row>
    <row r="15" spans="1:2" ht="7" customHeight="1" x14ac:dyDescent="0.2"/>
    <row r="16" spans="1:2" ht="17" thickBot="1" x14ac:dyDescent="0.25"/>
    <row r="17" spans="1:2" ht="29" x14ac:dyDescent="0.35">
      <c r="A17" s="15" t="s">
        <v>19</v>
      </c>
      <c r="B17" s="6"/>
    </row>
    <row r="18" spans="1:2" x14ac:dyDescent="0.2">
      <c r="A18" s="7" t="s">
        <v>6</v>
      </c>
      <c r="B18" s="19">
        <f>B13</f>
        <v>120000</v>
      </c>
    </row>
    <row r="19" spans="1:2" x14ac:dyDescent="0.2">
      <c r="A19" s="7"/>
      <c r="B19" s="8"/>
    </row>
    <row r="20" spans="1:2" x14ac:dyDescent="0.2">
      <c r="A20" s="7" t="s">
        <v>7</v>
      </c>
      <c r="B20" s="18">
        <v>10</v>
      </c>
    </row>
    <row r="21" spans="1:2" x14ac:dyDescent="0.2">
      <c r="A21" s="9" t="s">
        <v>10</v>
      </c>
      <c r="B21" s="10">
        <f>B20*12</f>
        <v>120</v>
      </c>
    </row>
    <row r="22" spans="1:2" x14ac:dyDescent="0.2">
      <c r="A22" s="9"/>
      <c r="B22" s="10"/>
    </row>
    <row r="23" spans="1:2" x14ac:dyDescent="0.2">
      <c r="A23" s="9" t="s">
        <v>11</v>
      </c>
      <c r="B23" s="11">
        <f>B18/B21</f>
        <v>1000</v>
      </c>
    </row>
    <row r="24" spans="1:2" x14ac:dyDescent="0.2">
      <c r="A24" s="9" t="s">
        <v>12</v>
      </c>
      <c r="B24" s="11">
        <f>B18*0.85</f>
        <v>102000</v>
      </c>
    </row>
    <row r="25" spans="1:2" x14ac:dyDescent="0.2">
      <c r="A25" s="9" t="s">
        <v>9</v>
      </c>
      <c r="B25" s="11">
        <f>B18-B24</f>
        <v>18000</v>
      </c>
    </row>
    <row r="26" spans="1:2" x14ac:dyDescent="0.2">
      <c r="A26" s="9" t="s">
        <v>8</v>
      </c>
      <c r="B26" s="12">
        <f>B25/(B20*B24)</f>
        <v>1.7647058823529412E-2</v>
      </c>
    </row>
    <row r="27" spans="1:2" x14ac:dyDescent="0.2">
      <c r="A27" s="7"/>
      <c r="B27" s="8"/>
    </row>
    <row r="28" spans="1:2" x14ac:dyDescent="0.2">
      <c r="A28" s="7"/>
      <c r="B28" s="8"/>
    </row>
    <row r="29" spans="1:2" x14ac:dyDescent="0.2">
      <c r="A29" s="7" t="s">
        <v>13</v>
      </c>
      <c r="B29" s="19">
        <f>B24</f>
        <v>102000</v>
      </c>
    </row>
    <row r="30" spans="1:2" x14ac:dyDescent="0.2">
      <c r="A30" s="7" t="s">
        <v>15</v>
      </c>
      <c r="B30" s="18">
        <v>10</v>
      </c>
    </row>
    <row r="31" spans="1:2" x14ac:dyDescent="0.2">
      <c r="A31" s="9" t="s">
        <v>14</v>
      </c>
      <c r="B31" s="12">
        <v>0.06</v>
      </c>
    </row>
    <row r="32" spans="1:2" x14ac:dyDescent="0.2">
      <c r="A32" s="9"/>
      <c r="B32" s="10"/>
    </row>
    <row r="33" spans="1:2" x14ac:dyDescent="0.2">
      <c r="A33" s="9" t="s">
        <v>16</v>
      </c>
      <c r="B33" s="11">
        <f>B29*(1+ B31)^(B30)</f>
        <v>182666.46504737117</v>
      </c>
    </row>
    <row r="34" spans="1:2" ht="17" thickBot="1" x14ac:dyDescent="0.25">
      <c r="A34" s="13" t="s">
        <v>17</v>
      </c>
      <c r="B34" s="14">
        <f>B33-B18</f>
        <v>62666.465047371166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Steidtmann</dc:creator>
  <cp:lastModifiedBy>Colin Steidtmann</cp:lastModifiedBy>
  <dcterms:created xsi:type="dcterms:W3CDTF">2022-03-20T15:36:21Z</dcterms:created>
  <dcterms:modified xsi:type="dcterms:W3CDTF">2022-03-20T18:16:21Z</dcterms:modified>
</cp:coreProperties>
</file>