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imebau\forge\trailmon\build\"/>
    </mc:Choice>
  </mc:AlternateContent>
  <bookViews>
    <workbookView xWindow="0" yWindow="0" windowWidth="16380" windowHeight="8190" tabRatio="991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G48" i="1" l="1"/>
  <c r="G20" i="1"/>
  <c r="F19" i="1"/>
  <c r="G19" i="1" s="1"/>
  <c r="F18" i="1"/>
  <c r="G18" i="1" s="1"/>
  <c r="F45" i="1"/>
  <c r="G45" i="1" s="1"/>
  <c r="F15" i="1"/>
  <c r="G15" i="1" s="1"/>
  <c r="F44" i="1"/>
  <c r="G44" i="1" s="1"/>
  <c r="F17" i="1"/>
  <c r="G17" i="1" s="1"/>
  <c r="F14" i="1"/>
  <c r="G14" i="1" s="1"/>
  <c r="F43" i="1"/>
  <c r="G43" i="1" s="1"/>
  <c r="F13" i="1"/>
  <c r="G13" i="1" s="1"/>
  <c r="F16" i="1"/>
  <c r="G16" i="1" s="1"/>
  <c r="F12" i="1"/>
  <c r="G12" i="1" s="1"/>
  <c r="F11" i="1"/>
  <c r="G11" i="1" s="1"/>
  <c r="F42" i="1"/>
  <c r="G42" i="1" s="1"/>
  <c r="F10" i="1"/>
  <c r="G10" i="1" s="1"/>
  <c r="F9" i="1"/>
  <c r="G9" i="1" s="1"/>
  <c r="F8" i="1"/>
  <c r="G8" i="1" s="1"/>
  <c r="F7" i="1"/>
  <c r="G7" i="1" s="1"/>
  <c r="F41" i="1"/>
  <c r="G41" i="1" s="1"/>
  <c r="F6" i="1"/>
  <c r="G6" i="1" s="1"/>
  <c r="F5" i="1"/>
  <c r="G5" i="1" s="1"/>
  <c r="F4" i="1"/>
  <c r="G4" i="1" s="1"/>
  <c r="F40" i="1"/>
  <c r="G40" i="1" s="1"/>
  <c r="G46" i="1" s="1"/>
  <c r="G36" i="1" l="1"/>
</calcChain>
</file>

<file path=xl/sharedStrings.xml><?xml version="1.0" encoding="utf-8"?>
<sst xmlns="http://schemas.openxmlformats.org/spreadsheetml/2006/main" count="171" uniqueCount="130">
  <si>
    <t>Build Qty</t>
  </si>
  <si>
    <t>Description</t>
  </si>
  <si>
    <t>Distributor</t>
  </si>
  <si>
    <t>Part Number</t>
  </si>
  <si>
    <t>Unit Cost</t>
  </si>
  <si>
    <t>Qty/board</t>
  </si>
  <si>
    <t>Extended Cost</t>
  </si>
  <si>
    <t>Link</t>
  </si>
  <si>
    <t>JST Header</t>
  </si>
  <si>
    <t>Sparkfun</t>
  </si>
  <si>
    <t>PRT-09749</t>
  </si>
  <si>
    <t>https://www.sparkfun.com/products/9749</t>
  </si>
  <si>
    <t>ETM Debug Connector</t>
  </si>
  <si>
    <t>Digikey</t>
  </si>
  <si>
    <t>FTSH-110-01-F-DV-K</t>
  </si>
  <si>
    <t>http://www.digikey.com/product-detail/en/samtec-inc/FTSH-110-01-F-DV-K/SAM8802-ND/2642223</t>
  </si>
  <si>
    <t>10-pin Cortex Debug Connector</t>
  </si>
  <si>
    <t>FTSH-105-01-L-D-K</t>
  </si>
  <si>
    <t>http://www.digikey.com/product-detail/en/samtec-inc/FTSH-105-01-L-D-K/SAM8798-ND/2649979</t>
  </si>
  <si>
    <t>20 pin legacy jtag connector</t>
  </si>
  <si>
    <t>A33165-ND</t>
  </si>
  <si>
    <t>http://www.digikey.com/product-detail/en/te-connectivity-amp-connectors/5103308-5/A33165-ND/1114903</t>
  </si>
  <si>
    <t>Coin Cell Holder</t>
  </si>
  <si>
    <t>PRT-10592</t>
  </si>
  <si>
    <t>https://www.sparkfun.com/products/10592</t>
  </si>
  <si>
    <t>Accelerometer</t>
  </si>
  <si>
    <t>ADXL362BCCZ-R2CT-ND</t>
  </si>
  <si>
    <t>http://www.digikey.com/product-detail/en/analog-devices-inc/ADXL362BCCZ-R2/ADXL362BCCZ-R2CT-ND/3828936</t>
  </si>
  <si>
    <t>NPN Tran</t>
  </si>
  <si>
    <t>BC847B-13-FDICT-ND</t>
  </si>
  <si>
    <t>http://www.digikey.com/product-detail/en/diodes-incorporated/BC847B-13-F/BC847B-13-FDICT-ND/5218235</t>
  </si>
  <si>
    <t>Red 0603 Led</t>
  </si>
  <si>
    <t>67-1551-1-ND</t>
  </si>
  <si>
    <t>http://www.digikey.com/product-detail/en/lumex-opto-components-inc/SML-LX0603SRW-TR/67-1551-1-ND/304364</t>
  </si>
  <si>
    <t>Battery Charger</t>
  </si>
  <si>
    <t>296-14397-1-ND</t>
  </si>
  <si>
    <t>http://www.digikey.com/product-detail/en/BQ24022DRCR/296-14397-1-ND/550628?WT.srch=1&amp;gclid=CLva5ozF18wCFQgoaQodg7UC5w</t>
  </si>
  <si>
    <t>DPDT Switch</t>
  </si>
  <si>
    <t>COM-00597</t>
  </si>
  <si>
    <t>https://www.sparkfun.com/products/597</t>
  </si>
  <si>
    <t>8Mhz Crystal</t>
  </si>
  <si>
    <t>XC1592CT-ND</t>
  </si>
  <si>
    <t>http://www.digikey.com/product-detail/en/ecs-inc/ECS-80-20-5PVX/XC1592CT-ND/1693761</t>
  </si>
  <si>
    <t>INA225</t>
  </si>
  <si>
    <t>296-37540-1-ND</t>
  </si>
  <si>
    <t>http://www.digikey.com/product-detail/en/texas-instruments/INA225AIDGKT/296-37540-1-ND/4809003</t>
  </si>
  <si>
    <t>P-Channel Fet</t>
  </si>
  <si>
    <t>Digkey</t>
  </si>
  <si>
    <t>IRLML9301TRPBFCT-ND</t>
  </si>
  <si>
    <t>http://www.digikey.com/product-detail/en/infineon-technologies-americas-corp/IRLML9301TRPBF/IRLML9301TRPBFCT-ND/2354253</t>
  </si>
  <si>
    <t>3.3V Regulator</t>
  </si>
  <si>
    <t>296-24059-1-ND</t>
  </si>
  <si>
    <t>http://www.digikey.com/product-detail/en/texas-instruments/TPS78233DDCR/296-24059-1-ND/1990152</t>
  </si>
  <si>
    <t>2000mah Lithium Ion Battery</t>
  </si>
  <si>
    <t>PRT-08483</t>
  </si>
  <si>
    <t>https://www.sparkfun.com/products/8483</t>
  </si>
  <si>
    <t>32.768khz Crystal</t>
  </si>
  <si>
    <t>SER2407CT-ND</t>
  </si>
  <si>
    <t>http://www.digikey.com/product-detail/en/epson/MC-306-32.7680K-A0:ROHS/SER2407CT-ND/1532559</t>
  </si>
  <si>
    <t>STM32F303VE</t>
  </si>
  <si>
    <t>497-15164-ND</t>
  </si>
  <si>
    <t>http://www.digikey.com/product-detail/en/stmicroelectronics/STM32F303VET6/497-15164-ND/5085608</t>
  </si>
  <si>
    <t>PCB Button</t>
  </si>
  <si>
    <t>COM-08720</t>
  </si>
  <si>
    <t>https://www.sparkfun.com/products/8720</t>
  </si>
  <si>
    <t>Vertical USB Connector</t>
  </si>
  <si>
    <t>732-2735-ND</t>
  </si>
  <si>
    <t>http://www.digikey.com/scripts/DkSearch/dksus.dll?Detail&amp;itemSeq=195687229&amp;uq=635987397740074565</t>
  </si>
  <si>
    <t>SD Card Slot</t>
  </si>
  <si>
    <t>PRT-00127</t>
  </si>
  <si>
    <t>https://www.sparkfun.com/products/127</t>
  </si>
  <si>
    <t>SOD Diode</t>
  </si>
  <si>
    <t>568-5996-1-ND</t>
  </si>
  <si>
    <t>http://www.digikey.com/product-detail/en/nxp-semiconductors/BAS16J,135/568-5996-1-ND/2531283</t>
  </si>
  <si>
    <t>10 Ohm Sense Resistor</t>
  </si>
  <si>
    <t>RNCF0603AKT10R0CT-ND</t>
  </si>
  <si>
    <t>http://www.digikey.com/product-detail/en/stackpole-electronics-inc/RNCF0603AKT10R0/RNCF0603AKT10R0CT-ND/4928393</t>
  </si>
  <si>
    <t>100k 0603</t>
  </si>
  <si>
    <t>311-100KHRCT-ND</t>
  </si>
  <si>
    <t>http://www.digikey.com/product-detail/en/yageo/RC0603FR-07100KL/311-100KHRCT-ND/729836</t>
  </si>
  <si>
    <t>100k 0805</t>
  </si>
  <si>
    <t>311-100KCRCT-ND</t>
  </si>
  <si>
    <t>http://www.digikey.com/product-search/en?keywords=311-100KCRCT-ND</t>
  </si>
  <si>
    <t>1k 0805</t>
  </si>
  <si>
    <t>311-1.00KCRCT-ND</t>
  </si>
  <si>
    <t>http://www.digikey.com/product-detail/en/yageo/RC0805FR-071KL/311-1.00KCRCT-ND/730391</t>
  </si>
  <si>
    <t>10k 0805</t>
  </si>
  <si>
    <t>311-10.0KCRCT-ND</t>
  </si>
  <si>
    <t>http://www.digikey.com/product-search/en?keywords=311-10.0KCRCT-ND</t>
  </si>
  <si>
    <t>300 0805</t>
  </si>
  <si>
    <t>311-300CRCT-ND</t>
  </si>
  <si>
    <t>http://www.digikey.com/product-search/en?keywords=311-300CRCT-ND</t>
  </si>
  <si>
    <t>4.7k 0805</t>
  </si>
  <si>
    <t>311-4.70KCRCT-ND</t>
  </si>
  <si>
    <t>http://www.digikey.com/product-search/en?keywords=311-4.70KCRCT-ND</t>
  </si>
  <si>
    <t>100k 0402 Resistors</t>
  </si>
  <si>
    <t>311-100KLRCT-ND</t>
  </si>
  <si>
    <t>http://www.digikey.com/product-detail/en/vishay-dale/CRCW0402100KFKED/541-100KLCT-ND/1183351</t>
  </si>
  <si>
    <t>10k 0603</t>
  </si>
  <si>
    <t>311-10.0KHRCT-ND</t>
  </si>
  <si>
    <t>http://www.digikey.com/product-detail/en/yageo/RC0603FR-0710KL/311-10.0KHRCT-ND/729827</t>
  </si>
  <si>
    <t>200 0603</t>
  </si>
  <si>
    <t>311-200HRCT-ND</t>
  </si>
  <si>
    <t>http://www.digikey.com/product-search/en?keywords=311-200HRCT-ND</t>
  </si>
  <si>
    <t>20k 0603</t>
  </si>
  <si>
    <t>311-20.0KHRCT-ND</t>
  </si>
  <si>
    <t>http://www.digikey.com/product-search/en?keywords=311-20.0kHRCT-ND</t>
  </si>
  <si>
    <t>311-33.0HRCT-ND</t>
  </si>
  <si>
    <t>http://www.digikey.com/product-search/en?keywords=311-33.0HRCT-ND</t>
  </si>
  <si>
    <t>100pf 0805 x7r</t>
  </si>
  <si>
    <t>399-7981-1-ND</t>
  </si>
  <si>
    <t>http://www.digikey.com/product-detail/en/kemet/C0805C101K5RACTU/399-7981-1-ND/3471704</t>
  </si>
  <si>
    <t>10nF 0805 x7r</t>
  </si>
  <si>
    <t>399-1158-1-ND</t>
  </si>
  <si>
    <t>http://www.digikey.com/product-detail/en/kemet/C0805C103K5RACTU/399-1158-1-ND/411433</t>
  </si>
  <si>
    <t>1uF 0805 x7r</t>
  </si>
  <si>
    <t>399-1284-1-ND</t>
  </si>
  <si>
    <t>http://www.digikey.com/product-detail/en/kemet/C0805C105K4RACTU/399-1284-1-ND/416060</t>
  </si>
  <si>
    <t>20pf 0603 npo</t>
  </si>
  <si>
    <t>399-7871-1-ND</t>
  </si>
  <si>
    <t>http://www.digikey.com/product-search/en?keywords=399-7871-1-ND</t>
  </si>
  <si>
    <t>6.8pf 0603 npo</t>
  </si>
  <si>
    <t>399-9124-1-ND</t>
  </si>
  <si>
    <t>http://www.digikey.com/product-detail/en/kemet/C0603C689K5GACTU/399-9124-1-ND/3522641</t>
  </si>
  <si>
    <t>Purchase Qty</t>
  </si>
  <si>
    <t xml:space="preserve">Digkey Parts </t>
  </si>
  <si>
    <t>Sparkfun Parts</t>
  </si>
  <si>
    <t xml:space="preserve">Digkey Total </t>
  </si>
  <si>
    <t xml:space="preserve">Sparkfun Total </t>
  </si>
  <si>
    <t>Order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</si>
</sst>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0;[Red]\-[$$-409]#,##0.000"/>
    <numFmt numFmtId="165" formatCode="[$$-409]#,##0.00;[Red]\-[$$-409]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CCCCFF"/>
      </patternFill>
    </fill>
    <fill>
      <patternFill patternType="solid">
        <fgColor rgb="FF00B050"/>
        <bgColor rgb="FFCCCCFF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2" borderId="1" xfId="0" applyFont="1" applyFill="1" applyBorder="1" applyAlignment="1">
      <alignment horizontal="left"/>
    </xf>
    <xf numFmtId="0" fontId="0" fillId="0" borderId="1" xfId="0" applyFont="1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3" borderId="0" xfId="0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165" fontId="1" fillId="8" borderId="1" xfId="0" applyNumberFormat="1" applyFont="1" applyFill="1" applyBorder="1"/>
    <xf numFmtId="0" fontId="0" fillId="2" borderId="3" xfId="0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infineon-technologies-americas-corp/IRLML9301TRPBF/IRLML9301TRPBFCT-ND/2354253" TargetMode="External"/><Relationship Id="rId18" Type="http://schemas.openxmlformats.org/officeDocument/2006/relationships/hyperlink" Target="http://www.digikey.com/product-search/en?keywords=311-100KCRCT-ND" TargetMode="External"/><Relationship Id="rId26" Type="http://schemas.openxmlformats.org/officeDocument/2006/relationships/hyperlink" Target="http://www.digikey.com/product-search/en?keywords=311-20.0kHRCT-ND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://www.digikey.com/product-search/en?keywords=311-300CRCT-ND" TargetMode="External"/><Relationship Id="rId34" Type="http://schemas.openxmlformats.org/officeDocument/2006/relationships/hyperlink" Target="https://www.sparkfun.com/products/10592" TargetMode="External"/><Relationship Id="rId7" Type="http://schemas.openxmlformats.org/officeDocument/2006/relationships/hyperlink" Target="http://www.digikey.com/product-detail/en/BQ24022DRCR/296-14397-1-ND/550628?WT.srch=1&amp;gclid=CLva5ozF18wCFQgoaQodg7UC5w" TargetMode="External"/><Relationship Id="rId12" Type="http://schemas.openxmlformats.org/officeDocument/2006/relationships/hyperlink" Target="http://www.digikey.com/scripts/DkSearch/dksus.dll?Detail&amp;itemSeq=195687229&amp;uq=635987397740074565" TargetMode="External"/><Relationship Id="rId17" Type="http://schemas.openxmlformats.org/officeDocument/2006/relationships/hyperlink" Target="http://www.digikey.com/product-detail/en/yageo/RC0603FR-07100KL/311-100KHRCT-ND/729836" TargetMode="External"/><Relationship Id="rId25" Type="http://schemas.openxmlformats.org/officeDocument/2006/relationships/hyperlink" Target="http://www.digikey.com/product-search/en?keywords=311-200HRCT-ND" TargetMode="External"/><Relationship Id="rId33" Type="http://schemas.openxmlformats.org/officeDocument/2006/relationships/hyperlink" Target="https://www.sparkfun.com/products/9749" TargetMode="External"/><Relationship Id="rId38" Type="http://schemas.openxmlformats.org/officeDocument/2006/relationships/hyperlink" Target="https://www.sparkfun.com/products/127" TargetMode="External"/><Relationship Id="rId2" Type="http://schemas.openxmlformats.org/officeDocument/2006/relationships/hyperlink" Target="http://www.digikey.com/product-detail/en/samtec-inc/FTSH-105-01-L-D-K/SAM8798-ND/2649979" TargetMode="External"/><Relationship Id="rId16" Type="http://schemas.openxmlformats.org/officeDocument/2006/relationships/hyperlink" Target="http://www.digikey.com/product-detail/en/stackpole-electronics-inc/RNCF0603AKT10R0/RNCF0603AKT10R0CT-ND/4928393" TargetMode="External"/><Relationship Id="rId20" Type="http://schemas.openxmlformats.org/officeDocument/2006/relationships/hyperlink" Target="http://www.digikey.com/product-search/en?keywords=311-10.0KCRCT-ND" TargetMode="External"/><Relationship Id="rId29" Type="http://schemas.openxmlformats.org/officeDocument/2006/relationships/hyperlink" Target="http://www.digikey.com/product-detail/en/kemet/C0805C103K5RACTU/399-1158-1-ND/411433" TargetMode="External"/><Relationship Id="rId1" Type="http://schemas.openxmlformats.org/officeDocument/2006/relationships/hyperlink" Target="http://www.digikey.com/product-detail/en/samtec-inc/FTSH-110-01-F-DV-K/SAM8802-ND/2642223" TargetMode="External"/><Relationship Id="rId6" Type="http://schemas.openxmlformats.org/officeDocument/2006/relationships/hyperlink" Target="http://www.digikey.com/product-detail/en/lumex-opto-components-inc/SML-LX0603SRW-TR/67-1551-1-ND/304364" TargetMode="External"/><Relationship Id="rId11" Type="http://schemas.openxmlformats.org/officeDocument/2006/relationships/hyperlink" Target="http://www.digikey.com/product-detail/en/epson/MC-306-32.7680K-A0:ROHS/SER2407CT-ND/1532559" TargetMode="External"/><Relationship Id="rId24" Type="http://schemas.openxmlformats.org/officeDocument/2006/relationships/hyperlink" Target="http://www.digikey.com/product-detail/en/yageo/RC0603FR-0710KL/311-10.0KHRCT-ND/729827" TargetMode="External"/><Relationship Id="rId32" Type="http://schemas.openxmlformats.org/officeDocument/2006/relationships/hyperlink" Target="http://www.digikey.com/product-detail/en/kemet/C0603C689K5GACTU/399-9124-1-ND/3522641" TargetMode="External"/><Relationship Id="rId37" Type="http://schemas.openxmlformats.org/officeDocument/2006/relationships/hyperlink" Target="https://www.sparkfun.com/products/8720" TargetMode="External"/><Relationship Id="rId5" Type="http://schemas.openxmlformats.org/officeDocument/2006/relationships/hyperlink" Target="http://www.digikey.com/product-detail/en/diodes-incorporated/BC847B-13-F/BC847B-13-FDICT-ND/5218235" TargetMode="External"/><Relationship Id="rId15" Type="http://schemas.openxmlformats.org/officeDocument/2006/relationships/hyperlink" Target="http://www.digikey.com/product-detail/en/nxp-semiconductors/BAS16J,135/568-5996-1-ND/2531283" TargetMode="External"/><Relationship Id="rId23" Type="http://schemas.openxmlformats.org/officeDocument/2006/relationships/hyperlink" Target="http://www.digikey.com/product-detail/en/vishay-dale/CRCW0402100KFKED/541-100KLCT-ND/1183351" TargetMode="External"/><Relationship Id="rId28" Type="http://schemas.openxmlformats.org/officeDocument/2006/relationships/hyperlink" Target="http://www.digikey.com/product-detail/en/kemet/C0805C101K5RACTU/399-7981-1-ND/3471704" TargetMode="External"/><Relationship Id="rId36" Type="http://schemas.openxmlformats.org/officeDocument/2006/relationships/hyperlink" Target="https://www.sparkfun.com/products/8483" TargetMode="External"/><Relationship Id="rId10" Type="http://schemas.openxmlformats.org/officeDocument/2006/relationships/hyperlink" Target="http://www.digikey.com/product-detail/en/texas-instruments/TPS78233DDCR/296-24059-1-ND/1990152" TargetMode="External"/><Relationship Id="rId19" Type="http://schemas.openxmlformats.org/officeDocument/2006/relationships/hyperlink" Target="http://www.digikey.com/product-detail/en/yageo/RC0805FR-071KL/311-1.00KCRCT-ND/730391" TargetMode="External"/><Relationship Id="rId31" Type="http://schemas.openxmlformats.org/officeDocument/2006/relationships/hyperlink" Target="http://www.digikey.com/product-search/en?keywords=399-7871-1-ND" TargetMode="External"/><Relationship Id="rId4" Type="http://schemas.openxmlformats.org/officeDocument/2006/relationships/hyperlink" Target="http://www.digikey.com/product-detail/en/analog-devices-inc/ADXL362BCCZ-R2/ADXL362BCCZ-R2CT-ND/3828936" TargetMode="External"/><Relationship Id="rId9" Type="http://schemas.openxmlformats.org/officeDocument/2006/relationships/hyperlink" Target="http://www.digikey.com/product-detail/en/texas-instruments/INA225AIDGKT/296-37540-1-ND/4809003" TargetMode="External"/><Relationship Id="rId14" Type="http://schemas.openxmlformats.org/officeDocument/2006/relationships/hyperlink" Target="http://www.digikey.com/product-detail/en/stmicroelectronics/STM32F303VET6/497-15164-ND/5085608" TargetMode="External"/><Relationship Id="rId22" Type="http://schemas.openxmlformats.org/officeDocument/2006/relationships/hyperlink" Target="http://www.digikey.com/product-search/en?keywords=311-4.70KCRCT-ND" TargetMode="External"/><Relationship Id="rId27" Type="http://schemas.openxmlformats.org/officeDocument/2006/relationships/hyperlink" Target="http://www.digikey.com/product-search/en?keywords=311-33.0HRCT-ND" TargetMode="External"/><Relationship Id="rId30" Type="http://schemas.openxmlformats.org/officeDocument/2006/relationships/hyperlink" Target="http://www.digikey.com/product-detail/en/kemet/C0805C105K4RACTU/399-1284-1-ND/416060" TargetMode="External"/><Relationship Id="rId35" Type="http://schemas.openxmlformats.org/officeDocument/2006/relationships/hyperlink" Target="https://www.sparkfun.com/products/597" TargetMode="External"/><Relationship Id="rId8" Type="http://schemas.openxmlformats.org/officeDocument/2006/relationships/hyperlink" Target="http://www.digikey.com/product-detail/en/ecs-inc/ECS-80-20-5PVX/XC1592CT-ND/1693761" TargetMode="External"/><Relationship Id="rId3" Type="http://schemas.openxmlformats.org/officeDocument/2006/relationships/hyperlink" Target="http://www.digikey.com/product-detail/en/te-connectivity-amp-connectors/5103308-5/A33165-ND/11149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C2" zoomScaleNormal="100" workbookViewId="0">
      <selection activeCell="H24" sqref="H24"/>
    </sheetView>
  </sheetViews>
  <sheetFormatPr defaultRowHeight="15" x14ac:dyDescent="0.25"/>
  <cols>
    <col min="1" max="2" width="0" hidden="1" customWidth="1"/>
    <col min="3" max="3" width="36.42578125" style="1"/>
    <col min="4" max="5" width="0" hidden="1" customWidth="1"/>
    <col min="6" max="6" width="12.5703125" bestFit="1" customWidth="1"/>
    <col min="7" max="7" width="13.85546875"/>
    <col min="8" max="8" width="123.85546875"/>
    <col min="9" max="9" width="95.7109375"/>
    <col min="10" max="1025" width="8.7109375"/>
  </cols>
  <sheetData>
    <row r="1" spans="1:9" hidden="1" x14ac:dyDescent="0.25">
      <c r="A1" s="2" t="s">
        <v>0</v>
      </c>
      <c r="B1" s="3">
        <v>3</v>
      </c>
      <c r="C1" s="3"/>
      <c r="D1" s="2"/>
      <c r="E1" s="2"/>
      <c r="F1" s="2"/>
      <c r="G1" s="2"/>
      <c r="H1" s="2"/>
      <c r="I1" s="4"/>
    </row>
    <row r="2" spans="1:9" x14ac:dyDescent="0.25">
      <c r="A2" s="2"/>
      <c r="B2" s="34"/>
      <c r="C2" s="17" t="s">
        <v>125</v>
      </c>
      <c r="D2" s="18"/>
      <c r="E2" s="18"/>
      <c r="F2" s="18"/>
      <c r="G2" s="18"/>
      <c r="H2" s="18"/>
      <c r="I2" s="16"/>
    </row>
    <row r="3" spans="1:9" x14ac:dyDescent="0.25">
      <c r="A3" s="5" t="s">
        <v>1</v>
      </c>
      <c r="B3" s="34" t="s">
        <v>2</v>
      </c>
      <c r="C3" s="17" t="s">
        <v>3</v>
      </c>
      <c r="D3" s="17" t="s">
        <v>4</v>
      </c>
      <c r="E3" s="17" t="s">
        <v>5</v>
      </c>
      <c r="F3" s="17" t="s">
        <v>124</v>
      </c>
      <c r="G3" s="17" t="s">
        <v>6</v>
      </c>
      <c r="H3" s="19" t="s">
        <v>7</v>
      </c>
    </row>
    <row r="4" spans="1:9" x14ac:dyDescent="0.25">
      <c r="A4" s="6" t="s">
        <v>12</v>
      </c>
      <c r="B4" s="35" t="s">
        <v>13</v>
      </c>
      <c r="C4" s="11" t="s">
        <v>14</v>
      </c>
      <c r="D4" s="7">
        <v>4.45</v>
      </c>
      <c r="E4" s="8">
        <v>1</v>
      </c>
      <c r="F4" s="8">
        <f t="shared" ref="F4:F19" si="0">ROUNDUP(E4*$B$1*1.25,0)</f>
        <v>4</v>
      </c>
      <c r="G4" s="9">
        <f t="shared" ref="G4:G20" si="1">F4*D4</f>
        <v>17.8</v>
      </c>
      <c r="H4" s="38" t="s">
        <v>15</v>
      </c>
    </row>
    <row r="5" spans="1:9" ht="15.75" customHeight="1" x14ac:dyDescent="0.25">
      <c r="A5" s="6" t="s">
        <v>16</v>
      </c>
      <c r="B5" s="35" t="s">
        <v>13</v>
      </c>
      <c r="C5" s="12" t="s">
        <v>17</v>
      </c>
      <c r="D5" s="7">
        <v>3.09</v>
      </c>
      <c r="E5" s="8">
        <v>1</v>
      </c>
      <c r="F5" s="8">
        <f t="shared" si="0"/>
        <v>4</v>
      </c>
      <c r="G5" s="9">
        <f t="shared" si="1"/>
        <v>12.36</v>
      </c>
      <c r="H5" s="38" t="s">
        <v>18</v>
      </c>
    </row>
    <row r="6" spans="1:9" x14ac:dyDescent="0.25">
      <c r="A6" s="6" t="s">
        <v>19</v>
      </c>
      <c r="B6" s="35" t="s">
        <v>13</v>
      </c>
      <c r="C6" s="12" t="s">
        <v>20</v>
      </c>
      <c r="D6" s="7">
        <v>1.63</v>
      </c>
      <c r="E6" s="8">
        <v>1</v>
      </c>
      <c r="F6" s="8">
        <f t="shared" si="0"/>
        <v>4</v>
      </c>
      <c r="G6" s="9">
        <f t="shared" si="1"/>
        <v>6.52</v>
      </c>
      <c r="H6" s="38" t="s">
        <v>21</v>
      </c>
    </row>
    <row r="7" spans="1:9" x14ac:dyDescent="0.25">
      <c r="A7" s="6" t="s">
        <v>25</v>
      </c>
      <c r="B7" s="35" t="s">
        <v>13</v>
      </c>
      <c r="C7" s="12" t="s">
        <v>26</v>
      </c>
      <c r="D7" s="7">
        <v>10.33</v>
      </c>
      <c r="E7" s="8">
        <v>1</v>
      </c>
      <c r="F7" s="8">
        <f t="shared" si="0"/>
        <v>4</v>
      </c>
      <c r="G7" s="9">
        <f t="shared" si="1"/>
        <v>41.32</v>
      </c>
      <c r="H7" s="38" t="s">
        <v>27</v>
      </c>
    </row>
    <row r="8" spans="1:9" x14ac:dyDescent="0.25">
      <c r="A8" s="10" t="s">
        <v>28</v>
      </c>
      <c r="B8" s="35" t="s">
        <v>13</v>
      </c>
      <c r="C8" s="12" t="s">
        <v>29</v>
      </c>
      <c r="D8" s="7">
        <v>0.19</v>
      </c>
      <c r="E8" s="8">
        <v>1</v>
      </c>
      <c r="F8" s="8">
        <f t="shared" si="0"/>
        <v>4</v>
      </c>
      <c r="G8" s="9">
        <f t="shared" si="1"/>
        <v>0.76</v>
      </c>
      <c r="H8" s="38" t="s">
        <v>30</v>
      </c>
    </row>
    <row r="9" spans="1:9" x14ac:dyDescent="0.25">
      <c r="A9" s="10" t="s">
        <v>31</v>
      </c>
      <c r="B9" s="35" t="s">
        <v>13</v>
      </c>
      <c r="C9" s="12" t="s">
        <v>32</v>
      </c>
      <c r="D9" s="7">
        <v>0.32</v>
      </c>
      <c r="E9" s="8">
        <v>6</v>
      </c>
      <c r="F9" s="8">
        <f t="shared" si="0"/>
        <v>23</v>
      </c>
      <c r="G9" s="9">
        <f t="shared" si="1"/>
        <v>7.36</v>
      </c>
      <c r="H9" s="38" t="s">
        <v>33</v>
      </c>
    </row>
    <row r="10" spans="1:9" x14ac:dyDescent="0.25">
      <c r="A10" s="6" t="s">
        <v>34</v>
      </c>
      <c r="B10" s="35" t="s">
        <v>13</v>
      </c>
      <c r="C10" s="12" t="s">
        <v>35</v>
      </c>
      <c r="D10" s="7">
        <v>2.97</v>
      </c>
      <c r="E10" s="8">
        <v>1</v>
      </c>
      <c r="F10" s="8">
        <f t="shared" si="0"/>
        <v>4</v>
      </c>
      <c r="G10" s="9">
        <f t="shared" si="1"/>
        <v>11.88</v>
      </c>
      <c r="H10" s="38" t="s">
        <v>36</v>
      </c>
    </row>
    <row r="11" spans="1:9" x14ac:dyDescent="0.25">
      <c r="A11" s="6" t="s">
        <v>40</v>
      </c>
      <c r="B11" s="35" t="s">
        <v>13</v>
      </c>
      <c r="C11" s="12" t="s">
        <v>41</v>
      </c>
      <c r="D11" s="7">
        <v>1.23</v>
      </c>
      <c r="E11" s="8">
        <v>1</v>
      </c>
      <c r="F11" s="8">
        <f t="shared" si="0"/>
        <v>4</v>
      </c>
      <c r="G11" s="9">
        <f t="shared" si="1"/>
        <v>4.92</v>
      </c>
      <c r="H11" s="38" t="s">
        <v>42</v>
      </c>
    </row>
    <row r="12" spans="1:9" x14ac:dyDescent="0.25">
      <c r="A12" s="6" t="s">
        <v>43</v>
      </c>
      <c r="B12" s="35" t="s">
        <v>13</v>
      </c>
      <c r="C12" s="12" t="s">
        <v>44</v>
      </c>
      <c r="D12" s="7">
        <v>2.8</v>
      </c>
      <c r="E12" s="8">
        <v>1</v>
      </c>
      <c r="F12" s="8">
        <f t="shared" si="0"/>
        <v>4</v>
      </c>
      <c r="G12" s="9">
        <f t="shared" si="1"/>
        <v>11.2</v>
      </c>
      <c r="H12" s="38" t="s">
        <v>45</v>
      </c>
    </row>
    <row r="13" spans="1:9" x14ac:dyDescent="0.25">
      <c r="A13" s="6" t="s">
        <v>50</v>
      </c>
      <c r="B13" s="35" t="s">
        <v>13</v>
      </c>
      <c r="C13" s="12" t="s">
        <v>51</v>
      </c>
      <c r="D13" s="7">
        <v>0.86</v>
      </c>
      <c r="E13" s="8">
        <v>1</v>
      </c>
      <c r="F13" s="8">
        <f t="shared" si="0"/>
        <v>4</v>
      </c>
      <c r="G13" s="9">
        <f t="shared" si="1"/>
        <v>3.44</v>
      </c>
      <c r="H13" s="38" t="s">
        <v>52</v>
      </c>
    </row>
    <row r="14" spans="1:9" x14ac:dyDescent="0.25">
      <c r="A14" s="6" t="s">
        <v>56</v>
      </c>
      <c r="B14" s="35" t="s">
        <v>13</v>
      </c>
      <c r="C14" s="12" t="s">
        <v>57</v>
      </c>
      <c r="D14" s="7">
        <v>0.85</v>
      </c>
      <c r="E14" s="8">
        <v>1</v>
      </c>
      <c r="F14" s="12">
        <f t="shared" si="0"/>
        <v>4</v>
      </c>
      <c r="G14" s="9">
        <f t="shared" si="1"/>
        <v>3.4</v>
      </c>
      <c r="H14" s="38" t="s">
        <v>58</v>
      </c>
    </row>
    <row r="15" spans="1:9" x14ac:dyDescent="0.25">
      <c r="A15" s="6" t="s">
        <v>65</v>
      </c>
      <c r="B15" s="35" t="s">
        <v>13</v>
      </c>
      <c r="C15" s="12" t="s">
        <v>66</v>
      </c>
      <c r="D15" s="7">
        <v>2.25</v>
      </c>
      <c r="E15" s="8">
        <v>1</v>
      </c>
      <c r="F15" s="12">
        <f t="shared" si="0"/>
        <v>4</v>
      </c>
      <c r="G15" s="9">
        <f t="shared" si="1"/>
        <v>9</v>
      </c>
      <c r="H15" s="38" t="s">
        <v>67</v>
      </c>
    </row>
    <row r="16" spans="1:9" x14ac:dyDescent="0.25">
      <c r="A16" s="6" t="s">
        <v>46</v>
      </c>
      <c r="B16" s="35" t="s">
        <v>47</v>
      </c>
      <c r="C16" s="11" t="s">
        <v>48</v>
      </c>
      <c r="D16" s="7">
        <v>0.31900000000000001</v>
      </c>
      <c r="E16" s="8">
        <v>5</v>
      </c>
      <c r="F16" s="8">
        <f t="shared" si="0"/>
        <v>19</v>
      </c>
      <c r="G16" s="9">
        <f t="shared" si="1"/>
        <v>6.0609999999999999</v>
      </c>
      <c r="H16" s="38" t="s">
        <v>49</v>
      </c>
    </row>
    <row r="17" spans="1:8" x14ac:dyDescent="0.25">
      <c r="A17" s="6" t="s">
        <v>59</v>
      </c>
      <c r="B17" s="35" t="s">
        <v>47</v>
      </c>
      <c r="C17" s="12" t="s">
        <v>60</v>
      </c>
      <c r="D17" s="7">
        <v>9.2799999999999994</v>
      </c>
      <c r="E17" s="8">
        <v>1</v>
      </c>
      <c r="F17" s="12">
        <f t="shared" si="0"/>
        <v>4</v>
      </c>
      <c r="G17" s="9">
        <f t="shared" si="1"/>
        <v>37.119999999999997</v>
      </c>
      <c r="H17" s="38" t="s">
        <v>61</v>
      </c>
    </row>
    <row r="18" spans="1:8" x14ac:dyDescent="0.25">
      <c r="A18" s="6" t="s">
        <v>71</v>
      </c>
      <c r="B18" s="35" t="s">
        <v>47</v>
      </c>
      <c r="C18" s="12" t="s">
        <v>72</v>
      </c>
      <c r="D18" s="7">
        <v>0.18</v>
      </c>
      <c r="E18" s="8">
        <v>4</v>
      </c>
      <c r="F18" s="12">
        <f t="shared" si="0"/>
        <v>15</v>
      </c>
      <c r="G18" s="9">
        <f t="shared" si="1"/>
        <v>2.6999999999999997</v>
      </c>
      <c r="H18" s="38" t="s">
        <v>73</v>
      </c>
    </row>
    <row r="19" spans="1:8" x14ac:dyDescent="0.25">
      <c r="A19" s="6" t="s">
        <v>74</v>
      </c>
      <c r="B19" s="35" t="s">
        <v>47</v>
      </c>
      <c r="C19" s="13" t="s">
        <v>75</v>
      </c>
      <c r="D19" s="7">
        <v>1</v>
      </c>
      <c r="E19" s="8">
        <v>1</v>
      </c>
      <c r="F19" s="12">
        <f t="shared" si="0"/>
        <v>4</v>
      </c>
      <c r="G19" s="9">
        <f t="shared" si="1"/>
        <v>4</v>
      </c>
      <c r="H19" s="38" t="s">
        <v>76</v>
      </c>
    </row>
    <row r="20" spans="1:8" x14ac:dyDescent="0.25">
      <c r="A20" s="6" t="s">
        <v>77</v>
      </c>
      <c r="B20" s="35" t="s">
        <v>47</v>
      </c>
      <c r="C20" s="13" t="s">
        <v>78</v>
      </c>
      <c r="D20" s="7">
        <v>3.48E-3</v>
      </c>
      <c r="E20" s="8">
        <v>1</v>
      </c>
      <c r="F20" s="12">
        <v>500</v>
      </c>
      <c r="G20" s="9">
        <f t="shared" si="1"/>
        <v>1.74</v>
      </c>
      <c r="H20" s="38" t="s">
        <v>79</v>
      </c>
    </row>
    <row r="21" spans="1:8" x14ac:dyDescent="0.25">
      <c r="A21" s="6" t="s">
        <v>80</v>
      </c>
      <c r="B21" s="35" t="s">
        <v>47</v>
      </c>
      <c r="C21" s="13" t="s">
        <v>81</v>
      </c>
      <c r="D21" s="14">
        <v>5.1399999999999996E-3</v>
      </c>
      <c r="E21" s="8">
        <v>1</v>
      </c>
      <c r="F21" s="12">
        <v>500</v>
      </c>
      <c r="G21" s="9">
        <v>2.57</v>
      </c>
      <c r="H21" s="38" t="s">
        <v>82</v>
      </c>
    </row>
    <row r="22" spans="1:8" x14ac:dyDescent="0.25">
      <c r="A22" s="6" t="s">
        <v>83</v>
      </c>
      <c r="B22" s="35" t="s">
        <v>47</v>
      </c>
      <c r="C22" s="13" t="s">
        <v>84</v>
      </c>
      <c r="D22" s="14">
        <v>5.1399999999999996E-3</v>
      </c>
      <c r="E22" s="8">
        <v>1</v>
      </c>
      <c r="F22" s="12">
        <v>500</v>
      </c>
      <c r="G22" s="9">
        <v>2.57</v>
      </c>
      <c r="H22" s="38" t="s">
        <v>85</v>
      </c>
    </row>
    <row r="23" spans="1:8" x14ac:dyDescent="0.25">
      <c r="A23" s="6" t="s">
        <v>86</v>
      </c>
      <c r="B23" s="35" t="s">
        <v>47</v>
      </c>
      <c r="C23" s="13" t="s">
        <v>87</v>
      </c>
      <c r="D23" s="7">
        <v>5.0000000000000001E-3</v>
      </c>
      <c r="E23" s="8">
        <v>1</v>
      </c>
      <c r="F23" s="12">
        <v>500</v>
      </c>
      <c r="G23" s="9">
        <v>2.57</v>
      </c>
      <c r="H23" s="38" t="s">
        <v>88</v>
      </c>
    </row>
    <row r="24" spans="1:8" x14ac:dyDescent="0.25">
      <c r="A24" s="6" t="s">
        <v>89</v>
      </c>
      <c r="B24" s="35" t="s">
        <v>47</v>
      </c>
      <c r="C24" s="13" t="s">
        <v>90</v>
      </c>
      <c r="D24" s="7">
        <v>5.0000000000000001E-3</v>
      </c>
      <c r="E24" s="8">
        <v>2</v>
      </c>
      <c r="F24" s="12">
        <v>500</v>
      </c>
      <c r="G24" s="9">
        <v>2.57</v>
      </c>
      <c r="H24" s="38" t="s">
        <v>91</v>
      </c>
    </row>
    <row r="25" spans="1:8" x14ac:dyDescent="0.25">
      <c r="A25" s="6" t="s">
        <v>92</v>
      </c>
      <c r="B25" s="35" t="s">
        <v>47</v>
      </c>
      <c r="C25" s="13" t="s">
        <v>93</v>
      </c>
      <c r="D25" s="7">
        <v>5.0000000000000001E-3</v>
      </c>
      <c r="E25" s="8">
        <v>1</v>
      </c>
      <c r="F25" s="12">
        <v>500</v>
      </c>
      <c r="G25" s="9">
        <v>2.57</v>
      </c>
      <c r="H25" s="38" t="s">
        <v>94</v>
      </c>
    </row>
    <row r="26" spans="1:8" x14ac:dyDescent="0.25">
      <c r="A26" s="6" t="s">
        <v>95</v>
      </c>
      <c r="B26" s="35" t="s">
        <v>47</v>
      </c>
      <c r="C26" s="13" t="s">
        <v>96</v>
      </c>
      <c r="D26" s="7">
        <v>7.92E-3</v>
      </c>
      <c r="E26" s="8">
        <v>4</v>
      </c>
      <c r="F26" s="12">
        <v>500</v>
      </c>
      <c r="G26" s="9">
        <v>1.64</v>
      </c>
      <c r="H26" s="38" t="s">
        <v>97</v>
      </c>
    </row>
    <row r="27" spans="1:8" x14ac:dyDescent="0.25">
      <c r="A27" s="6" t="s">
        <v>98</v>
      </c>
      <c r="B27" s="35" t="s">
        <v>47</v>
      </c>
      <c r="C27" s="13" t="s">
        <v>99</v>
      </c>
      <c r="D27" s="7">
        <v>2.7000000000000001E-3</v>
      </c>
      <c r="E27" s="8">
        <v>1</v>
      </c>
      <c r="F27" s="12">
        <v>500</v>
      </c>
      <c r="G27" s="9">
        <v>1.74</v>
      </c>
      <c r="H27" s="38" t="s">
        <v>100</v>
      </c>
    </row>
    <row r="28" spans="1:8" x14ac:dyDescent="0.25">
      <c r="A28" s="6" t="s">
        <v>101</v>
      </c>
      <c r="B28" s="35" t="s">
        <v>47</v>
      </c>
      <c r="C28" s="13" t="s">
        <v>102</v>
      </c>
      <c r="D28" s="7">
        <v>3.0000000000000001E-3</v>
      </c>
      <c r="E28" s="8">
        <v>11</v>
      </c>
      <c r="F28" s="12">
        <v>500</v>
      </c>
      <c r="G28" s="9">
        <v>1.74</v>
      </c>
      <c r="H28" s="38" t="s">
        <v>103</v>
      </c>
    </row>
    <row r="29" spans="1:8" x14ac:dyDescent="0.25">
      <c r="A29" s="6" t="s">
        <v>104</v>
      </c>
      <c r="B29" s="35" t="s">
        <v>47</v>
      </c>
      <c r="C29" s="13" t="s">
        <v>105</v>
      </c>
      <c r="D29" s="7">
        <v>3.0000000000000001E-3</v>
      </c>
      <c r="E29" s="8">
        <v>1</v>
      </c>
      <c r="F29" s="12">
        <v>500</v>
      </c>
      <c r="G29" s="9">
        <v>1.74</v>
      </c>
      <c r="H29" s="38" t="s">
        <v>106</v>
      </c>
    </row>
    <row r="30" spans="1:8" x14ac:dyDescent="0.25">
      <c r="A30" s="15">
        <v>33</v>
      </c>
      <c r="B30" s="35" t="s">
        <v>47</v>
      </c>
      <c r="C30" s="13" t="s">
        <v>107</v>
      </c>
      <c r="D30" s="12">
        <v>3.0000000000000001E-3</v>
      </c>
      <c r="E30" s="8">
        <v>2</v>
      </c>
      <c r="F30" s="12">
        <v>500</v>
      </c>
      <c r="G30" s="9">
        <v>1.74</v>
      </c>
      <c r="H30" s="38" t="s">
        <v>108</v>
      </c>
    </row>
    <row r="31" spans="1:8" x14ac:dyDescent="0.25">
      <c r="A31" s="6" t="s">
        <v>109</v>
      </c>
      <c r="B31" s="35" t="s">
        <v>47</v>
      </c>
      <c r="C31" s="13" t="s">
        <v>110</v>
      </c>
      <c r="D31" s="12">
        <v>9.5000000000000001E-2</v>
      </c>
      <c r="E31" s="8">
        <v>3</v>
      </c>
      <c r="F31" s="12">
        <v>50</v>
      </c>
      <c r="G31" s="9">
        <v>4.75</v>
      </c>
      <c r="H31" s="38" t="s">
        <v>111</v>
      </c>
    </row>
    <row r="32" spans="1:8" x14ac:dyDescent="0.25">
      <c r="A32" s="6" t="s">
        <v>112</v>
      </c>
      <c r="B32" s="35" t="s">
        <v>47</v>
      </c>
      <c r="C32" s="13" t="s">
        <v>113</v>
      </c>
      <c r="D32" s="12">
        <v>1.54E-2</v>
      </c>
      <c r="E32" s="8">
        <v>9</v>
      </c>
      <c r="F32" s="12">
        <v>500</v>
      </c>
      <c r="G32" s="9">
        <v>5.39</v>
      </c>
      <c r="H32" s="38" t="s">
        <v>114</v>
      </c>
    </row>
    <row r="33" spans="1:8" x14ac:dyDescent="0.25">
      <c r="A33" s="6" t="s">
        <v>115</v>
      </c>
      <c r="B33" s="35" t="s">
        <v>47</v>
      </c>
      <c r="C33" s="13" t="s">
        <v>116</v>
      </c>
      <c r="D33" s="12">
        <v>4.07E-2</v>
      </c>
      <c r="E33" s="8">
        <v>4</v>
      </c>
      <c r="F33" s="12">
        <v>100</v>
      </c>
      <c r="G33" s="9">
        <v>4.07</v>
      </c>
      <c r="H33" s="38" t="s">
        <v>117</v>
      </c>
    </row>
    <row r="34" spans="1:8" x14ac:dyDescent="0.25">
      <c r="A34" s="6" t="s">
        <v>118</v>
      </c>
      <c r="B34" s="35" t="s">
        <v>47</v>
      </c>
      <c r="C34" s="13" t="s">
        <v>119</v>
      </c>
      <c r="D34" s="12">
        <v>0.1008</v>
      </c>
      <c r="E34" s="8">
        <v>2</v>
      </c>
      <c r="F34" s="12">
        <v>100</v>
      </c>
      <c r="G34" s="9">
        <v>10.08</v>
      </c>
      <c r="H34" s="38" t="s">
        <v>120</v>
      </c>
    </row>
    <row r="35" spans="1:8" x14ac:dyDescent="0.25">
      <c r="A35" s="6" t="s">
        <v>121</v>
      </c>
      <c r="B35" s="35" t="s">
        <v>47</v>
      </c>
      <c r="C35" s="13" t="s">
        <v>122</v>
      </c>
      <c r="D35" s="12">
        <v>8.0399999999999999E-2</v>
      </c>
      <c r="E35" s="8">
        <v>2</v>
      </c>
      <c r="F35" s="12">
        <v>100</v>
      </c>
      <c r="G35" s="9">
        <v>8.0399999999999991</v>
      </c>
      <c r="H35" s="38" t="s">
        <v>123</v>
      </c>
    </row>
    <row r="36" spans="1:8" x14ac:dyDescent="0.25">
      <c r="A36" s="6"/>
      <c r="B36" s="35"/>
      <c r="C36" s="20" t="s">
        <v>127</v>
      </c>
      <c r="D36" s="21"/>
      <c r="E36" s="22"/>
      <c r="F36" s="21"/>
      <c r="G36" s="23">
        <f>SUM(G4:G35)</f>
        <v>235.36099999999999</v>
      </c>
      <c r="H36" s="24"/>
    </row>
    <row r="37" spans="1:8" x14ac:dyDescent="0.25">
      <c r="A37" s="6"/>
      <c r="B37" s="35"/>
      <c r="C37" s="13"/>
      <c r="D37" s="12"/>
      <c r="E37" s="8"/>
      <c r="F37" s="12"/>
      <c r="G37" s="9"/>
      <c r="H37" s="10"/>
    </row>
    <row r="38" spans="1:8" x14ac:dyDescent="0.25">
      <c r="A38" s="6"/>
      <c r="B38" s="35"/>
      <c r="C38" s="25" t="s">
        <v>126</v>
      </c>
      <c r="D38" s="26"/>
      <c r="E38" s="26"/>
      <c r="F38" s="26"/>
      <c r="G38" s="26"/>
      <c r="H38" s="26"/>
    </row>
    <row r="39" spans="1:8" x14ac:dyDescent="0.25">
      <c r="A39" s="6"/>
      <c r="B39" s="35"/>
      <c r="C39" s="25" t="s">
        <v>3</v>
      </c>
      <c r="D39" s="25" t="s">
        <v>4</v>
      </c>
      <c r="E39" s="25" t="s">
        <v>5</v>
      </c>
      <c r="F39" s="25" t="s">
        <v>124</v>
      </c>
      <c r="G39" s="25" t="s">
        <v>6</v>
      </c>
      <c r="H39" s="27" t="s">
        <v>7</v>
      </c>
    </row>
    <row r="40" spans="1:8" x14ac:dyDescent="0.25">
      <c r="A40" s="6" t="s">
        <v>8</v>
      </c>
      <c r="B40" s="35" t="s">
        <v>9</v>
      </c>
      <c r="C40" s="12" t="s">
        <v>10</v>
      </c>
      <c r="D40" s="7">
        <v>0.95</v>
      </c>
      <c r="E40" s="8">
        <v>1</v>
      </c>
      <c r="F40" s="8">
        <f t="shared" ref="F40:F45" si="2">ROUNDUP(E40*$B$1*1.25,0)</f>
        <v>4</v>
      </c>
      <c r="G40" s="9">
        <f t="shared" ref="G40:G45" si="3">F40*D40</f>
        <v>3.8</v>
      </c>
      <c r="H40" s="38" t="s">
        <v>11</v>
      </c>
    </row>
    <row r="41" spans="1:8" x14ac:dyDescent="0.25">
      <c r="A41" s="6" t="s">
        <v>22</v>
      </c>
      <c r="B41" s="35" t="s">
        <v>9</v>
      </c>
      <c r="C41" s="12" t="s">
        <v>23</v>
      </c>
      <c r="D41" s="7">
        <v>0.95</v>
      </c>
      <c r="E41" s="8">
        <v>1</v>
      </c>
      <c r="F41" s="8">
        <f t="shared" si="2"/>
        <v>4</v>
      </c>
      <c r="G41" s="9">
        <f t="shared" si="3"/>
        <v>3.8</v>
      </c>
      <c r="H41" s="38" t="s">
        <v>24</v>
      </c>
    </row>
    <row r="42" spans="1:8" x14ac:dyDescent="0.25">
      <c r="A42" s="6" t="s">
        <v>37</v>
      </c>
      <c r="B42" s="35" t="s">
        <v>9</v>
      </c>
      <c r="C42" s="12" t="s">
        <v>38</v>
      </c>
      <c r="D42" s="7">
        <v>1.5</v>
      </c>
      <c r="E42" s="8">
        <v>1</v>
      </c>
      <c r="F42" s="8">
        <f t="shared" si="2"/>
        <v>4</v>
      </c>
      <c r="G42" s="9">
        <f t="shared" si="3"/>
        <v>6</v>
      </c>
      <c r="H42" s="38" t="s">
        <v>39</v>
      </c>
    </row>
    <row r="43" spans="1:8" x14ac:dyDescent="0.25">
      <c r="A43" s="6" t="s">
        <v>53</v>
      </c>
      <c r="B43" s="35" t="s">
        <v>9</v>
      </c>
      <c r="C43" s="12" t="s">
        <v>54</v>
      </c>
      <c r="D43" s="7">
        <v>12.95</v>
      </c>
      <c r="E43" s="8">
        <v>1</v>
      </c>
      <c r="F43" s="12">
        <f t="shared" si="2"/>
        <v>4</v>
      </c>
      <c r="G43" s="9">
        <f t="shared" si="3"/>
        <v>51.8</v>
      </c>
      <c r="H43" s="38" t="s">
        <v>55</v>
      </c>
    </row>
    <row r="44" spans="1:8" x14ac:dyDescent="0.25">
      <c r="A44" s="6" t="s">
        <v>62</v>
      </c>
      <c r="B44" s="35" t="s">
        <v>9</v>
      </c>
      <c r="C44" s="12" t="s">
        <v>63</v>
      </c>
      <c r="D44" s="7">
        <v>0.95</v>
      </c>
      <c r="E44" s="8">
        <v>2</v>
      </c>
      <c r="F44" s="12">
        <f t="shared" si="2"/>
        <v>8</v>
      </c>
      <c r="G44" s="9">
        <f t="shared" si="3"/>
        <v>7.6</v>
      </c>
      <c r="H44" s="38" t="s">
        <v>64</v>
      </c>
    </row>
    <row r="45" spans="1:8" x14ac:dyDescent="0.25">
      <c r="A45" s="6" t="s">
        <v>68</v>
      </c>
      <c r="B45" s="35" t="s">
        <v>9</v>
      </c>
      <c r="C45" s="12" t="s">
        <v>69</v>
      </c>
      <c r="D45" s="7">
        <v>3.95</v>
      </c>
      <c r="E45" s="8">
        <v>1</v>
      </c>
      <c r="F45" s="12">
        <f t="shared" si="2"/>
        <v>4</v>
      </c>
      <c r="G45" s="9">
        <f t="shared" si="3"/>
        <v>15.8</v>
      </c>
      <c r="H45" s="38" t="s">
        <v>70</v>
      </c>
    </row>
    <row r="46" spans="1:8" x14ac:dyDescent="0.25">
      <c r="A46" s="6"/>
      <c r="B46" s="35"/>
      <c r="C46" s="28" t="s">
        <v>128</v>
      </c>
      <c r="D46" s="28"/>
      <c r="E46" s="29"/>
      <c r="F46" s="28"/>
      <c r="G46" s="30">
        <f>SUM(G40:G45)</f>
        <v>88.799999999999983</v>
      </c>
      <c r="H46" s="28"/>
    </row>
    <row r="47" spans="1:8" x14ac:dyDescent="0.25">
      <c r="C47" s="36"/>
      <c r="D47" s="37"/>
      <c r="E47" s="37"/>
      <c r="F47" s="37"/>
      <c r="G47" s="37"/>
      <c r="H47" s="37"/>
    </row>
    <row r="48" spans="1:8" x14ac:dyDescent="0.25">
      <c r="C48" s="31" t="s">
        <v>129</v>
      </c>
      <c r="D48" s="32"/>
      <c r="E48" s="32"/>
      <c r="F48" s="32"/>
      <c r="G48" s="33">
        <f>SUM(G36,G46)</f>
        <v>324.16099999999994</v>
      </c>
      <c r="H48" s="32"/>
    </row>
  </sheetData>
  <sortState ref="A3:H40">
    <sortCondition ref="B3:B40"/>
  </sortState>
  <hyperlinks>
    <hyperlink ref="H4" r:id="rId1"/>
    <hyperlink ref="H5" r:id="rId2"/>
    <hyperlink ref="H6" r:id="rId3"/>
    <hyperlink ref="H7" r:id="rId4"/>
    <hyperlink ref="H8" r:id="rId5"/>
    <hyperlink ref="H9" r:id="rId6"/>
    <hyperlink ref="H10" r:id="rId7"/>
    <hyperlink ref="H11" r:id="rId8"/>
    <hyperlink ref="H12" r:id="rId9"/>
    <hyperlink ref="H13" r:id="rId10"/>
    <hyperlink ref="H14" r:id="rId11"/>
    <hyperlink ref="H15" r:id="rId12"/>
    <hyperlink ref="H16" r:id="rId13"/>
    <hyperlink ref="H17" r:id="rId14"/>
    <hyperlink ref="H18" r:id="rId15"/>
    <hyperlink ref="H19" r:id="rId16"/>
    <hyperlink ref="H20" r:id="rId17"/>
    <hyperlink ref="H21" r:id="rId18"/>
    <hyperlink ref="H22" r:id="rId19"/>
    <hyperlink ref="H23" r:id="rId20"/>
    <hyperlink ref="H24" r:id="rId21"/>
    <hyperlink ref="H25" r:id="rId22"/>
    <hyperlink ref="H26" r:id="rId23"/>
    <hyperlink ref="H27" r:id="rId24"/>
    <hyperlink ref="H28" r:id="rId25"/>
    <hyperlink ref="H29" r:id="rId26"/>
    <hyperlink ref="H30" r:id="rId27"/>
    <hyperlink ref="H31" r:id="rId28"/>
    <hyperlink ref="H32" r:id="rId29"/>
    <hyperlink ref="H33" r:id="rId30"/>
    <hyperlink ref="H34" r:id="rId31"/>
    <hyperlink ref="H35" r:id="rId32"/>
    <hyperlink ref="H40" r:id="rId33"/>
    <hyperlink ref="H41" r:id="rId34"/>
    <hyperlink ref="H42" r:id="rId35"/>
    <hyperlink ref="H43" r:id="rId36"/>
    <hyperlink ref="H44" r:id="rId37"/>
    <hyperlink ref="H45" r:id="rId38"/>
  </hyperlinks>
  <pageMargins left="0.7" right="0.7" top="0.75" bottom="0.75" header="0.51180555555555496" footer="0.51180555555555496"/>
  <pageSetup firstPageNumber="0" orientation="landscape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bhimebau</dc:creator>
  <cp:lastModifiedBy>bhimebau</cp:lastModifiedBy>
  <cp:revision>14</cp:revision>
  <dcterms:created xsi:type="dcterms:W3CDTF">2016-05-11T15:21:06Z</dcterms:created>
  <dcterms:modified xsi:type="dcterms:W3CDTF">2016-05-13T19:38:01Z</dcterms:modified>
  <dc:language>en-US</dc:language>
</cp:coreProperties>
</file>