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Projects\Excel\Employee Payroll\"/>
    </mc:Choice>
  </mc:AlternateContent>
  <xr:revisionPtr revIDLastSave="0" documentId="13_ncr:1_{59EE5120-0157-4C6F-853D-734EA21C710A}" xr6:coauthVersionLast="47" xr6:coauthVersionMax="47" xr10:uidLastSave="{00000000-0000-0000-0000-000000000000}"/>
  <bookViews>
    <workbookView xWindow="-120" yWindow="-120" windowWidth="20730" windowHeight="11760" xr2:uid="{0DBB05D8-BEF8-4C5B-B09C-ADD93B9153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" l="1"/>
  <c r="AD11" i="1"/>
  <c r="AF21" i="1"/>
  <c r="AG3" i="1"/>
  <c r="AD3" i="1"/>
  <c r="AE3" i="1" s="1"/>
  <c r="AF3" i="1" s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J4" i="1"/>
  <c r="T4" i="1" s="1"/>
  <c r="K4" i="1"/>
  <c r="L4" i="1"/>
  <c r="V4" i="1" s="1"/>
  <c r="M4" i="1"/>
  <c r="W4" i="1" s="1"/>
  <c r="AB4" i="1" s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Z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Y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J21" i="1"/>
  <c r="T21" i="1" s="1"/>
  <c r="K21" i="1"/>
  <c r="U21" i="1" s="1"/>
  <c r="Z21" i="1" s="1"/>
  <c r="L21" i="1"/>
  <c r="V21" i="1" s="1"/>
  <c r="M21" i="1"/>
  <c r="W21" i="1" s="1"/>
  <c r="J22" i="1"/>
  <c r="T22" i="1" s="1"/>
  <c r="K22" i="1"/>
  <c r="U22" i="1" s="1"/>
  <c r="L22" i="1"/>
  <c r="V22" i="1" s="1"/>
  <c r="M22" i="1"/>
  <c r="W22" i="1" s="1"/>
  <c r="J23" i="1"/>
  <c r="T23" i="1" s="1"/>
  <c r="K23" i="1"/>
  <c r="U23" i="1" s="1"/>
  <c r="L23" i="1"/>
  <c r="V23" i="1" s="1"/>
  <c r="M23" i="1"/>
  <c r="W23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4" i="1"/>
  <c r="S4" i="1" s="1"/>
  <c r="C28" i="1"/>
  <c r="D28" i="1"/>
  <c r="D25" i="1"/>
  <c r="D26" i="1"/>
  <c r="D27" i="1"/>
  <c r="C27" i="1"/>
  <c r="C26" i="1"/>
  <c r="C25" i="1"/>
  <c r="AG16" i="1" l="1"/>
  <c r="AG4" i="1"/>
  <c r="AG20" i="1"/>
  <c r="AD15" i="1"/>
  <c r="AF9" i="1"/>
  <c r="M28" i="1"/>
  <c r="Z18" i="1"/>
  <c r="Z14" i="1"/>
  <c r="K27" i="1"/>
  <c r="Y4" i="1"/>
  <c r="AD4" i="1"/>
  <c r="AD19" i="1"/>
  <c r="AF13" i="1"/>
  <c r="AG8" i="1"/>
  <c r="J27" i="1"/>
  <c r="Y10" i="1"/>
  <c r="AD23" i="1"/>
  <c r="AF17" i="1"/>
  <c r="AG12" i="1"/>
  <c r="AD7" i="1"/>
  <c r="L25" i="1"/>
  <c r="AE14" i="1"/>
  <c r="AC12" i="1"/>
  <c r="I28" i="1"/>
  <c r="K26" i="1"/>
  <c r="AG23" i="1"/>
  <c r="AC23" i="1"/>
  <c r="AD22" i="1"/>
  <c r="AE21" i="1"/>
  <c r="AF20" i="1"/>
  <c r="AG19" i="1"/>
  <c r="AC19" i="1"/>
  <c r="AD18" i="1"/>
  <c r="AE17" i="1"/>
  <c r="AF16" i="1"/>
  <c r="AG15" i="1"/>
  <c r="AC15" i="1"/>
  <c r="AD14" i="1"/>
  <c r="AE13" i="1"/>
  <c r="AF12" i="1"/>
  <c r="AG11" i="1"/>
  <c r="AC11" i="1"/>
  <c r="AD10" i="1"/>
  <c r="AE9" i="1"/>
  <c r="AF8" i="1"/>
  <c r="AG7" i="1"/>
  <c r="AC7" i="1"/>
  <c r="AD6" i="1"/>
  <c r="AE5" i="1"/>
  <c r="L28" i="1"/>
  <c r="M27" i="1"/>
  <c r="I27" i="1"/>
  <c r="J26" i="1"/>
  <c r="K25" i="1"/>
  <c r="AC4" i="1"/>
  <c r="AE18" i="1"/>
  <c r="AC16" i="1"/>
  <c r="AE6" i="1"/>
  <c r="AB23" i="1"/>
  <c r="AB19" i="1"/>
  <c r="AB15" i="1"/>
  <c r="AF4" i="1"/>
  <c r="AF23" i="1"/>
  <c r="AG22" i="1"/>
  <c r="AC22" i="1"/>
  <c r="AD21" i="1"/>
  <c r="AE20" i="1"/>
  <c r="AF19" i="1"/>
  <c r="AG18" i="1"/>
  <c r="AC18" i="1"/>
  <c r="AD17" i="1"/>
  <c r="AE16" i="1"/>
  <c r="AF15" i="1"/>
  <c r="AG14" i="1"/>
  <c r="AC14" i="1"/>
  <c r="AD13" i="1"/>
  <c r="AE12" i="1"/>
  <c r="AF11" i="1"/>
  <c r="AG10" i="1"/>
  <c r="AC10" i="1"/>
  <c r="AD9" i="1"/>
  <c r="AE8" i="1"/>
  <c r="AF7" i="1"/>
  <c r="AG6" i="1"/>
  <c r="AC6" i="1"/>
  <c r="AD5" i="1"/>
  <c r="K28" i="1"/>
  <c r="L27" i="1"/>
  <c r="M26" i="1"/>
  <c r="I26" i="1"/>
  <c r="J25" i="1"/>
  <c r="AE22" i="1"/>
  <c r="AC20" i="1"/>
  <c r="AE10" i="1"/>
  <c r="AC8" i="1"/>
  <c r="AE4" i="1"/>
  <c r="AE23" i="1"/>
  <c r="AF22" i="1"/>
  <c r="AG21" i="1"/>
  <c r="AC21" i="1"/>
  <c r="AJ21" i="1" s="1"/>
  <c r="AD20" i="1"/>
  <c r="AE19" i="1"/>
  <c r="AF18" i="1"/>
  <c r="AG17" i="1"/>
  <c r="AC17" i="1"/>
  <c r="AD16" i="1"/>
  <c r="AE15" i="1"/>
  <c r="AF14" i="1"/>
  <c r="AG13" i="1"/>
  <c r="AC13" i="1"/>
  <c r="AD12" i="1"/>
  <c r="AE11" i="1"/>
  <c r="AF10" i="1"/>
  <c r="AG9" i="1"/>
  <c r="AC9" i="1"/>
  <c r="AD8" i="1"/>
  <c r="AD27" i="1" s="1"/>
  <c r="AE7" i="1"/>
  <c r="AF6" i="1"/>
  <c r="AG5" i="1"/>
  <c r="AC5" i="1"/>
  <c r="AJ5" i="1" s="1"/>
  <c r="J28" i="1"/>
  <c r="L26" i="1"/>
  <c r="M25" i="1"/>
  <c r="I25" i="1"/>
  <c r="Z23" i="1"/>
  <c r="Z15" i="1"/>
  <c r="AA21" i="1"/>
  <c r="Z19" i="1"/>
  <c r="Z11" i="1"/>
  <c r="Y21" i="1"/>
  <c r="Y17" i="1"/>
  <c r="Y13" i="1"/>
  <c r="Y12" i="1"/>
  <c r="Y9" i="1"/>
  <c r="Y5" i="1"/>
  <c r="AA8" i="1"/>
  <c r="Z7" i="1"/>
  <c r="AB5" i="1"/>
  <c r="AB21" i="1"/>
  <c r="AB18" i="1"/>
  <c r="AB17" i="1"/>
  <c r="AB14" i="1"/>
  <c r="AB13" i="1"/>
  <c r="AB10" i="1"/>
  <c r="AB9" i="1"/>
  <c r="AB6" i="1"/>
  <c r="AA22" i="1"/>
  <c r="AA20" i="1"/>
  <c r="AA16" i="1"/>
  <c r="AA13" i="1"/>
  <c r="AA12" i="1"/>
  <c r="AA19" i="1"/>
  <c r="AA11" i="1"/>
  <c r="Y6" i="1"/>
  <c r="Y22" i="1"/>
  <c r="Q26" i="1"/>
  <c r="AB16" i="1"/>
  <c r="AB12" i="1"/>
  <c r="AB8" i="1"/>
  <c r="Y20" i="1"/>
  <c r="Y16" i="1"/>
  <c r="Y8" i="1"/>
  <c r="AA9" i="1"/>
  <c r="AA5" i="1"/>
  <c r="R26" i="1"/>
  <c r="AA23" i="1"/>
  <c r="AA15" i="1"/>
  <c r="S25" i="1"/>
  <c r="S27" i="1"/>
  <c r="S26" i="1"/>
  <c r="S28" i="1"/>
  <c r="U4" i="1"/>
  <c r="Z22" i="1"/>
  <c r="T26" i="1"/>
  <c r="T25" i="1"/>
  <c r="T27" i="1"/>
  <c r="O25" i="1"/>
  <c r="O27" i="1"/>
  <c r="O26" i="1"/>
  <c r="O28" i="1"/>
  <c r="AB22" i="1"/>
  <c r="Z20" i="1"/>
  <c r="Z16" i="1"/>
  <c r="Z12" i="1"/>
  <c r="R27" i="1"/>
  <c r="P25" i="1"/>
  <c r="AA17" i="1"/>
  <c r="V26" i="1"/>
  <c r="V28" i="1"/>
  <c r="V25" i="1"/>
  <c r="V27" i="1"/>
  <c r="X4" i="1"/>
  <c r="T28" i="1"/>
  <c r="P28" i="1"/>
  <c r="P26" i="1"/>
  <c r="R25" i="1"/>
  <c r="Y23" i="1"/>
  <c r="Y19" i="1"/>
  <c r="Y15" i="1"/>
  <c r="Y7" i="1"/>
  <c r="AA18" i="1"/>
  <c r="AA14" i="1"/>
  <c r="Z13" i="1"/>
  <c r="AB11" i="1"/>
  <c r="AA10" i="1"/>
  <c r="Z9" i="1"/>
  <c r="AB7" i="1"/>
  <c r="AA6" i="1"/>
  <c r="Z5" i="1"/>
  <c r="AA4" i="1"/>
  <c r="W28" i="1"/>
  <c r="Q27" i="1"/>
  <c r="W26" i="1"/>
  <c r="Q25" i="1"/>
  <c r="Y18" i="1"/>
  <c r="Y14" i="1"/>
  <c r="Z10" i="1"/>
  <c r="AA7" i="1"/>
  <c r="Z6" i="1"/>
  <c r="R28" i="1"/>
  <c r="P27" i="1"/>
  <c r="Q28" i="1"/>
  <c r="W27" i="1"/>
  <c r="W25" i="1"/>
  <c r="AB20" i="1"/>
  <c r="X23" i="1"/>
  <c r="X11" i="1"/>
  <c r="X7" i="1"/>
  <c r="Z17" i="1"/>
  <c r="X20" i="1"/>
  <c r="X12" i="1"/>
  <c r="X8" i="1"/>
  <c r="X16" i="1"/>
  <c r="X22" i="1"/>
  <c r="X6" i="1"/>
  <c r="X15" i="1"/>
  <c r="N26" i="1"/>
  <c r="X18" i="1"/>
  <c r="N25" i="1"/>
  <c r="X10" i="1"/>
  <c r="X19" i="1"/>
  <c r="X14" i="1"/>
  <c r="X13" i="1"/>
  <c r="X9" i="1"/>
  <c r="X21" i="1"/>
  <c r="X17" i="1"/>
  <c r="N28" i="1"/>
  <c r="X5" i="1"/>
  <c r="N27" i="1"/>
  <c r="AG27" i="1" l="1"/>
  <c r="AJ7" i="1"/>
  <c r="AJ13" i="1"/>
  <c r="AJ11" i="1"/>
  <c r="AJ8" i="1"/>
  <c r="AJ23" i="1"/>
  <c r="AJ17" i="1"/>
  <c r="AD25" i="1"/>
  <c r="AJ10" i="1"/>
  <c r="AJ20" i="1"/>
  <c r="AG26" i="1"/>
  <c r="AJ14" i="1"/>
  <c r="AC25" i="1"/>
  <c r="AC26" i="1"/>
  <c r="AC28" i="1"/>
  <c r="AJ4" i="1"/>
  <c r="AC27" i="1"/>
  <c r="AJ15" i="1"/>
  <c r="AD28" i="1"/>
  <c r="AJ6" i="1"/>
  <c r="AJ22" i="1"/>
  <c r="AJ16" i="1"/>
  <c r="AD26" i="1"/>
  <c r="AJ12" i="1"/>
  <c r="AE27" i="1"/>
  <c r="AE28" i="1"/>
  <c r="AE25" i="1"/>
  <c r="AE26" i="1"/>
  <c r="AG28" i="1"/>
  <c r="AJ9" i="1"/>
  <c r="AJ18" i="1"/>
  <c r="AF26" i="1"/>
  <c r="AF27" i="1"/>
  <c r="AF25" i="1"/>
  <c r="AF28" i="1"/>
  <c r="AJ19" i="1"/>
  <c r="AG25" i="1"/>
  <c r="AI21" i="1"/>
  <c r="AI9" i="1"/>
  <c r="AI5" i="1"/>
  <c r="AI10" i="1"/>
  <c r="AI8" i="1"/>
  <c r="AI11" i="1"/>
  <c r="AB28" i="1"/>
  <c r="AI19" i="1"/>
  <c r="AI16" i="1"/>
  <c r="AB25" i="1"/>
  <c r="X28" i="1"/>
  <c r="X25" i="1"/>
  <c r="X27" i="1"/>
  <c r="X26" i="1"/>
  <c r="AI15" i="1"/>
  <c r="AI7" i="1"/>
  <c r="AA25" i="1"/>
  <c r="AA27" i="1"/>
  <c r="AA26" i="1"/>
  <c r="AA28" i="1"/>
  <c r="AB26" i="1"/>
  <c r="AI13" i="1"/>
  <c r="AI6" i="1"/>
  <c r="AI12" i="1"/>
  <c r="AB27" i="1"/>
  <c r="U26" i="1"/>
  <c r="U28" i="1"/>
  <c r="U25" i="1"/>
  <c r="U27" i="1"/>
  <c r="AI17" i="1"/>
  <c r="AI14" i="1"/>
  <c r="AI18" i="1"/>
  <c r="AI22" i="1"/>
  <c r="AI20" i="1"/>
  <c r="AI23" i="1"/>
  <c r="Y26" i="1"/>
  <c r="Y28" i="1"/>
  <c r="Y25" i="1"/>
  <c r="Y27" i="1"/>
  <c r="Z4" i="1"/>
  <c r="AI4" i="1" s="1"/>
  <c r="AJ25" i="1" l="1"/>
  <c r="AJ27" i="1"/>
  <c r="AJ26" i="1"/>
  <c r="AJ28" i="1"/>
  <c r="AI28" i="1"/>
  <c r="AI27" i="1"/>
  <c r="AI26" i="1"/>
  <c r="AI25" i="1"/>
  <c r="Z26" i="1"/>
  <c r="Z28" i="1"/>
  <c r="Z25" i="1"/>
  <c r="Z27" i="1"/>
</calcChain>
</file>

<file path=xl/sharedStrings.xml><?xml version="1.0" encoding="utf-8"?>
<sst xmlns="http://schemas.openxmlformats.org/spreadsheetml/2006/main" count="56" uniqueCount="54">
  <si>
    <t>Employee Payroll</t>
  </si>
  <si>
    <t>Last name</t>
  </si>
  <si>
    <t>First Name</t>
  </si>
  <si>
    <t>Hours Worked</t>
  </si>
  <si>
    <t>Hourly Wage</t>
  </si>
  <si>
    <t>Pay</t>
  </si>
  <si>
    <t>Ken</t>
  </si>
  <si>
    <t>Anna</t>
  </si>
  <si>
    <t>Ane</t>
  </si>
  <si>
    <t>Sam</t>
  </si>
  <si>
    <t>Yoyo</t>
  </si>
  <si>
    <t>Sly</t>
  </si>
  <si>
    <t>Tom</t>
  </si>
  <si>
    <t>Sara</t>
  </si>
  <si>
    <t>Dan</t>
  </si>
  <si>
    <t>Sandra</t>
  </si>
  <si>
    <t>Tim</t>
  </si>
  <si>
    <t>Mike</t>
  </si>
  <si>
    <t>Mark</t>
  </si>
  <si>
    <t>Nick</t>
  </si>
  <si>
    <t>Lulu</t>
  </si>
  <si>
    <t>Larry</t>
  </si>
  <si>
    <t>Collins</t>
  </si>
  <si>
    <t>Stan</t>
  </si>
  <si>
    <t>Arnie</t>
  </si>
  <si>
    <t>Archie</t>
  </si>
  <si>
    <t>Peter</t>
  </si>
  <si>
    <t>Hatt</t>
  </si>
  <si>
    <t>Jon</t>
  </si>
  <si>
    <t>Schnider</t>
  </si>
  <si>
    <t>Frost</t>
  </si>
  <si>
    <t>Jerry</t>
  </si>
  <si>
    <t>Adam</t>
  </si>
  <si>
    <t>Michael</t>
  </si>
  <si>
    <t>Bull</t>
  </si>
  <si>
    <t>Drake</t>
  </si>
  <si>
    <t>Powers</t>
  </si>
  <si>
    <t>Alonso</t>
  </si>
  <si>
    <t>Coldeon</t>
  </si>
  <si>
    <t>Stitch</t>
  </si>
  <si>
    <t>Andrew</t>
  </si>
  <si>
    <t>Lee</t>
  </si>
  <si>
    <t>Schwars</t>
  </si>
  <si>
    <t>Ray</t>
  </si>
  <si>
    <t>Max</t>
  </si>
  <si>
    <t>Min</t>
  </si>
  <si>
    <t>Avg</t>
  </si>
  <si>
    <t>Total</t>
  </si>
  <si>
    <t>Overtime</t>
  </si>
  <si>
    <t>Overtime Pay</t>
  </si>
  <si>
    <t>Jan Total</t>
  </si>
  <si>
    <t>Total Pay</t>
  </si>
  <si>
    <t>Total Hours</t>
  </si>
  <si>
    <t>Jan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</si>
</sst>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[$-409]d/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  <xf numFmtId="44" fontId="0" fillId="4" borderId="0" xfId="0" applyNumberFormat="1" applyFill="1"/>
    <xf numFmtId="165" fontId="0" fillId="5" borderId="0" xfId="0" applyNumberFormat="1" applyFill="1"/>
    <xf numFmtId="44" fontId="0" fillId="5" borderId="0" xfId="0" applyNumberFormat="1" applyFill="1"/>
    <xf numFmtId="165" fontId="0" fillId="6" borderId="0" xfId="0" applyNumberFormat="1" applyFill="1"/>
    <xf numFmtId="44" fontId="0" fillId="6" borderId="0" xfId="0" applyNumberFormat="1" applyFill="1"/>
    <xf numFmtId="165" fontId="0" fillId="7" borderId="0" xfId="0" applyNumberFormat="1" applyFill="1"/>
    <xf numFmtId="0" fontId="0" fillId="7" borderId="0" xfId="0" applyFill="1"/>
    <xf numFmtId="2" fontId="0" fillId="0" borderId="0" xfId="1" applyNumberFormat="1" applyFont="1"/>
    <xf numFmtId="164" fontId="0" fillId="2" borderId="0" xfId="0" applyNumberFormat="1" applyFill="1"/>
    <xf numFmtId="164" fontId="0" fillId="3" borderId="0" xfId="0" applyNumberFormat="1" applyFill="1"/>
    <xf numFmtId="44" fontId="0" fillId="4" borderId="0" xfId="1" applyFont="1" applyFill="1"/>
    <xf numFmtId="44" fontId="0" fillId="5" borderId="0" xfId="1" applyFont="1" applyFill="1"/>
    <xf numFmtId="44" fontId="0" fillId="8" borderId="0" xfId="1" applyFont="1" applyFill="1"/>
    <xf numFmtId="2" fontId="0" fillId="7" borderId="0" xfId="1" applyNumberFormat="1" applyFont="1" applyFill="1"/>
    <xf numFmtId="0" fontId="2" fillId="9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 i="0" baseline="0">
                <a:solidFill>
                  <a:sysClr val="windowText" lastClr="000000"/>
                </a:solidFill>
              </a:rPr>
              <a:t>Employees Earnings Across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1-Jan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Sheet1!$X$4:$X$23</c:f>
              <c:numCache>
                <c:formatCode>_("$"* #,##0.00_);_("$"* \(#,##0.00\);_("$"* "-"??_);_(@_)</c:formatCode>
                <c:ptCount val="20"/>
                <c:pt idx="0">
                  <c:v>676</c:v>
                </c:pt>
                <c:pt idx="1">
                  <c:v>483.6</c:v>
                </c:pt>
                <c:pt idx="2">
                  <c:v>430</c:v>
                </c:pt>
                <c:pt idx="3">
                  <c:v>401.25</c:v>
                </c:pt>
                <c:pt idx="4">
                  <c:v>427.5</c:v>
                </c:pt>
                <c:pt idx="5">
                  <c:v>1320</c:v>
                </c:pt>
                <c:pt idx="6">
                  <c:v>800</c:v>
                </c:pt>
                <c:pt idx="7">
                  <c:v>580</c:v>
                </c:pt>
                <c:pt idx="8">
                  <c:v>500</c:v>
                </c:pt>
                <c:pt idx="9">
                  <c:v>489.5</c:v>
                </c:pt>
                <c:pt idx="10">
                  <c:v>552</c:v>
                </c:pt>
                <c:pt idx="11">
                  <c:v>1805</c:v>
                </c:pt>
                <c:pt idx="12">
                  <c:v>1689.05</c:v>
                </c:pt>
                <c:pt idx="13">
                  <c:v>1440</c:v>
                </c:pt>
                <c:pt idx="14">
                  <c:v>1250</c:v>
                </c:pt>
                <c:pt idx="15">
                  <c:v>760</c:v>
                </c:pt>
                <c:pt idx="16">
                  <c:v>652.5</c:v>
                </c:pt>
                <c:pt idx="17">
                  <c:v>676.4</c:v>
                </c:pt>
                <c:pt idx="18">
                  <c:v>882.75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A90-B14E-102E7F28B705}"/>
            </c:ext>
          </c:extLst>
        </c:ser>
        <c:ser>
          <c:idx val="1"/>
          <c:order val="1"/>
          <c:tx>
            <c:strRef>
              <c:f>Sheet1!$Y$3</c:f>
              <c:strCache>
                <c:ptCount val="1"/>
                <c:pt idx="0">
                  <c:v>8-Jan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Sheet1!$Y$4:$Y$23</c:f>
              <c:numCache>
                <c:formatCode>_("$"* #,##0.00_);_("$"* \(#,##0.00\);_("$"* "-"??_);_(@_)</c:formatCode>
                <c:ptCount val="20"/>
                <c:pt idx="0">
                  <c:v>642.19999999999993</c:v>
                </c:pt>
                <c:pt idx="1">
                  <c:v>483.6</c:v>
                </c:pt>
                <c:pt idx="2">
                  <c:v>360</c:v>
                </c:pt>
                <c:pt idx="3">
                  <c:v>345</c:v>
                </c:pt>
                <c:pt idx="4">
                  <c:v>427.5</c:v>
                </c:pt>
                <c:pt idx="5">
                  <c:v>1320</c:v>
                </c:pt>
                <c:pt idx="6">
                  <c:v>1250</c:v>
                </c:pt>
                <c:pt idx="7">
                  <c:v>580</c:v>
                </c:pt>
                <c:pt idx="8">
                  <c:v>743.75</c:v>
                </c:pt>
                <c:pt idx="9">
                  <c:v>374</c:v>
                </c:pt>
                <c:pt idx="10">
                  <c:v>552</c:v>
                </c:pt>
                <c:pt idx="11">
                  <c:v>1805</c:v>
                </c:pt>
                <c:pt idx="12">
                  <c:v>1689.05</c:v>
                </c:pt>
                <c:pt idx="13">
                  <c:v>1440</c:v>
                </c:pt>
                <c:pt idx="14">
                  <c:v>1250</c:v>
                </c:pt>
                <c:pt idx="15">
                  <c:v>760</c:v>
                </c:pt>
                <c:pt idx="16">
                  <c:v>652.5</c:v>
                </c:pt>
                <c:pt idx="17">
                  <c:v>676.4</c:v>
                </c:pt>
                <c:pt idx="18">
                  <c:v>882.75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2-4A90-B14E-102E7F28B705}"/>
            </c:ext>
          </c:extLst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15-Jan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Sheet1!$Z$4:$Z$23</c:f>
              <c:numCache>
                <c:formatCode>_("$"* #,##0.00_);_("$"* \(#,##0.00\);_("$"* "-"??_);_(@_)</c:formatCode>
                <c:ptCount val="20"/>
                <c:pt idx="0">
                  <c:v>726.69999999999993</c:v>
                </c:pt>
                <c:pt idx="1">
                  <c:v>496</c:v>
                </c:pt>
                <c:pt idx="2">
                  <c:v>430</c:v>
                </c:pt>
                <c:pt idx="3">
                  <c:v>401.25</c:v>
                </c:pt>
                <c:pt idx="4">
                  <c:v>360</c:v>
                </c:pt>
                <c:pt idx="5">
                  <c:v>1320</c:v>
                </c:pt>
                <c:pt idx="6">
                  <c:v>800</c:v>
                </c:pt>
                <c:pt idx="7">
                  <c:v>580</c:v>
                </c:pt>
                <c:pt idx="8">
                  <c:v>500</c:v>
                </c:pt>
                <c:pt idx="9">
                  <c:v>489.5</c:v>
                </c:pt>
                <c:pt idx="10">
                  <c:v>552</c:v>
                </c:pt>
                <c:pt idx="11">
                  <c:v>1805</c:v>
                </c:pt>
                <c:pt idx="12">
                  <c:v>1689.05</c:v>
                </c:pt>
                <c:pt idx="13">
                  <c:v>1800</c:v>
                </c:pt>
                <c:pt idx="14">
                  <c:v>1250</c:v>
                </c:pt>
                <c:pt idx="15">
                  <c:v>760</c:v>
                </c:pt>
                <c:pt idx="16">
                  <c:v>1035</c:v>
                </c:pt>
                <c:pt idx="17">
                  <c:v>818.80000000000007</c:v>
                </c:pt>
                <c:pt idx="18">
                  <c:v>882.75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2-4A90-B14E-102E7F28B705}"/>
            </c:ext>
          </c:extLst>
        </c:ser>
        <c:ser>
          <c:idx val="3"/>
          <c:order val="3"/>
          <c:tx>
            <c:strRef>
              <c:f>Sheet1!$AA$3</c:f>
              <c:strCache>
                <c:ptCount val="1"/>
                <c:pt idx="0">
                  <c:v>22-Jan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Sheet1!$AA$4:$AA$23</c:f>
              <c:numCache>
                <c:formatCode>_("$"* #,##0.00_);_("$"* \(#,##0.00\);_("$"* "-"??_);_(@_)</c:formatCode>
                <c:ptCount val="20"/>
                <c:pt idx="0">
                  <c:v>676</c:v>
                </c:pt>
                <c:pt idx="1">
                  <c:v>483.6</c:v>
                </c:pt>
                <c:pt idx="2">
                  <c:v>430</c:v>
                </c:pt>
                <c:pt idx="3">
                  <c:v>285</c:v>
                </c:pt>
                <c:pt idx="4">
                  <c:v>225</c:v>
                </c:pt>
                <c:pt idx="5">
                  <c:v>1320</c:v>
                </c:pt>
                <c:pt idx="6">
                  <c:v>800</c:v>
                </c:pt>
                <c:pt idx="7">
                  <c:v>580</c:v>
                </c:pt>
                <c:pt idx="8">
                  <c:v>500</c:v>
                </c:pt>
                <c:pt idx="9">
                  <c:v>489.5</c:v>
                </c:pt>
                <c:pt idx="10">
                  <c:v>480</c:v>
                </c:pt>
                <c:pt idx="11">
                  <c:v>1805</c:v>
                </c:pt>
                <c:pt idx="12">
                  <c:v>1689.05</c:v>
                </c:pt>
                <c:pt idx="13">
                  <c:v>2812.5</c:v>
                </c:pt>
                <c:pt idx="14">
                  <c:v>1250</c:v>
                </c:pt>
                <c:pt idx="15">
                  <c:v>760</c:v>
                </c:pt>
                <c:pt idx="16">
                  <c:v>652.5</c:v>
                </c:pt>
                <c:pt idx="17">
                  <c:v>712</c:v>
                </c:pt>
                <c:pt idx="18">
                  <c:v>882.75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2-4A90-B14E-102E7F28B705}"/>
            </c:ext>
          </c:extLst>
        </c:ser>
        <c:ser>
          <c:idx val="4"/>
          <c:order val="4"/>
          <c:tx>
            <c:strRef>
              <c:f>Sheet1!$AB$3</c:f>
              <c:strCache>
                <c:ptCount val="1"/>
                <c:pt idx="0">
                  <c:v>29-Jan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Sheet1!$AB$4:$AB$23</c:f>
              <c:numCache>
                <c:formatCode>_("$"* #,##0.00_);_("$"* \(#,##0.00\);_("$"* "-"??_);_(@_)</c:formatCode>
                <c:ptCount val="20"/>
                <c:pt idx="0">
                  <c:v>676</c:v>
                </c:pt>
                <c:pt idx="1">
                  <c:v>483.6</c:v>
                </c:pt>
                <c:pt idx="2">
                  <c:v>430</c:v>
                </c:pt>
                <c:pt idx="3">
                  <c:v>401.25</c:v>
                </c:pt>
                <c:pt idx="4">
                  <c:v>427.5</c:v>
                </c:pt>
                <c:pt idx="5">
                  <c:v>1320</c:v>
                </c:pt>
                <c:pt idx="6">
                  <c:v>800</c:v>
                </c:pt>
                <c:pt idx="7">
                  <c:v>580</c:v>
                </c:pt>
                <c:pt idx="8">
                  <c:v>500</c:v>
                </c:pt>
                <c:pt idx="9">
                  <c:v>489.5</c:v>
                </c:pt>
                <c:pt idx="10">
                  <c:v>444</c:v>
                </c:pt>
                <c:pt idx="11">
                  <c:v>1805</c:v>
                </c:pt>
                <c:pt idx="12">
                  <c:v>1689.05</c:v>
                </c:pt>
                <c:pt idx="13">
                  <c:v>1440</c:v>
                </c:pt>
                <c:pt idx="14">
                  <c:v>1250</c:v>
                </c:pt>
                <c:pt idx="15">
                  <c:v>760</c:v>
                </c:pt>
                <c:pt idx="16">
                  <c:v>652.5</c:v>
                </c:pt>
                <c:pt idx="17">
                  <c:v>1112.5</c:v>
                </c:pt>
                <c:pt idx="18">
                  <c:v>882.75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2-4A90-B14E-102E7F28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715359"/>
        <c:axId val="560706719"/>
      </c:barChart>
      <c:catAx>
        <c:axId val="5607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6719"/>
        <c:crosses val="autoZero"/>
        <c:auto val="1"/>
        <c:lblAlgn val="ctr"/>
        <c:lblOffset val="100"/>
        <c:noMultiLvlLbl val="0"/>
      </c:catAx>
      <c:valAx>
        <c:axId val="5607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 i="0" baseline="0">
                <a:solidFill>
                  <a:sysClr val="windowText" lastClr="000000"/>
                </a:solidFill>
              </a:rPr>
              <a:t>Employee Hours Worked Across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1-Jan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Sheet1!$AC$4:$AC$23</c:f>
              <c:numCache>
                <c:formatCode>General</c:formatCode>
                <c:ptCount val="20"/>
                <c:pt idx="0">
                  <c:v>40</c:v>
                </c:pt>
                <c:pt idx="1">
                  <c:v>39</c:v>
                </c:pt>
                <c:pt idx="2">
                  <c:v>44</c:v>
                </c:pt>
                <c:pt idx="3">
                  <c:v>58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42</c:v>
                </c:pt>
                <c:pt idx="13">
                  <c:v>32</c:v>
                </c:pt>
                <c:pt idx="14">
                  <c:v>70</c:v>
                </c:pt>
                <c:pt idx="15">
                  <c:v>40</c:v>
                </c:pt>
                <c:pt idx="16">
                  <c:v>29</c:v>
                </c:pt>
                <c:pt idx="17">
                  <c:v>38</c:v>
                </c:pt>
                <c:pt idx="18">
                  <c:v>58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1-46BC-BCB0-27E8015C0BA6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8-Jan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Sheet1!$AD$4:$AD$23</c:f>
              <c:numCache>
                <c:formatCode>General</c:formatCode>
                <c:ptCount val="20"/>
                <c:pt idx="0">
                  <c:v>38</c:v>
                </c:pt>
                <c:pt idx="1">
                  <c:v>39</c:v>
                </c:pt>
                <c:pt idx="2">
                  <c:v>36</c:v>
                </c:pt>
                <c:pt idx="3">
                  <c:v>48</c:v>
                </c:pt>
                <c:pt idx="4">
                  <c:v>50</c:v>
                </c:pt>
                <c:pt idx="5">
                  <c:v>40</c:v>
                </c:pt>
                <c:pt idx="6">
                  <c:v>70</c:v>
                </c:pt>
                <c:pt idx="7">
                  <c:v>40</c:v>
                </c:pt>
                <c:pt idx="8">
                  <c:v>66</c:v>
                </c:pt>
                <c:pt idx="9">
                  <c:v>34</c:v>
                </c:pt>
                <c:pt idx="10">
                  <c:v>48</c:v>
                </c:pt>
                <c:pt idx="11">
                  <c:v>50</c:v>
                </c:pt>
                <c:pt idx="12">
                  <c:v>42</c:v>
                </c:pt>
                <c:pt idx="13">
                  <c:v>32</c:v>
                </c:pt>
                <c:pt idx="14">
                  <c:v>70</c:v>
                </c:pt>
                <c:pt idx="15">
                  <c:v>40</c:v>
                </c:pt>
                <c:pt idx="16">
                  <c:v>29</c:v>
                </c:pt>
                <c:pt idx="17">
                  <c:v>38</c:v>
                </c:pt>
                <c:pt idx="18">
                  <c:v>58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1-46BC-BCB0-27E8015C0BA6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15-Jan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Sheet1!$AE$4:$AE$23</c:f>
              <c:numCache>
                <c:formatCode>General</c:formatCode>
                <c:ptCount val="20"/>
                <c:pt idx="0">
                  <c:v>44</c:v>
                </c:pt>
                <c:pt idx="1">
                  <c:v>40</c:v>
                </c:pt>
                <c:pt idx="2">
                  <c:v>44</c:v>
                </c:pt>
                <c:pt idx="3">
                  <c:v>58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42</c:v>
                </c:pt>
                <c:pt idx="13">
                  <c:v>40</c:v>
                </c:pt>
                <c:pt idx="14">
                  <c:v>70</c:v>
                </c:pt>
                <c:pt idx="15">
                  <c:v>40</c:v>
                </c:pt>
                <c:pt idx="16">
                  <c:v>48</c:v>
                </c:pt>
                <c:pt idx="17">
                  <c:v>48</c:v>
                </c:pt>
                <c:pt idx="18">
                  <c:v>58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1-46BC-BCB0-27E8015C0BA6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22-Jan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Sheet1!$AF$4:$AF$23</c:f>
              <c:numCache>
                <c:formatCode>General</c:formatCode>
                <c:ptCount val="20"/>
                <c:pt idx="0">
                  <c:v>40</c:v>
                </c:pt>
                <c:pt idx="1">
                  <c:v>39</c:v>
                </c:pt>
                <c:pt idx="2">
                  <c:v>44</c:v>
                </c:pt>
                <c:pt idx="3">
                  <c:v>38</c:v>
                </c:pt>
                <c:pt idx="4">
                  <c:v>25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46</c:v>
                </c:pt>
                <c:pt idx="10">
                  <c:v>40</c:v>
                </c:pt>
                <c:pt idx="11">
                  <c:v>50</c:v>
                </c:pt>
                <c:pt idx="12">
                  <c:v>42</c:v>
                </c:pt>
                <c:pt idx="13">
                  <c:v>70</c:v>
                </c:pt>
                <c:pt idx="14">
                  <c:v>70</c:v>
                </c:pt>
                <c:pt idx="15">
                  <c:v>40</c:v>
                </c:pt>
                <c:pt idx="16">
                  <c:v>29</c:v>
                </c:pt>
                <c:pt idx="17">
                  <c:v>40</c:v>
                </c:pt>
                <c:pt idx="18">
                  <c:v>58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1-46BC-BCB0-27E8015C0BA6}"/>
            </c:ext>
          </c:extLst>
        </c:ser>
        <c:ser>
          <c:idx val="4"/>
          <c:order val="4"/>
          <c:tx>
            <c:strRef>
              <c:f>Sheet1!$AG$3</c:f>
              <c:strCache>
                <c:ptCount val="1"/>
                <c:pt idx="0">
                  <c:v>29-Jan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Sheet1!$A$4:$B$23</c15:sqref>
                  </c15:fullRef>
                  <c15:levelRef>
                    <c15:sqref>Sheet1!$A$4:$A$23</c15:sqref>
                  </c15:levelRef>
                </c:ext>
              </c:extLst>
              <c:f>Sheet1!$A$4:$A$23</c:f>
              <c:strCache>
                <c:ptCount val="20"/>
                <c:pt idx="0">
                  <c:v>Ken</c:v>
                </c:pt>
                <c:pt idx="1">
                  <c:v>Anna</c:v>
                </c:pt>
                <c:pt idx="2">
                  <c:v>Ane</c:v>
                </c:pt>
                <c:pt idx="3">
                  <c:v>Sam</c:v>
                </c:pt>
                <c:pt idx="4">
                  <c:v>Yoyo</c:v>
                </c:pt>
                <c:pt idx="5">
                  <c:v>Sly</c:v>
                </c:pt>
                <c:pt idx="6">
                  <c:v>Tom</c:v>
                </c:pt>
                <c:pt idx="7">
                  <c:v>Sara</c:v>
                </c:pt>
                <c:pt idx="8">
                  <c:v>Dan</c:v>
                </c:pt>
                <c:pt idx="9">
                  <c:v>Sandra</c:v>
                </c:pt>
                <c:pt idx="10">
                  <c:v>Tim</c:v>
                </c:pt>
                <c:pt idx="11">
                  <c:v>Mike</c:v>
                </c:pt>
                <c:pt idx="12">
                  <c:v>Mark</c:v>
                </c:pt>
                <c:pt idx="13">
                  <c:v>Nick</c:v>
                </c:pt>
                <c:pt idx="14">
                  <c:v>Lulu</c:v>
                </c:pt>
                <c:pt idx="15">
                  <c:v>Larry</c:v>
                </c:pt>
                <c:pt idx="16">
                  <c:v>Collins</c:v>
                </c:pt>
                <c:pt idx="17">
                  <c:v>Stan</c:v>
                </c:pt>
                <c:pt idx="18">
                  <c:v>Arnie</c:v>
                </c:pt>
                <c:pt idx="19">
                  <c:v>Archie</c:v>
                </c:pt>
              </c:strCache>
            </c:strRef>
          </c:cat>
          <c:val>
            <c:numRef>
              <c:f>Sheet1!$AG$4:$AG$23</c:f>
              <c:numCache>
                <c:formatCode>General</c:formatCode>
                <c:ptCount val="20"/>
                <c:pt idx="0">
                  <c:v>40</c:v>
                </c:pt>
                <c:pt idx="1">
                  <c:v>39</c:v>
                </c:pt>
                <c:pt idx="2">
                  <c:v>44</c:v>
                </c:pt>
                <c:pt idx="3">
                  <c:v>58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46</c:v>
                </c:pt>
                <c:pt idx="10">
                  <c:v>37</c:v>
                </c:pt>
                <c:pt idx="11">
                  <c:v>50</c:v>
                </c:pt>
                <c:pt idx="12">
                  <c:v>42</c:v>
                </c:pt>
                <c:pt idx="13">
                  <c:v>32</c:v>
                </c:pt>
                <c:pt idx="14">
                  <c:v>70</c:v>
                </c:pt>
                <c:pt idx="15">
                  <c:v>40</c:v>
                </c:pt>
                <c:pt idx="16">
                  <c:v>29</c:v>
                </c:pt>
                <c:pt idx="17">
                  <c:v>70</c:v>
                </c:pt>
                <c:pt idx="18">
                  <c:v>58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91-46BC-BCB0-27E8015C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275423"/>
        <c:axId val="716274463"/>
      </c:barChart>
      <c:catAx>
        <c:axId val="7162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74463"/>
        <c:crosses val="autoZero"/>
        <c:auto val="1"/>
        <c:lblAlgn val="ctr"/>
        <c:lblOffset val="100"/>
        <c:noMultiLvlLbl val="0"/>
      </c:catAx>
      <c:valAx>
        <c:axId val="7162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396686</xdr:colOff>
      <xdr:row>1</xdr:row>
      <xdr:rowOff>12581</xdr:rowOff>
    </xdr:from>
    <xdr:to>
      <xdr:col>46</xdr:col>
      <xdr:colOff>40821</xdr:colOff>
      <xdr:row>15</xdr:row>
      <xdr:rowOff>29697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2B168-A2E9-EFA9-752D-1A190FB0E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217715</xdr:colOff>
      <xdr:row>15</xdr:row>
      <xdr:rowOff>71158</xdr:rowOff>
    </xdr:from>
    <xdr:to>
      <xdr:col>46</xdr:col>
      <xdr:colOff>46826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FDA2C-AE6D-C6C8-0875-B0308F0DC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79594-0F3F-406A-B95D-8BA84211C123}" name="Table1" displayName="Table1" ref="A3:C23" totalsRowShown="0">
  <autoFilter ref="A3:C23" xr:uid="{F3179594-0F3F-406A-B95D-8BA84211C123}"/>
  <tableColumns count="3">
    <tableColumn id="1" xr3:uid="{96817705-F51A-4FB5-A504-16F33B09C0DE}" name="Last name"/>
    <tableColumn id="2" xr3:uid="{F756B168-B4B3-494C-B818-C3546FCE682C}" name="First Name"/>
    <tableColumn id="3" xr3:uid="{2325C0E8-280B-42D2-90F3-3B5926897F5E}" name="Hourly Wage" dataDxfId="0" dataCellStyle="Currency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974-10B9-4DC4-B8C7-0DAB5D3F47E4}">
  <sheetPr>
    <pageSetUpPr fitToPage="1"/>
  </sheetPr>
  <dimension ref="A1:AJ28"/>
  <sheetViews>
    <sheetView tabSelected="1" topLeftCell="A4" zoomScale="86" zoomScaleNormal="86" workbookViewId="0">
      <selection activeCell="E1" sqref="E1"/>
    </sheetView>
  </sheetViews>
  <sheetFormatPr defaultRowHeight="15" x14ac:dyDescent="0.25"/>
  <cols>
    <col min="1" max="1" width="15.140625" customWidth="1"/>
    <col min="2" max="2" width="15.28515625" customWidth="1"/>
    <col min="3" max="3" width="17.5703125" customWidth="1"/>
    <col min="4" max="8" width="9.7109375" customWidth="1"/>
    <col min="9" max="13" width="10.5703125" customWidth="1"/>
    <col min="14" max="14" width="13.28515625" bestFit="1" customWidth="1"/>
    <col min="15" max="18" width="12.5703125" bestFit="1" customWidth="1"/>
    <col min="19" max="19" width="14.85546875" bestFit="1" customWidth="1"/>
    <col min="20" max="20" width="10.85546875" bestFit="1" customWidth="1"/>
    <col min="21" max="21" width="10.85546875" customWidth="1"/>
    <col min="22" max="23" width="10.85546875" bestFit="1" customWidth="1"/>
    <col min="24" max="24" width="12.7109375" bestFit="1" customWidth="1"/>
    <col min="25" max="28" width="12.5703125" bestFit="1" customWidth="1"/>
    <col min="29" max="33" width="12.5703125" customWidth="1"/>
    <col min="35" max="35" width="13.140625" bestFit="1" customWidth="1"/>
  </cols>
  <sheetData>
    <row r="1" spans="1:36" ht="21" x14ac:dyDescent="0.35">
      <c r="A1" s="23" t="s">
        <v>0</v>
      </c>
      <c r="B1" s="23"/>
    </row>
    <row r="2" spans="1:36" x14ac:dyDescent="0.25">
      <c r="D2" t="s">
        <v>3</v>
      </c>
      <c r="I2" s="1" t="s">
        <v>48</v>
      </c>
      <c r="J2" s="1"/>
      <c r="K2" s="1"/>
      <c r="L2" s="1"/>
      <c r="M2" s="1"/>
      <c r="N2" t="s">
        <v>5</v>
      </c>
      <c r="S2" t="s">
        <v>49</v>
      </c>
      <c r="X2" t="s">
        <v>51</v>
      </c>
      <c r="AC2" t="s">
        <v>52</v>
      </c>
      <c r="AI2" t="s">
        <v>50</v>
      </c>
      <c r="AJ2" t="s">
        <v>53</v>
      </c>
    </row>
    <row r="3" spans="1:36" x14ac:dyDescent="0.25">
      <c r="A3" t="s">
        <v>1</v>
      </c>
      <c r="B3" t="s">
        <v>2</v>
      </c>
      <c r="C3" t="s">
        <v>4</v>
      </c>
      <c r="D3" s="4">
        <v>36892</v>
      </c>
      <c r="E3" s="4">
        <f>D3+7</f>
        <v>36899</v>
      </c>
      <c r="F3" s="4">
        <f t="shared" ref="F3:H3" si="0">E3+7</f>
        <v>36906</v>
      </c>
      <c r="G3" s="4">
        <f t="shared" si="0"/>
        <v>36913</v>
      </c>
      <c r="H3" s="4">
        <f t="shared" si="0"/>
        <v>36920</v>
      </c>
      <c r="I3" s="6">
        <v>36892</v>
      </c>
      <c r="J3" s="6">
        <f>I3+7</f>
        <v>36899</v>
      </c>
      <c r="K3" s="6">
        <f t="shared" ref="K3:M3" si="1">J3+7</f>
        <v>36906</v>
      </c>
      <c r="L3" s="6">
        <f t="shared" si="1"/>
        <v>36913</v>
      </c>
      <c r="M3" s="6">
        <f t="shared" si="1"/>
        <v>36920</v>
      </c>
      <c r="N3" s="8">
        <v>36892</v>
      </c>
      <c r="O3" s="8">
        <f>N3+7</f>
        <v>36899</v>
      </c>
      <c r="P3" s="8">
        <f t="shared" ref="P3:R3" si="2">O3+7</f>
        <v>36906</v>
      </c>
      <c r="Q3" s="8">
        <f t="shared" si="2"/>
        <v>36913</v>
      </c>
      <c r="R3" s="8">
        <f t="shared" si="2"/>
        <v>36920</v>
      </c>
      <c r="S3" s="10">
        <v>36892</v>
      </c>
      <c r="T3" s="10">
        <f>S3+7</f>
        <v>36899</v>
      </c>
      <c r="U3" s="10">
        <f t="shared" ref="U3:W3" si="3">T3+7</f>
        <v>36906</v>
      </c>
      <c r="V3" s="10">
        <f t="shared" si="3"/>
        <v>36913</v>
      </c>
      <c r="W3" s="10">
        <f t="shared" si="3"/>
        <v>36920</v>
      </c>
      <c r="X3" s="12">
        <v>36892</v>
      </c>
      <c r="Y3" s="12">
        <f>X3+7</f>
        <v>36899</v>
      </c>
      <c r="Z3" s="12">
        <f t="shared" ref="Z3:AB3" si="4">Y3+7</f>
        <v>36906</v>
      </c>
      <c r="AA3" s="12">
        <f t="shared" si="4"/>
        <v>36913</v>
      </c>
      <c r="AB3" s="12">
        <f t="shared" si="4"/>
        <v>36920</v>
      </c>
      <c r="AC3" s="14">
        <v>36892</v>
      </c>
      <c r="AD3" s="14">
        <f>AC3+7</f>
        <v>36899</v>
      </c>
      <c r="AE3" s="14">
        <f t="shared" ref="AE3:AG3" si="5">AD3+7</f>
        <v>36906</v>
      </c>
      <c r="AF3" s="14">
        <f t="shared" si="5"/>
        <v>36913</v>
      </c>
      <c r="AG3" s="14">
        <f t="shared" si="5"/>
        <v>36920</v>
      </c>
    </row>
    <row r="4" spans="1:36" x14ac:dyDescent="0.25">
      <c r="A4" t="s">
        <v>6</v>
      </c>
      <c r="B4" t="s">
        <v>26</v>
      </c>
      <c r="C4" s="2">
        <v>16.899999999999999</v>
      </c>
      <c r="D4" s="5">
        <v>40</v>
      </c>
      <c r="E4" s="5">
        <v>38</v>
      </c>
      <c r="F4" s="5">
        <v>42</v>
      </c>
      <c r="G4" s="5">
        <v>40</v>
      </c>
      <c r="H4" s="5">
        <v>40</v>
      </c>
      <c r="I4" s="7">
        <f t="shared" ref="I4:I23" si="6">IF(D4&gt;40,D4-40,0)</f>
        <v>0</v>
      </c>
      <c r="J4" s="7">
        <f t="shared" ref="J4:M19" si="7">IF(E4&gt;40,E4-40,0)</f>
        <v>0</v>
      </c>
      <c r="K4" s="7">
        <f t="shared" si="7"/>
        <v>2</v>
      </c>
      <c r="L4" s="7">
        <f t="shared" si="7"/>
        <v>0</v>
      </c>
      <c r="M4" s="7">
        <f t="shared" si="7"/>
        <v>0</v>
      </c>
      <c r="N4" s="9">
        <f>$C4*D4</f>
        <v>676</v>
      </c>
      <c r="O4" s="9">
        <f>$C4*E4</f>
        <v>642.19999999999993</v>
      </c>
      <c r="P4" s="9">
        <f t="shared" ref="P4:R19" si="8">$C4*F4</f>
        <v>709.8</v>
      </c>
      <c r="Q4" s="9">
        <f t="shared" si="8"/>
        <v>676</v>
      </c>
      <c r="R4" s="9">
        <f t="shared" si="8"/>
        <v>676</v>
      </c>
      <c r="S4" s="11">
        <f>0.5*$C4*I4</f>
        <v>0</v>
      </c>
      <c r="T4" s="11">
        <f t="shared" ref="T4:W19" si="9">0.5*$C4*J4</f>
        <v>0</v>
      </c>
      <c r="U4" s="11">
        <f>0.5*$C4*K4</f>
        <v>16.899999999999999</v>
      </c>
      <c r="V4" s="11">
        <f>0.5*$C4*L4</f>
        <v>0</v>
      </c>
      <c r="W4" s="11">
        <f t="shared" si="9"/>
        <v>0</v>
      </c>
      <c r="X4" s="13">
        <f>N4+S4</f>
        <v>676</v>
      </c>
      <c r="Y4" s="13">
        <f>O4+T4</f>
        <v>642.19999999999993</v>
      </c>
      <c r="Z4" s="13">
        <f t="shared" ref="Y4:AB19" si="10">P4+U4</f>
        <v>726.69999999999993</v>
      </c>
      <c r="AA4" s="13">
        <f t="shared" si="10"/>
        <v>676</v>
      </c>
      <c r="AB4" s="13">
        <f t="shared" si="10"/>
        <v>676</v>
      </c>
      <c r="AC4" s="15">
        <f>D4+I4</f>
        <v>40</v>
      </c>
      <c r="AD4" s="15">
        <f t="shared" ref="AD4:AG4" si="11">E4+J4</f>
        <v>38</v>
      </c>
      <c r="AE4" s="15">
        <f t="shared" si="11"/>
        <v>44</v>
      </c>
      <c r="AF4" s="15">
        <f t="shared" si="11"/>
        <v>40</v>
      </c>
      <c r="AG4" s="15">
        <f t="shared" si="11"/>
        <v>40</v>
      </c>
      <c r="AI4" s="3">
        <f t="shared" ref="AI4:AI23" si="12">SUM(X4:AB4)</f>
        <v>3396.8999999999996</v>
      </c>
      <c r="AJ4">
        <f>SUM(AC4:AG4)</f>
        <v>202</v>
      </c>
    </row>
    <row r="5" spans="1:36" x14ac:dyDescent="0.25">
      <c r="A5" t="s">
        <v>7</v>
      </c>
      <c r="B5" t="s">
        <v>27</v>
      </c>
      <c r="C5" s="2">
        <v>12.4</v>
      </c>
      <c r="D5" s="5">
        <v>39</v>
      </c>
      <c r="E5" s="5">
        <v>39</v>
      </c>
      <c r="F5" s="5">
        <v>40</v>
      </c>
      <c r="G5" s="5">
        <v>39</v>
      </c>
      <c r="H5" s="5">
        <v>39</v>
      </c>
      <c r="I5" s="7">
        <f t="shared" si="6"/>
        <v>0</v>
      </c>
      <c r="J5" s="7">
        <f t="shared" si="7"/>
        <v>0</v>
      </c>
      <c r="K5" s="7">
        <f t="shared" si="7"/>
        <v>0</v>
      </c>
      <c r="L5" s="7">
        <f t="shared" si="7"/>
        <v>0</v>
      </c>
      <c r="M5" s="7">
        <f t="shared" si="7"/>
        <v>0</v>
      </c>
      <c r="N5" s="9">
        <f t="shared" ref="N5:O23" si="13">$C5*D5</f>
        <v>483.6</v>
      </c>
      <c r="O5" s="9">
        <f t="shared" si="13"/>
        <v>483.6</v>
      </c>
      <c r="P5" s="9">
        <f t="shared" si="8"/>
        <v>496</v>
      </c>
      <c r="Q5" s="9">
        <f t="shared" si="8"/>
        <v>483.6</v>
      </c>
      <c r="R5" s="9">
        <f t="shared" si="8"/>
        <v>483.6</v>
      </c>
      <c r="S5" s="11">
        <f t="shared" ref="S5:S23" si="14">0.5*$C5*I5</f>
        <v>0</v>
      </c>
      <c r="T5" s="11">
        <f t="shared" si="9"/>
        <v>0</v>
      </c>
      <c r="U5" s="11">
        <f t="shared" si="9"/>
        <v>0</v>
      </c>
      <c r="V5" s="11">
        <f>0.5*$C5*L5</f>
        <v>0</v>
      </c>
      <c r="W5" s="11">
        <f t="shared" si="9"/>
        <v>0</v>
      </c>
      <c r="X5" s="13">
        <f t="shared" ref="X5:X23" si="15">N5+S5</f>
        <v>483.6</v>
      </c>
      <c r="Y5" s="13">
        <f t="shared" si="10"/>
        <v>483.6</v>
      </c>
      <c r="Z5" s="13">
        <f t="shared" si="10"/>
        <v>496</v>
      </c>
      <c r="AA5" s="13">
        <f t="shared" si="10"/>
        <v>483.6</v>
      </c>
      <c r="AB5" s="13">
        <f t="shared" si="10"/>
        <v>483.6</v>
      </c>
      <c r="AC5" s="15">
        <f t="shared" ref="AC5:AC23" si="16">D5+I5</f>
        <v>39</v>
      </c>
      <c r="AD5" s="15">
        <f t="shared" ref="AD5:AD23" si="17">E5+J5</f>
        <v>39</v>
      </c>
      <c r="AE5" s="15">
        <f t="shared" ref="AE5:AE23" si="18">F5+K5</f>
        <v>40</v>
      </c>
      <c r="AF5" s="15">
        <f t="shared" ref="AF5:AF23" si="19">G5+L5</f>
        <v>39</v>
      </c>
      <c r="AG5" s="15">
        <f t="shared" ref="AG5:AG23" si="20">H5+M5</f>
        <v>39</v>
      </c>
      <c r="AI5" s="3">
        <f t="shared" si="12"/>
        <v>2430.4</v>
      </c>
      <c r="AJ5">
        <f t="shared" ref="AJ5:AJ23" si="21">SUM(AC5:AG5)</f>
        <v>196</v>
      </c>
    </row>
    <row r="6" spans="1:36" x14ac:dyDescent="0.25">
      <c r="A6" t="s">
        <v>8</v>
      </c>
      <c r="B6" t="s">
        <v>28</v>
      </c>
      <c r="C6" s="2">
        <v>10</v>
      </c>
      <c r="D6" s="5">
        <v>42</v>
      </c>
      <c r="E6" s="5">
        <v>36</v>
      </c>
      <c r="F6" s="5">
        <v>42</v>
      </c>
      <c r="G6" s="5">
        <v>42</v>
      </c>
      <c r="H6" s="5">
        <v>42</v>
      </c>
      <c r="I6" s="7">
        <f t="shared" si="6"/>
        <v>2</v>
      </c>
      <c r="J6" s="7">
        <f t="shared" si="7"/>
        <v>0</v>
      </c>
      <c r="K6" s="7">
        <f t="shared" si="7"/>
        <v>2</v>
      </c>
      <c r="L6" s="7">
        <f t="shared" si="7"/>
        <v>2</v>
      </c>
      <c r="M6" s="7">
        <f t="shared" si="7"/>
        <v>2</v>
      </c>
      <c r="N6" s="9">
        <f t="shared" si="13"/>
        <v>420</v>
      </c>
      <c r="O6" s="9">
        <f t="shared" si="13"/>
        <v>360</v>
      </c>
      <c r="P6" s="9">
        <f t="shared" si="8"/>
        <v>420</v>
      </c>
      <c r="Q6" s="9">
        <f t="shared" si="8"/>
        <v>420</v>
      </c>
      <c r="R6" s="9">
        <f t="shared" si="8"/>
        <v>420</v>
      </c>
      <c r="S6" s="11">
        <f t="shared" si="14"/>
        <v>10</v>
      </c>
      <c r="T6" s="11">
        <f t="shared" si="9"/>
        <v>0</v>
      </c>
      <c r="U6" s="11">
        <f t="shared" si="9"/>
        <v>10</v>
      </c>
      <c r="V6" s="11">
        <f t="shared" si="9"/>
        <v>10</v>
      </c>
      <c r="W6" s="11">
        <f t="shared" si="9"/>
        <v>10</v>
      </c>
      <c r="X6" s="13">
        <f t="shared" si="15"/>
        <v>430</v>
      </c>
      <c r="Y6" s="13">
        <f t="shared" si="10"/>
        <v>360</v>
      </c>
      <c r="Z6" s="13">
        <f t="shared" si="10"/>
        <v>430</v>
      </c>
      <c r="AA6" s="13">
        <f t="shared" si="10"/>
        <v>430</v>
      </c>
      <c r="AB6" s="13">
        <f t="shared" si="10"/>
        <v>430</v>
      </c>
      <c r="AC6" s="15">
        <f t="shared" si="16"/>
        <v>44</v>
      </c>
      <c r="AD6" s="15">
        <f t="shared" si="17"/>
        <v>36</v>
      </c>
      <c r="AE6" s="15">
        <f t="shared" si="18"/>
        <v>44</v>
      </c>
      <c r="AF6" s="15">
        <f t="shared" si="19"/>
        <v>44</v>
      </c>
      <c r="AG6" s="15">
        <f t="shared" si="20"/>
        <v>44</v>
      </c>
      <c r="AI6" s="3">
        <f t="shared" si="12"/>
        <v>2080</v>
      </c>
      <c r="AJ6">
        <f t="shared" si="21"/>
        <v>212</v>
      </c>
    </row>
    <row r="7" spans="1:36" x14ac:dyDescent="0.25">
      <c r="A7" t="s">
        <v>9</v>
      </c>
      <c r="B7" t="s">
        <v>29</v>
      </c>
      <c r="C7" s="2">
        <v>7.5</v>
      </c>
      <c r="D7" s="5">
        <v>49</v>
      </c>
      <c r="E7" s="5">
        <v>44</v>
      </c>
      <c r="F7" s="5">
        <v>49</v>
      </c>
      <c r="G7" s="5">
        <v>38</v>
      </c>
      <c r="H7" s="5">
        <v>49</v>
      </c>
      <c r="I7" s="7">
        <f t="shared" si="6"/>
        <v>9</v>
      </c>
      <c r="J7" s="7">
        <f t="shared" si="7"/>
        <v>4</v>
      </c>
      <c r="K7" s="7">
        <f t="shared" si="7"/>
        <v>9</v>
      </c>
      <c r="L7" s="7">
        <f t="shared" si="7"/>
        <v>0</v>
      </c>
      <c r="M7" s="7">
        <f t="shared" si="7"/>
        <v>9</v>
      </c>
      <c r="N7" s="9">
        <f t="shared" si="13"/>
        <v>367.5</v>
      </c>
      <c r="O7" s="9">
        <f t="shared" si="13"/>
        <v>330</v>
      </c>
      <c r="P7" s="9">
        <f t="shared" si="8"/>
        <v>367.5</v>
      </c>
      <c r="Q7" s="9">
        <f t="shared" si="8"/>
        <v>285</v>
      </c>
      <c r="R7" s="9">
        <f t="shared" si="8"/>
        <v>367.5</v>
      </c>
      <c r="S7" s="11">
        <f t="shared" si="14"/>
        <v>33.75</v>
      </c>
      <c r="T7" s="11">
        <f t="shared" si="9"/>
        <v>15</v>
      </c>
      <c r="U7" s="11">
        <f t="shared" si="9"/>
        <v>33.75</v>
      </c>
      <c r="V7" s="11">
        <f t="shared" si="9"/>
        <v>0</v>
      </c>
      <c r="W7" s="11">
        <f t="shared" si="9"/>
        <v>33.75</v>
      </c>
      <c r="X7" s="13">
        <f t="shared" si="15"/>
        <v>401.25</v>
      </c>
      <c r="Y7" s="13">
        <f t="shared" si="10"/>
        <v>345</v>
      </c>
      <c r="Z7" s="13">
        <f t="shared" si="10"/>
        <v>401.25</v>
      </c>
      <c r="AA7" s="13">
        <f t="shared" si="10"/>
        <v>285</v>
      </c>
      <c r="AB7" s="13">
        <f t="shared" si="10"/>
        <v>401.25</v>
      </c>
      <c r="AC7" s="15">
        <f t="shared" si="16"/>
        <v>58</v>
      </c>
      <c r="AD7" s="15">
        <f t="shared" si="17"/>
        <v>48</v>
      </c>
      <c r="AE7" s="15">
        <f t="shared" si="18"/>
        <v>58</v>
      </c>
      <c r="AF7" s="15">
        <f t="shared" si="19"/>
        <v>38</v>
      </c>
      <c r="AG7" s="15">
        <f t="shared" si="20"/>
        <v>58</v>
      </c>
      <c r="AI7" s="3">
        <f t="shared" si="12"/>
        <v>1833.75</v>
      </c>
      <c r="AJ7">
        <f t="shared" si="21"/>
        <v>260</v>
      </c>
    </row>
    <row r="8" spans="1:36" x14ac:dyDescent="0.25">
      <c r="A8" t="s">
        <v>10</v>
      </c>
      <c r="B8" t="s">
        <v>30</v>
      </c>
      <c r="C8" s="2">
        <v>9</v>
      </c>
      <c r="D8" s="5">
        <v>45</v>
      </c>
      <c r="E8" s="5">
        <v>45</v>
      </c>
      <c r="F8" s="5">
        <v>40</v>
      </c>
      <c r="G8" s="5">
        <v>25</v>
      </c>
      <c r="H8" s="5">
        <v>45</v>
      </c>
      <c r="I8" s="7">
        <f t="shared" si="6"/>
        <v>5</v>
      </c>
      <c r="J8" s="7">
        <f t="shared" si="7"/>
        <v>5</v>
      </c>
      <c r="K8" s="7">
        <f t="shared" si="7"/>
        <v>0</v>
      </c>
      <c r="L8" s="7">
        <f t="shared" si="7"/>
        <v>0</v>
      </c>
      <c r="M8" s="7">
        <f t="shared" si="7"/>
        <v>5</v>
      </c>
      <c r="N8" s="9">
        <f t="shared" si="13"/>
        <v>405</v>
      </c>
      <c r="O8" s="9">
        <f t="shared" si="13"/>
        <v>405</v>
      </c>
      <c r="P8" s="9">
        <f t="shared" si="8"/>
        <v>360</v>
      </c>
      <c r="Q8" s="9">
        <f t="shared" si="8"/>
        <v>225</v>
      </c>
      <c r="R8" s="9">
        <f t="shared" si="8"/>
        <v>405</v>
      </c>
      <c r="S8" s="11">
        <f t="shared" si="14"/>
        <v>22.5</v>
      </c>
      <c r="T8" s="11">
        <f t="shared" si="9"/>
        <v>22.5</v>
      </c>
      <c r="U8" s="11">
        <f t="shared" si="9"/>
        <v>0</v>
      </c>
      <c r="V8" s="11">
        <f t="shared" si="9"/>
        <v>0</v>
      </c>
      <c r="W8" s="11">
        <f t="shared" si="9"/>
        <v>22.5</v>
      </c>
      <c r="X8" s="13">
        <f t="shared" si="15"/>
        <v>427.5</v>
      </c>
      <c r="Y8" s="13">
        <f t="shared" si="10"/>
        <v>427.5</v>
      </c>
      <c r="Z8" s="13">
        <f t="shared" si="10"/>
        <v>360</v>
      </c>
      <c r="AA8" s="13">
        <f t="shared" si="10"/>
        <v>225</v>
      </c>
      <c r="AB8" s="13">
        <f t="shared" si="10"/>
        <v>427.5</v>
      </c>
      <c r="AC8" s="15">
        <f t="shared" si="16"/>
        <v>50</v>
      </c>
      <c r="AD8" s="15">
        <f t="shared" si="17"/>
        <v>50</v>
      </c>
      <c r="AE8" s="15">
        <f t="shared" si="18"/>
        <v>40</v>
      </c>
      <c r="AF8" s="15">
        <f t="shared" si="19"/>
        <v>25</v>
      </c>
      <c r="AG8" s="15">
        <f t="shared" si="20"/>
        <v>50</v>
      </c>
      <c r="AI8" s="3">
        <f t="shared" si="12"/>
        <v>1867.5</v>
      </c>
      <c r="AJ8">
        <f t="shared" si="21"/>
        <v>215</v>
      </c>
    </row>
    <row r="9" spans="1:36" x14ac:dyDescent="0.25">
      <c r="A9" t="s">
        <v>11</v>
      </c>
      <c r="B9" t="s">
        <v>11</v>
      </c>
      <c r="C9" s="2">
        <v>33</v>
      </c>
      <c r="D9" s="5">
        <v>40</v>
      </c>
      <c r="E9" s="5">
        <v>40</v>
      </c>
      <c r="F9" s="5">
        <v>40</v>
      </c>
      <c r="G9" s="5">
        <v>40</v>
      </c>
      <c r="H9" s="5">
        <v>40</v>
      </c>
      <c r="I9" s="7">
        <f t="shared" si="6"/>
        <v>0</v>
      </c>
      <c r="J9" s="7">
        <f t="shared" si="7"/>
        <v>0</v>
      </c>
      <c r="K9" s="7">
        <f t="shared" si="7"/>
        <v>0</v>
      </c>
      <c r="L9" s="7">
        <f t="shared" si="7"/>
        <v>0</v>
      </c>
      <c r="M9" s="7">
        <f t="shared" si="7"/>
        <v>0</v>
      </c>
      <c r="N9" s="9">
        <f t="shared" si="13"/>
        <v>1320</v>
      </c>
      <c r="O9" s="9">
        <f t="shared" si="13"/>
        <v>1320</v>
      </c>
      <c r="P9" s="9">
        <f t="shared" si="8"/>
        <v>1320</v>
      </c>
      <c r="Q9" s="9">
        <f t="shared" si="8"/>
        <v>1320</v>
      </c>
      <c r="R9" s="9">
        <f t="shared" si="8"/>
        <v>1320</v>
      </c>
      <c r="S9" s="11">
        <f t="shared" si="14"/>
        <v>0</v>
      </c>
      <c r="T9" s="11">
        <f t="shared" si="9"/>
        <v>0</v>
      </c>
      <c r="U9" s="11">
        <f t="shared" si="9"/>
        <v>0</v>
      </c>
      <c r="V9" s="11">
        <f t="shared" si="9"/>
        <v>0</v>
      </c>
      <c r="W9" s="11">
        <f t="shared" si="9"/>
        <v>0</v>
      </c>
      <c r="X9" s="13">
        <f t="shared" si="15"/>
        <v>1320</v>
      </c>
      <c r="Y9" s="13">
        <f t="shared" si="10"/>
        <v>1320</v>
      </c>
      <c r="Z9" s="13">
        <f t="shared" si="10"/>
        <v>1320</v>
      </c>
      <c r="AA9" s="13">
        <f t="shared" si="10"/>
        <v>1320</v>
      </c>
      <c r="AB9" s="13">
        <f t="shared" si="10"/>
        <v>1320</v>
      </c>
      <c r="AC9" s="15">
        <f t="shared" si="16"/>
        <v>40</v>
      </c>
      <c r="AD9" s="15">
        <f t="shared" si="17"/>
        <v>40</v>
      </c>
      <c r="AE9" s="15">
        <f t="shared" si="18"/>
        <v>40</v>
      </c>
      <c r="AF9" s="15">
        <f t="shared" si="19"/>
        <v>40</v>
      </c>
      <c r="AG9" s="15">
        <f t="shared" si="20"/>
        <v>40</v>
      </c>
      <c r="AI9" s="3">
        <f t="shared" si="12"/>
        <v>6600</v>
      </c>
      <c r="AJ9">
        <f t="shared" si="21"/>
        <v>200</v>
      </c>
    </row>
    <row r="10" spans="1:36" x14ac:dyDescent="0.25">
      <c r="A10" t="s">
        <v>12</v>
      </c>
      <c r="B10" t="s">
        <v>31</v>
      </c>
      <c r="C10" s="2">
        <v>20</v>
      </c>
      <c r="D10" s="5">
        <v>40</v>
      </c>
      <c r="E10" s="5">
        <v>55</v>
      </c>
      <c r="F10" s="5">
        <v>40</v>
      </c>
      <c r="G10" s="5">
        <v>40</v>
      </c>
      <c r="H10" s="5">
        <v>40</v>
      </c>
      <c r="I10" s="7">
        <f t="shared" si="6"/>
        <v>0</v>
      </c>
      <c r="J10" s="7">
        <f t="shared" si="7"/>
        <v>15</v>
      </c>
      <c r="K10" s="7">
        <f t="shared" si="7"/>
        <v>0</v>
      </c>
      <c r="L10" s="7">
        <f t="shared" si="7"/>
        <v>0</v>
      </c>
      <c r="M10" s="7">
        <f t="shared" si="7"/>
        <v>0</v>
      </c>
      <c r="N10" s="9">
        <f t="shared" si="13"/>
        <v>800</v>
      </c>
      <c r="O10" s="9">
        <f t="shared" si="13"/>
        <v>1100</v>
      </c>
      <c r="P10" s="9">
        <f t="shared" si="8"/>
        <v>800</v>
      </c>
      <c r="Q10" s="9">
        <f t="shared" si="8"/>
        <v>800</v>
      </c>
      <c r="R10" s="9">
        <f t="shared" si="8"/>
        <v>800</v>
      </c>
      <c r="S10" s="11">
        <f t="shared" si="14"/>
        <v>0</v>
      </c>
      <c r="T10" s="11">
        <f t="shared" si="9"/>
        <v>150</v>
      </c>
      <c r="U10" s="11">
        <f t="shared" si="9"/>
        <v>0</v>
      </c>
      <c r="V10" s="11">
        <f t="shared" si="9"/>
        <v>0</v>
      </c>
      <c r="W10" s="11">
        <f t="shared" si="9"/>
        <v>0</v>
      </c>
      <c r="X10" s="13">
        <f t="shared" si="15"/>
        <v>800</v>
      </c>
      <c r="Y10" s="13">
        <f t="shared" si="10"/>
        <v>1250</v>
      </c>
      <c r="Z10" s="13">
        <f t="shared" si="10"/>
        <v>800</v>
      </c>
      <c r="AA10" s="13">
        <f t="shared" si="10"/>
        <v>800</v>
      </c>
      <c r="AB10" s="13">
        <f t="shared" si="10"/>
        <v>800</v>
      </c>
      <c r="AC10" s="15">
        <f t="shared" si="16"/>
        <v>40</v>
      </c>
      <c r="AD10" s="15">
        <f t="shared" si="17"/>
        <v>70</v>
      </c>
      <c r="AE10" s="15">
        <f t="shared" si="18"/>
        <v>40</v>
      </c>
      <c r="AF10" s="15">
        <f t="shared" si="19"/>
        <v>40</v>
      </c>
      <c r="AG10" s="15">
        <f t="shared" si="20"/>
        <v>40</v>
      </c>
      <c r="AI10" s="3">
        <f t="shared" si="12"/>
        <v>4450</v>
      </c>
      <c r="AJ10">
        <f t="shared" si="21"/>
        <v>230</v>
      </c>
    </row>
    <row r="11" spans="1:36" x14ac:dyDescent="0.25">
      <c r="A11" t="s">
        <v>13</v>
      </c>
      <c r="B11" t="s">
        <v>32</v>
      </c>
      <c r="C11" s="2">
        <v>14.5</v>
      </c>
      <c r="D11" s="5">
        <v>40</v>
      </c>
      <c r="E11" s="5">
        <v>40</v>
      </c>
      <c r="F11" s="5">
        <v>40</v>
      </c>
      <c r="G11" s="5">
        <v>40</v>
      </c>
      <c r="H11" s="5">
        <v>40</v>
      </c>
      <c r="I11" s="7">
        <f t="shared" si="6"/>
        <v>0</v>
      </c>
      <c r="J11" s="7">
        <f t="shared" si="7"/>
        <v>0</v>
      </c>
      <c r="K11" s="7">
        <f t="shared" si="7"/>
        <v>0</v>
      </c>
      <c r="L11" s="7">
        <f t="shared" si="7"/>
        <v>0</v>
      </c>
      <c r="M11" s="7">
        <f t="shared" si="7"/>
        <v>0</v>
      </c>
      <c r="N11" s="9">
        <f t="shared" si="13"/>
        <v>580</v>
      </c>
      <c r="O11" s="9">
        <f t="shared" si="13"/>
        <v>580</v>
      </c>
      <c r="P11" s="9">
        <f t="shared" si="8"/>
        <v>580</v>
      </c>
      <c r="Q11" s="9">
        <f t="shared" si="8"/>
        <v>580</v>
      </c>
      <c r="R11" s="9">
        <f t="shared" si="8"/>
        <v>580</v>
      </c>
      <c r="S11" s="11">
        <f t="shared" si="14"/>
        <v>0</v>
      </c>
      <c r="T11" s="11">
        <f t="shared" si="9"/>
        <v>0</v>
      </c>
      <c r="U11" s="11">
        <f t="shared" si="9"/>
        <v>0</v>
      </c>
      <c r="V11" s="11">
        <f t="shared" si="9"/>
        <v>0</v>
      </c>
      <c r="W11" s="11">
        <f t="shared" si="9"/>
        <v>0</v>
      </c>
      <c r="X11" s="13">
        <f t="shared" si="15"/>
        <v>580</v>
      </c>
      <c r="Y11" s="13">
        <f t="shared" si="10"/>
        <v>580</v>
      </c>
      <c r="Z11" s="13">
        <f t="shared" si="10"/>
        <v>580</v>
      </c>
      <c r="AA11" s="13">
        <f t="shared" si="10"/>
        <v>580</v>
      </c>
      <c r="AB11" s="13">
        <f t="shared" si="10"/>
        <v>580</v>
      </c>
      <c r="AC11" s="15">
        <f t="shared" si="16"/>
        <v>40</v>
      </c>
      <c r="AD11" s="15">
        <f t="shared" si="17"/>
        <v>40</v>
      </c>
      <c r="AE11" s="15">
        <f t="shared" si="18"/>
        <v>40</v>
      </c>
      <c r="AF11" s="15">
        <f t="shared" si="19"/>
        <v>40</v>
      </c>
      <c r="AG11" s="15">
        <f t="shared" si="20"/>
        <v>40</v>
      </c>
      <c r="AI11" s="3">
        <f t="shared" si="12"/>
        <v>2900</v>
      </c>
      <c r="AJ11">
        <f t="shared" si="21"/>
        <v>200</v>
      </c>
    </row>
    <row r="12" spans="1:36" x14ac:dyDescent="0.25">
      <c r="A12" t="s">
        <v>14</v>
      </c>
      <c r="B12" t="s">
        <v>33</v>
      </c>
      <c r="C12" s="2">
        <v>12.5</v>
      </c>
      <c r="D12" s="5">
        <v>40</v>
      </c>
      <c r="E12" s="5">
        <v>53</v>
      </c>
      <c r="F12" s="5">
        <v>40</v>
      </c>
      <c r="G12" s="5">
        <v>40</v>
      </c>
      <c r="H12" s="5">
        <v>40</v>
      </c>
      <c r="I12" s="7">
        <f t="shared" si="6"/>
        <v>0</v>
      </c>
      <c r="J12" s="7">
        <f t="shared" si="7"/>
        <v>13</v>
      </c>
      <c r="K12" s="7">
        <f t="shared" si="7"/>
        <v>0</v>
      </c>
      <c r="L12" s="7">
        <f t="shared" si="7"/>
        <v>0</v>
      </c>
      <c r="M12" s="7">
        <f t="shared" si="7"/>
        <v>0</v>
      </c>
      <c r="N12" s="9">
        <f t="shared" si="13"/>
        <v>500</v>
      </c>
      <c r="O12" s="9">
        <f t="shared" si="13"/>
        <v>662.5</v>
      </c>
      <c r="P12" s="9">
        <f t="shared" si="8"/>
        <v>500</v>
      </c>
      <c r="Q12" s="9">
        <f t="shared" si="8"/>
        <v>500</v>
      </c>
      <c r="R12" s="9">
        <f t="shared" si="8"/>
        <v>500</v>
      </c>
      <c r="S12" s="11">
        <f t="shared" si="14"/>
        <v>0</v>
      </c>
      <c r="T12" s="11">
        <f t="shared" si="9"/>
        <v>81.25</v>
      </c>
      <c r="U12" s="11">
        <f t="shared" si="9"/>
        <v>0</v>
      </c>
      <c r="V12" s="11">
        <f t="shared" si="9"/>
        <v>0</v>
      </c>
      <c r="W12" s="11">
        <f t="shared" si="9"/>
        <v>0</v>
      </c>
      <c r="X12" s="13">
        <f t="shared" si="15"/>
        <v>500</v>
      </c>
      <c r="Y12" s="13">
        <f t="shared" si="10"/>
        <v>743.75</v>
      </c>
      <c r="Z12" s="13">
        <f t="shared" si="10"/>
        <v>500</v>
      </c>
      <c r="AA12" s="13">
        <f t="shared" si="10"/>
        <v>500</v>
      </c>
      <c r="AB12" s="13">
        <f t="shared" si="10"/>
        <v>500</v>
      </c>
      <c r="AC12" s="15">
        <f t="shared" si="16"/>
        <v>40</v>
      </c>
      <c r="AD12" s="15">
        <f t="shared" si="17"/>
        <v>66</v>
      </c>
      <c r="AE12" s="15">
        <f t="shared" si="18"/>
        <v>40</v>
      </c>
      <c r="AF12" s="15">
        <f t="shared" si="19"/>
        <v>40</v>
      </c>
      <c r="AG12" s="15">
        <f t="shared" si="20"/>
        <v>40</v>
      </c>
      <c r="AI12" s="3">
        <f t="shared" si="12"/>
        <v>2743.75</v>
      </c>
      <c r="AJ12">
        <f t="shared" si="21"/>
        <v>226</v>
      </c>
    </row>
    <row r="13" spans="1:36" x14ac:dyDescent="0.25">
      <c r="A13" t="s">
        <v>15</v>
      </c>
      <c r="B13" t="s">
        <v>34</v>
      </c>
      <c r="C13" s="2">
        <v>11</v>
      </c>
      <c r="D13" s="5">
        <v>43</v>
      </c>
      <c r="E13" s="5">
        <v>34</v>
      </c>
      <c r="F13" s="5">
        <v>43</v>
      </c>
      <c r="G13" s="5">
        <v>43</v>
      </c>
      <c r="H13" s="5">
        <v>43</v>
      </c>
      <c r="I13" s="7">
        <f t="shared" si="6"/>
        <v>3</v>
      </c>
      <c r="J13" s="7">
        <f t="shared" si="7"/>
        <v>0</v>
      </c>
      <c r="K13" s="7">
        <f t="shared" si="7"/>
        <v>3</v>
      </c>
      <c r="L13" s="7">
        <f t="shared" si="7"/>
        <v>3</v>
      </c>
      <c r="M13" s="7">
        <f t="shared" si="7"/>
        <v>3</v>
      </c>
      <c r="N13" s="9">
        <f t="shared" si="13"/>
        <v>473</v>
      </c>
      <c r="O13" s="9">
        <f t="shared" si="13"/>
        <v>374</v>
      </c>
      <c r="P13" s="9">
        <f t="shared" si="8"/>
        <v>473</v>
      </c>
      <c r="Q13" s="9">
        <f t="shared" si="8"/>
        <v>473</v>
      </c>
      <c r="R13" s="9">
        <f t="shared" si="8"/>
        <v>473</v>
      </c>
      <c r="S13" s="11">
        <f t="shared" si="14"/>
        <v>16.5</v>
      </c>
      <c r="T13" s="11">
        <f t="shared" si="9"/>
        <v>0</v>
      </c>
      <c r="U13" s="11">
        <f t="shared" si="9"/>
        <v>16.5</v>
      </c>
      <c r="V13" s="11">
        <f t="shared" si="9"/>
        <v>16.5</v>
      </c>
      <c r="W13" s="11">
        <f t="shared" si="9"/>
        <v>16.5</v>
      </c>
      <c r="X13" s="13">
        <f t="shared" si="15"/>
        <v>489.5</v>
      </c>
      <c r="Y13" s="13">
        <f t="shared" si="10"/>
        <v>374</v>
      </c>
      <c r="Z13" s="13">
        <f t="shared" si="10"/>
        <v>489.5</v>
      </c>
      <c r="AA13" s="13">
        <f t="shared" si="10"/>
        <v>489.5</v>
      </c>
      <c r="AB13" s="13">
        <f t="shared" si="10"/>
        <v>489.5</v>
      </c>
      <c r="AC13" s="15">
        <f t="shared" si="16"/>
        <v>46</v>
      </c>
      <c r="AD13" s="15">
        <f t="shared" si="17"/>
        <v>34</v>
      </c>
      <c r="AE13" s="15">
        <f t="shared" si="18"/>
        <v>46</v>
      </c>
      <c r="AF13" s="15">
        <f t="shared" si="19"/>
        <v>46</v>
      </c>
      <c r="AG13" s="15">
        <f t="shared" si="20"/>
        <v>46</v>
      </c>
      <c r="AI13" s="3">
        <f t="shared" si="12"/>
        <v>2332</v>
      </c>
      <c r="AJ13">
        <f t="shared" si="21"/>
        <v>218</v>
      </c>
    </row>
    <row r="14" spans="1:36" x14ac:dyDescent="0.25">
      <c r="A14" t="s">
        <v>16</v>
      </c>
      <c r="B14" t="s">
        <v>35</v>
      </c>
      <c r="C14" s="2">
        <v>12</v>
      </c>
      <c r="D14" s="5">
        <v>44</v>
      </c>
      <c r="E14" s="5">
        <v>44</v>
      </c>
      <c r="F14" s="5">
        <v>44</v>
      </c>
      <c r="G14" s="5">
        <v>40</v>
      </c>
      <c r="H14" s="5">
        <v>37</v>
      </c>
      <c r="I14" s="7">
        <f t="shared" si="6"/>
        <v>4</v>
      </c>
      <c r="J14" s="7">
        <f t="shared" si="7"/>
        <v>4</v>
      </c>
      <c r="K14" s="7">
        <f t="shared" si="7"/>
        <v>4</v>
      </c>
      <c r="L14" s="7">
        <f t="shared" si="7"/>
        <v>0</v>
      </c>
      <c r="M14" s="7">
        <f t="shared" si="7"/>
        <v>0</v>
      </c>
      <c r="N14" s="9">
        <f t="shared" si="13"/>
        <v>528</v>
      </c>
      <c r="O14" s="9">
        <f t="shared" si="13"/>
        <v>528</v>
      </c>
      <c r="P14" s="9">
        <f t="shared" si="8"/>
        <v>528</v>
      </c>
      <c r="Q14" s="9">
        <f t="shared" si="8"/>
        <v>480</v>
      </c>
      <c r="R14" s="9">
        <f t="shared" si="8"/>
        <v>444</v>
      </c>
      <c r="S14" s="11">
        <f t="shared" si="14"/>
        <v>24</v>
      </c>
      <c r="T14" s="11">
        <f t="shared" si="9"/>
        <v>24</v>
      </c>
      <c r="U14" s="11">
        <f t="shared" si="9"/>
        <v>24</v>
      </c>
      <c r="V14" s="11">
        <f t="shared" si="9"/>
        <v>0</v>
      </c>
      <c r="W14" s="11">
        <f t="shared" si="9"/>
        <v>0</v>
      </c>
      <c r="X14" s="13">
        <f t="shared" si="15"/>
        <v>552</v>
      </c>
      <c r="Y14" s="13">
        <f t="shared" si="10"/>
        <v>552</v>
      </c>
      <c r="Z14" s="13">
        <f t="shared" si="10"/>
        <v>552</v>
      </c>
      <c r="AA14" s="13">
        <f t="shared" si="10"/>
        <v>480</v>
      </c>
      <c r="AB14" s="13">
        <f t="shared" si="10"/>
        <v>444</v>
      </c>
      <c r="AC14" s="15">
        <f t="shared" si="16"/>
        <v>48</v>
      </c>
      <c r="AD14" s="15">
        <f t="shared" si="17"/>
        <v>48</v>
      </c>
      <c r="AE14" s="15">
        <f t="shared" si="18"/>
        <v>48</v>
      </c>
      <c r="AF14" s="15">
        <f t="shared" si="19"/>
        <v>40</v>
      </c>
      <c r="AG14" s="15">
        <f t="shared" si="20"/>
        <v>37</v>
      </c>
      <c r="AI14" s="3">
        <f t="shared" si="12"/>
        <v>2580</v>
      </c>
      <c r="AJ14">
        <f t="shared" si="21"/>
        <v>221</v>
      </c>
    </row>
    <row r="15" spans="1:36" x14ac:dyDescent="0.25">
      <c r="A15" t="s">
        <v>17</v>
      </c>
      <c r="B15" t="s">
        <v>36</v>
      </c>
      <c r="C15" s="2">
        <v>38</v>
      </c>
      <c r="D15" s="5">
        <v>45</v>
      </c>
      <c r="E15" s="5">
        <v>45</v>
      </c>
      <c r="F15" s="5">
        <v>45</v>
      </c>
      <c r="G15" s="5">
        <v>45</v>
      </c>
      <c r="H15" s="5">
        <v>45</v>
      </c>
      <c r="I15" s="7">
        <f t="shared" si="6"/>
        <v>5</v>
      </c>
      <c r="J15" s="7">
        <f t="shared" si="7"/>
        <v>5</v>
      </c>
      <c r="K15" s="7">
        <f t="shared" si="7"/>
        <v>5</v>
      </c>
      <c r="L15" s="7">
        <f t="shared" si="7"/>
        <v>5</v>
      </c>
      <c r="M15" s="7">
        <f t="shared" si="7"/>
        <v>5</v>
      </c>
      <c r="N15" s="9">
        <f t="shared" si="13"/>
        <v>1710</v>
      </c>
      <c r="O15" s="9">
        <f t="shared" si="13"/>
        <v>1710</v>
      </c>
      <c r="P15" s="9">
        <f t="shared" si="8"/>
        <v>1710</v>
      </c>
      <c r="Q15" s="9">
        <f t="shared" si="8"/>
        <v>1710</v>
      </c>
      <c r="R15" s="9">
        <f t="shared" si="8"/>
        <v>1710</v>
      </c>
      <c r="S15" s="11">
        <f t="shared" si="14"/>
        <v>95</v>
      </c>
      <c r="T15" s="11">
        <f t="shared" si="9"/>
        <v>95</v>
      </c>
      <c r="U15" s="11">
        <f t="shared" si="9"/>
        <v>95</v>
      </c>
      <c r="V15" s="11">
        <f t="shared" si="9"/>
        <v>95</v>
      </c>
      <c r="W15" s="11">
        <f t="shared" si="9"/>
        <v>95</v>
      </c>
      <c r="X15" s="13">
        <f t="shared" si="15"/>
        <v>1805</v>
      </c>
      <c r="Y15" s="13">
        <f t="shared" si="10"/>
        <v>1805</v>
      </c>
      <c r="Z15" s="13">
        <f t="shared" si="10"/>
        <v>1805</v>
      </c>
      <c r="AA15" s="13">
        <f t="shared" si="10"/>
        <v>1805</v>
      </c>
      <c r="AB15" s="13">
        <f t="shared" si="10"/>
        <v>1805</v>
      </c>
      <c r="AC15" s="15">
        <f t="shared" si="16"/>
        <v>50</v>
      </c>
      <c r="AD15" s="15">
        <f t="shared" si="17"/>
        <v>50</v>
      </c>
      <c r="AE15" s="15">
        <f t="shared" si="18"/>
        <v>50</v>
      </c>
      <c r="AF15" s="15">
        <f t="shared" si="19"/>
        <v>50</v>
      </c>
      <c r="AG15" s="15">
        <f t="shared" si="20"/>
        <v>50</v>
      </c>
      <c r="AI15" s="3">
        <f t="shared" si="12"/>
        <v>9025</v>
      </c>
      <c r="AJ15">
        <f t="shared" si="21"/>
        <v>250</v>
      </c>
    </row>
    <row r="16" spans="1:36" x14ac:dyDescent="0.25">
      <c r="A16" t="s">
        <v>18</v>
      </c>
      <c r="B16" t="s">
        <v>37</v>
      </c>
      <c r="C16" s="2">
        <v>40.700000000000003</v>
      </c>
      <c r="D16" s="5">
        <v>41</v>
      </c>
      <c r="E16" s="5">
        <v>41</v>
      </c>
      <c r="F16" s="5">
        <v>41</v>
      </c>
      <c r="G16" s="5">
        <v>41</v>
      </c>
      <c r="H16" s="5">
        <v>41</v>
      </c>
      <c r="I16" s="7">
        <f t="shared" si="6"/>
        <v>1</v>
      </c>
      <c r="J16" s="7">
        <f t="shared" si="7"/>
        <v>1</v>
      </c>
      <c r="K16" s="7">
        <f t="shared" si="7"/>
        <v>1</v>
      </c>
      <c r="L16" s="7">
        <f t="shared" si="7"/>
        <v>1</v>
      </c>
      <c r="M16" s="7">
        <f t="shared" si="7"/>
        <v>1</v>
      </c>
      <c r="N16" s="9">
        <f t="shared" si="13"/>
        <v>1668.7</v>
      </c>
      <c r="O16" s="9">
        <f t="shared" si="13"/>
        <v>1668.7</v>
      </c>
      <c r="P16" s="9">
        <f t="shared" si="8"/>
        <v>1668.7</v>
      </c>
      <c r="Q16" s="9">
        <f t="shared" si="8"/>
        <v>1668.7</v>
      </c>
      <c r="R16" s="9">
        <f t="shared" si="8"/>
        <v>1668.7</v>
      </c>
      <c r="S16" s="11">
        <f t="shared" si="14"/>
        <v>20.350000000000001</v>
      </c>
      <c r="T16" s="11">
        <f t="shared" si="9"/>
        <v>20.350000000000001</v>
      </c>
      <c r="U16" s="11">
        <f t="shared" si="9"/>
        <v>20.350000000000001</v>
      </c>
      <c r="V16" s="11">
        <f t="shared" si="9"/>
        <v>20.350000000000001</v>
      </c>
      <c r="W16" s="11">
        <f t="shared" si="9"/>
        <v>20.350000000000001</v>
      </c>
      <c r="X16" s="13">
        <f t="shared" si="15"/>
        <v>1689.05</v>
      </c>
      <c r="Y16" s="13">
        <f t="shared" si="10"/>
        <v>1689.05</v>
      </c>
      <c r="Z16" s="13">
        <f t="shared" si="10"/>
        <v>1689.05</v>
      </c>
      <c r="AA16" s="13">
        <f t="shared" si="10"/>
        <v>1689.05</v>
      </c>
      <c r="AB16" s="13">
        <f t="shared" si="10"/>
        <v>1689.05</v>
      </c>
      <c r="AC16" s="15">
        <f t="shared" si="16"/>
        <v>42</v>
      </c>
      <c r="AD16" s="15">
        <f t="shared" si="17"/>
        <v>42</v>
      </c>
      <c r="AE16" s="15">
        <f t="shared" si="18"/>
        <v>42</v>
      </c>
      <c r="AF16" s="15">
        <f t="shared" si="19"/>
        <v>42</v>
      </c>
      <c r="AG16" s="15">
        <f t="shared" si="20"/>
        <v>42</v>
      </c>
      <c r="AI16" s="3">
        <f t="shared" si="12"/>
        <v>8445.25</v>
      </c>
      <c r="AJ16">
        <f t="shared" si="21"/>
        <v>210</v>
      </c>
    </row>
    <row r="17" spans="1:36" x14ac:dyDescent="0.25">
      <c r="A17" t="s">
        <v>19</v>
      </c>
      <c r="B17" t="s">
        <v>38</v>
      </c>
      <c r="C17" s="2">
        <v>45</v>
      </c>
      <c r="D17" s="5">
        <v>32</v>
      </c>
      <c r="E17" s="5">
        <v>32</v>
      </c>
      <c r="F17" s="5">
        <v>40</v>
      </c>
      <c r="G17" s="5">
        <v>55</v>
      </c>
      <c r="H17" s="5">
        <v>32</v>
      </c>
      <c r="I17" s="7">
        <f t="shared" si="6"/>
        <v>0</v>
      </c>
      <c r="J17" s="7">
        <f t="shared" si="7"/>
        <v>0</v>
      </c>
      <c r="K17" s="7">
        <f t="shared" si="7"/>
        <v>0</v>
      </c>
      <c r="L17" s="7">
        <f t="shared" si="7"/>
        <v>15</v>
      </c>
      <c r="M17" s="7">
        <f t="shared" si="7"/>
        <v>0</v>
      </c>
      <c r="N17" s="9">
        <f t="shared" si="13"/>
        <v>1440</v>
      </c>
      <c r="O17" s="9">
        <f t="shared" si="13"/>
        <v>1440</v>
      </c>
      <c r="P17" s="9">
        <f t="shared" si="8"/>
        <v>1800</v>
      </c>
      <c r="Q17" s="9">
        <f t="shared" si="8"/>
        <v>2475</v>
      </c>
      <c r="R17" s="9">
        <f t="shared" si="8"/>
        <v>1440</v>
      </c>
      <c r="S17" s="11">
        <f t="shared" si="14"/>
        <v>0</v>
      </c>
      <c r="T17" s="11">
        <f t="shared" si="9"/>
        <v>0</v>
      </c>
      <c r="U17" s="11">
        <f t="shared" si="9"/>
        <v>0</v>
      </c>
      <c r="V17" s="11">
        <f t="shared" si="9"/>
        <v>337.5</v>
      </c>
      <c r="W17" s="11">
        <f t="shared" si="9"/>
        <v>0</v>
      </c>
      <c r="X17" s="13">
        <f t="shared" si="15"/>
        <v>1440</v>
      </c>
      <c r="Y17" s="13">
        <f t="shared" si="10"/>
        <v>1440</v>
      </c>
      <c r="Z17" s="13">
        <f t="shared" si="10"/>
        <v>1800</v>
      </c>
      <c r="AA17" s="13">
        <f t="shared" si="10"/>
        <v>2812.5</v>
      </c>
      <c r="AB17" s="13">
        <f t="shared" si="10"/>
        <v>1440</v>
      </c>
      <c r="AC17" s="15">
        <f t="shared" si="16"/>
        <v>32</v>
      </c>
      <c r="AD17" s="15">
        <f t="shared" si="17"/>
        <v>32</v>
      </c>
      <c r="AE17" s="15">
        <f t="shared" si="18"/>
        <v>40</v>
      </c>
      <c r="AF17" s="15">
        <f t="shared" si="19"/>
        <v>70</v>
      </c>
      <c r="AG17" s="15">
        <f t="shared" si="20"/>
        <v>32</v>
      </c>
      <c r="AI17" s="3">
        <f t="shared" si="12"/>
        <v>8932.5</v>
      </c>
      <c r="AJ17">
        <f t="shared" si="21"/>
        <v>206</v>
      </c>
    </row>
    <row r="18" spans="1:36" x14ac:dyDescent="0.25">
      <c r="A18" t="s">
        <v>20</v>
      </c>
      <c r="B18" t="s">
        <v>39</v>
      </c>
      <c r="C18" s="2">
        <v>20</v>
      </c>
      <c r="D18" s="5">
        <v>55</v>
      </c>
      <c r="E18" s="5">
        <v>55</v>
      </c>
      <c r="F18" s="5">
        <v>55</v>
      </c>
      <c r="G18" s="5">
        <v>55</v>
      </c>
      <c r="H18" s="5">
        <v>55</v>
      </c>
      <c r="I18" s="7">
        <f t="shared" si="6"/>
        <v>15</v>
      </c>
      <c r="J18" s="7">
        <f t="shared" si="7"/>
        <v>15</v>
      </c>
      <c r="K18" s="7">
        <f t="shared" si="7"/>
        <v>15</v>
      </c>
      <c r="L18" s="7">
        <f t="shared" si="7"/>
        <v>15</v>
      </c>
      <c r="M18" s="7">
        <f t="shared" si="7"/>
        <v>15</v>
      </c>
      <c r="N18" s="9">
        <f t="shared" si="13"/>
        <v>1100</v>
      </c>
      <c r="O18" s="9">
        <f t="shared" si="13"/>
        <v>1100</v>
      </c>
      <c r="P18" s="9">
        <f t="shared" si="8"/>
        <v>1100</v>
      </c>
      <c r="Q18" s="9">
        <f t="shared" si="8"/>
        <v>1100</v>
      </c>
      <c r="R18" s="9">
        <f t="shared" si="8"/>
        <v>1100</v>
      </c>
      <c r="S18" s="11">
        <f t="shared" si="14"/>
        <v>150</v>
      </c>
      <c r="T18" s="11">
        <f t="shared" si="9"/>
        <v>150</v>
      </c>
      <c r="U18" s="11">
        <f t="shared" si="9"/>
        <v>150</v>
      </c>
      <c r="V18" s="11">
        <f t="shared" si="9"/>
        <v>150</v>
      </c>
      <c r="W18" s="11">
        <f t="shared" si="9"/>
        <v>150</v>
      </c>
      <c r="X18" s="13">
        <f t="shared" si="15"/>
        <v>1250</v>
      </c>
      <c r="Y18" s="13">
        <f t="shared" si="10"/>
        <v>1250</v>
      </c>
      <c r="Z18" s="13">
        <f t="shared" si="10"/>
        <v>1250</v>
      </c>
      <c r="AA18" s="13">
        <f t="shared" si="10"/>
        <v>1250</v>
      </c>
      <c r="AB18" s="13">
        <f t="shared" si="10"/>
        <v>1250</v>
      </c>
      <c r="AC18" s="15">
        <f t="shared" si="16"/>
        <v>70</v>
      </c>
      <c r="AD18" s="15">
        <f t="shared" si="17"/>
        <v>70</v>
      </c>
      <c r="AE18" s="15">
        <f t="shared" si="18"/>
        <v>70</v>
      </c>
      <c r="AF18" s="15">
        <f t="shared" si="19"/>
        <v>70</v>
      </c>
      <c r="AG18" s="15">
        <f t="shared" si="20"/>
        <v>70</v>
      </c>
      <c r="AI18" s="3">
        <f t="shared" si="12"/>
        <v>6250</v>
      </c>
      <c r="AJ18">
        <f t="shared" si="21"/>
        <v>350</v>
      </c>
    </row>
    <row r="19" spans="1:36" x14ac:dyDescent="0.25">
      <c r="A19" t="s">
        <v>21</v>
      </c>
      <c r="B19" t="s">
        <v>40</v>
      </c>
      <c r="C19" s="2">
        <v>19</v>
      </c>
      <c r="D19" s="5">
        <v>40</v>
      </c>
      <c r="E19" s="5">
        <v>40</v>
      </c>
      <c r="F19" s="5">
        <v>40</v>
      </c>
      <c r="G19" s="5">
        <v>40</v>
      </c>
      <c r="H19" s="5">
        <v>40</v>
      </c>
      <c r="I19" s="7">
        <f t="shared" si="6"/>
        <v>0</v>
      </c>
      <c r="J19" s="7">
        <f t="shared" si="7"/>
        <v>0</v>
      </c>
      <c r="K19" s="7">
        <f t="shared" si="7"/>
        <v>0</v>
      </c>
      <c r="L19" s="7">
        <f t="shared" si="7"/>
        <v>0</v>
      </c>
      <c r="M19" s="7">
        <f t="shared" si="7"/>
        <v>0</v>
      </c>
      <c r="N19" s="9">
        <f t="shared" si="13"/>
        <v>760</v>
      </c>
      <c r="O19" s="9">
        <f t="shared" si="13"/>
        <v>760</v>
      </c>
      <c r="P19" s="9">
        <f t="shared" si="8"/>
        <v>760</v>
      </c>
      <c r="Q19" s="9">
        <f t="shared" si="8"/>
        <v>760</v>
      </c>
      <c r="R19" s="9">
        <f t="shared" si="8"/>
        <v>760</v>
      </c>
      <c r="S19" s="11">
        <f t="shared" si="14"/>
        <v>0</v>
      </c>
      <c r="T19" s="11">
        <f t="shared" si="9"/>
        <v>0</v>
      </c>
      <c r="U19" s="11">
        <f t="shared" si="9"/>
        <v>0</v>
      </c>
      <c r="V19" s="11">
        <f t="shared" si="9"/>
        <v>0</v>
      </c>
      <c r="W19" s="11">
        <f t="shared" si="9"/>
        <v>0</v>
      </c>
      <c r="X19" s="13">
        <f t="shared" si="15"/>
        <v>760</v>
      </c>
      <c r="Y19" s="13">
        <f t="shared" si="10"/>
        <v>760</v>
      </c>
      <c r="Z19" s="13">
        <f t="shared" si="10"/>
        <v>760</v>
      </c>
      <c r="AA19" s="13">
        <f t="shared" si="10"/>
        <v>760</v>
      </c>
      <c r="AB19" s="13">
        <f t="shared" si="10"/>
        <v>760</v>
      </c>
      <c r="AC19" s="15">
        <f t="shared" si="16"/>
        <v>40</v>
      </c>
      <c r="AD19" s="15">
        <f t="shared" si="17"/>
        <v>40</v>
      </c>
      <c r="AE19" s="15">
        <f t="shared" si="18"/>
        <v>40</v>
      </c>
      <c r="AF19" s="15">
        <f t="shared" si="19"/>
        <v>40</v>
      </c>
      <c r="AG19" s="15">
        <f t="shared" si="20"/>
        <v>40</v>
      </c>
      <c r="AI19" s="3">
        <f t="shared" si="12"/>
        <v>3800</v>
      </c>
      <c r="AJ19">
        <f t="shared" si="21"/>
        <v>200</v>
      </c>
    </row>
    <row r="20" spans="1:36" x14ac:dyDescent="0.25">
      <c r="A20" t="s">
        <v>22</v>
      </c>
      <c r="B20" t="s">
        <v>33</v>
      </c>
      <c r="C20" s="2">
        <v>22.5</v>
      </c>
      <c r="D20" s="5">
        <v>29</v>
      </c>
      <c r="E20" s="5">
        <v>29</v>
      </c>
      <c r="F20" s="5">
        <v>44</v>
      </c>
      <c r="G20" s="5">
        <v>29</v>
      </c>
      <c r="H20" s="5">
        <v>29</v>
      </c>
      <c r="I20" s="7">
        <f t="shared" si="6"/>
        <v>0</v>
      </c>
      <c r="J20" s="7">
        <f t="shared" ref="J20:M23" si="22">IF(E20&gt;40,E20-40,0)</f>
        <v>0</v>
      </c>
      <c r="K20" s="7">
        <f t="shared" si="22"/>
        <v>4</v>
      </c>
      <c r="L20" s="7">
        <f t="shared" si="22"/>
        <v>0</v>
      </c>
      <c r="M20" s="7">
        <f t="shared" si="22"/>
        <v>0</v>
      </c>
      <c r="N20" s="9">
        <f t="shared" si="13"/>
        <v>652.5</v>
      </c>
      <c r="O20" s="9">
        <f t="shared" si="13"/>
        <v>652.5</v>
      </c>
      <c r="P20" s="9">
        <f t="shared" ref="P20:P23" si="23">$C20*F20</f>
        <v>990</v>
      </c>
      <c r="Q20" s="9">
        <f t="shared" ref="Q20:Q23" si="24">$C20*G20</f>
        <v>652.5</v>
      </c>
      <c r="R20" s="9">
        <f t="shared" ref="R20:R23" si="25">$C20*H20</f>
        <v>652.5</v>
      </c>
      <c r="S20" s="11">
        <f t="shared" si="14"/>
        <v>0</v>
      </c>
      <c r="T20" s="11">
        <f t="shared" ref="T20:T23" si="26">0.5*$C20*J20</f>
        <v>0</v>
      </c>
      <c r="U20" s="11">
        <f t="shared" ref="U20:U23" si="27">0.5*$C20*K20</f>
        <v>45</v>
      </c>
      <c r="V20" s="11">
        <f t="shared" ref="V20:V23" si="28">0.5*$C20*L20</f>
        <v>0</v>
      </c>
      <c r="W20" s="11">
        <f t="shared" ref="W20:W23" si="29">0.5*$C20*M20</f>
        <v>0</v>
      </c>
      <c r="X20" s="13">
        <f t="shared" si="15"/>
        <v>652.5</v>
      </c>
      <c r="Y20" s="13">
        <f t="shared" ref="Y20:Y23" si="30">O20+T20</f>
        <v>652.5</v>
      </c>
      <c r="Z20" s="13">
        <f t="shared" ref="Z20:Z23" si="31">P20+U20</f>
        <v>1035</v>
      </c>
      <c r="AA20" s="13">
        <f t="shared" ref="AA20:AA23" si="32">Q20+V20</f>
        <v>652.5</v>
      </c>
      <c r="AB20" s="13">
        <f t="shared" ref="AB20:AB23" si="33">R20+W20</f>
        <v>652.5</v>
      </c>
      <c r="AC20" s="15">
        <f t="shared" si="16"/>
        <v>29</v>
      </c>
      <c r="AD20" s="15">
        <f t="shared" si="17"/>
        <v>29</v>
      </c>
      <c r="AE20" s="15">
        <f t="shared" si="18"/>
        <v>48</v>
      </c>
      <c r="AF20" s="15">
        <f t="shared" si="19"/>
        <v>29</v>
      </c>
      <c r="AG20" s="15">
        <f t="shared" si="20"/>
        <v>29</v>
      </c>
      <c r="AI20" s="3">
        <f t="shared" si="12"/>
        <v>3645</v>
      </c>
      <c r="AJ20">
        <f t="shared" si="21"/>
        <v>164</v>
      </c>
    </row>
    <row r="21" spans="1:36" x14ac:dyDescent="0.25">
      <c r="A21" t="s">
        <v>23</v>
      </c>
      <c r="B21" t="s">
        <v>41</v>
      </c>
      <c r="C21" s="2">
        <v>17.8</v>
      </c>
      <c r="D21" s="5">
        <v>38</v>
      </c>
      <c r="E21" s="5">
        <v>38</v>
      </c>
      <c r="F21" s="5">
        <v>44</v>
      </c>
      <c r="G21" s="5">
        <v>40</v>
      </c>
      <c r="H21" s="5">
        <v>55</v>
      </c>
      <c r="I21" s="7">
        <f t="shared" si="6"/>
        <v>0</v>
      </c>
      <c r="J21" s="7">
        <f t="shared" si="22"/>
        <v>0</v>
      </c>
      <c r="K21" s="7">
        <f t="shared" si="22"/>
        <v>4</v>
      </c>
      <c r="L21" s="7">
        <f t="shared" si="22"/>
        <v>0</v>
      </c>
      <c r="M21" s="7">
        <f t="shared" si="22"/>
        <v>15</v>
      </c>
      <c r="N21" s="9">
        <f t="shared" si="13"/>
        <v>676.4</v>
      </c>
      <c r="O21" s="9">
        <f t="shared" si="13"/>
        <v>676.4</v>
      </c>
      <c r="P21" s="9">
        <f t="shared" si="23"/>
        <v>783.2</v>
      </c>
      <c r="Q21" s="9">
        <f t="shared" si="24"/>
        <v>712</v>
      </c>
      <c r="R21" s="9">
        <f t="shared" si="25"/>
        <v>979</v>
      </c>
      <c r="S21" s="11">
        <f t="shared" si="14"/>
        <v>0</v>
      </c>
      <c r="T21" s="11">
        <f t="shared" si="26"/>
        <v>0</v>
      </c>
      <c r="U21" s="11">
        <f t="shared" si="27"/>
        <v>35.6</v>
      </c>
      <c r="V21" s="11">
        <f t="shared" si="28"/>
        <v>0</v>
      </c>
      <c r="W21" s="11">
        <f t="shared" si="29"/>
        <v>133.5</v>
      </c>
      <c r="X21" s="13">
        <f t="shared" si="15"/>
        <v>676.4</v>
      </c>
      <c r="Y21" s="13">
        <f t="shared" si="30"/>
        <v>676.4</v>
      </c>
      <c r="Z21" s="13">
        <f t="shared" si="31"/>
        <v>818.80000000000007</v>
      </c>
      <c r="AA21" s="13">
        <f t="shared" si="32"/>
        <v>712</v>
      </c>
      <c r="AB21" s="13">
        <f t="shared" si="33"/>
        <v>1112.5</v>
      </c>
      <c r="AC21" s="15">
        <f t="shared" si="16"/>
        <v>38</v>
      </c>
      <c r="AD21" s="15">
        <f t="shared" si="17"/>
        <v>38</v>
      </c>
      <c r="AE21" s="15">
        <f t="shared" si="18"/>
        <v>48</v>
      </c>
      <c r="AF21" s="15">
        <f t="shared" si="19"/>
        <v>40</v>
      </c>
      <c r="AG21" s="15">
        <f t="shared" si="20"/>
        <v>70</v>
      </c>
      <c r="AI21" s="3">
        <f t="shared" si="12"/>
        <v>3996.1</v>
      </c>
      <c r="AJ21">
        <f t="shared" si="21"/>
        <v>234</v>
      </c>
    </row>
    <row r="22" spans="1:36" x14ac:dyDescent="0.25">
      <c r="A22" t="s">
        <v>24</v>
      </c>
      <c r="B22" t="s">
        <v>42</v>
      </c>
      <c r="C22" s="2">
        <v>16.5</v>
      </c>
      <c r="D22" s="5">
        <v>49</v>
      </c>
      <c r="E22" s="5">
        <v>49</v>
      </c>
      <c r="F22" s="5">
        <v>49</v>
      </c>
      <c r="G22" s="5">
        <v>49</v>
      </c>
      <c r="H22" s="5">
        <v>49</v>
      </c>
      <c r="I22" s="7">
        <f t="shared" si="6"/>
        <v>9</v>
      </c>
      <c r="J22" s="7">
        <f t="shared" si="22"/>
        <v>9</v>
      </c>
      <c r="K22" s="7">
        <f t="shared" si="22"/>
        <v>9</v>
      </c>
      <c r="L22" s="7">
        <f t="shared" si="22"/>
        <v>9</v>
      </c>
      <c r="M22" s="7">
        <f t="shared" si="22"/>
        <v>9</v>
      </c>
      <c r="N22" s="9">
        <f t="shared" si="13"/>
        <v>808.5</v>
      </c>
      <c r="O22" s="9">
        <f t="shared" si="13"/>
        <v>808.5</v>
      </c>
      <c r="P22" s="9">
        <f t="shared" si="23"/>
        <v>808.5</v>
      </c>
      <c r="Q22" s="9">
        <f t="shared" si="24"/>
        <v>808.5</v>
      </c>
      <c r="R22" s="9">
        <f t="shared" si="25"/>
        <v>808.5</v>
      </c>
      <c r="S22" s="11">
        <f t="shared" si="14"/>
        <v>74.25</v>
      </c>
      <c r="T22" s="11">
        <f t="shared" si="26"/>
        <v>74.25</v>
      </c>
      <c r="U22" s="11">
        <f t="shared" si="27"/>
        <v>74.25</v>
      </c>
      <c r="V22" s="11">
        <f t="shared" si="28"/>
        <v>74.25</v>
      </c>
      <c r="W22" s="11">
        <f t="shared" si="29"/>
        <v>74.25</v>
      </c>
      <c r="X22" s="13">
        <f t="shared" si="15"/>
        <v>882.75</v>
      </c>
      <c r="Y22" s="13">
        <f t="shared" si="30"/>
        <v>882.75</v>
      </c>
      <c r="Z22" s="13">
        <f t="shared" si="31"/>
        <v>882.75</v>
      </c>
      <c r="AA22" s="13">
        <f t="shared" si="32"/>
        <v>882.75</v>
      </c>
      <c r="AB22" s="13">
        <f t="shared" si="33"/>
        <v>882.75</v>
      </c>
      <c r="AC22" s="15">
        <f t="shared" si="16"/>
        <v>58</v>
      </c>
      <c r="AD22" s="15">
        <f t="shared" si="17"/>
        <v>58</v>
      </c>
      <c r="AE22" s="15">
        <f t="shared" si="18"/>
        <v>58</v>
      </c>
      <c r="AF22" s="15">
        <f t="shared" si="19"/>
        <v>58</v>
      </c>
      <c r="AG22" s="15">
        <f t="shared" si="20"/>
        <v>58</v>
      </c>
      <c r="AI22" s="3">
        <f t="shared" si="12"/>
        <v>4413.75</v>
      </c>
      <c r="AJ22">
        <f t="shared" si="21"/>
        <v>290</v>
      </c>
    </row>
    <row r="23" spans="1:36" x14ac:dyDescent="0.25">
      <c r="A23" t="s">
        <v>25</v>
      </c>
      <c r="B23" t="s">
        <v>43</v>
      </c>
      <c r="C23" s="2">
        <v>15</v>
      </c>
      <c r="D23" s="5">
        <v>40</v>
      </c>
      <c r="E23" s="5">
        <v>40</v>
      </c>
      <c r="F23" s="5">
        <v>40</v>
      </c>
      <c r="G23" s="5">
        <v>40</v>
      </c>
      <c r="H23" s="5">
        <v>40</v>
      </c>
      <c r="I23" s="7">
        <f t="shared" si="6"/>
        <v>0</v>
      </c>
      <c r="J23" s="7">
        <f t="shared" si="22"/>
        <v>0</v>
      </c>
      <c r="K23" s="7">
        <f t="shared" si="22"/>
        <v>0</v>
      </c>
      <c r="L23" s="7">
        <f t="shared" si="22"/>
        <v>0</v>
      </c>
      <c r="M23" s="7">
        <f t="shared" si="22"/>
        <v>0</v>
      </c>
      <c r="N23" s="9">
        <f t="shared" si="13"/>
        <v>600</v>
      </c>
      <c r="O23" s="9">
        <f t="shared" si="13"/>
        <v>600</v>
      </c>
      <c r="P23" s="9">
        <f t="shared" si="23"/>
        <v>600</v>
      </c>
      <c r="Q23" s="9">
        <f t="shared" si="24"/>
        <v>600</v>
      </c>
      <c r="R23" s="9">
        <f t="shared" si="25"/>
        <v>600</v>
      </c>
      <c r="S23" s="11">
        <f t="shared" si="14"/>
        <v>0</v>
      </c>
      <c r="T23" s="11">
        <f t="shared" si="26"/>
        <v>0</v>
      </c>
      <c r="U23" s="11">
        <f t="shared" si="27"/>
        <v>0</v>
      </c>
      <c r="V23" s="11">
        <f t="shared" si="28"/>
        <v>0</v>
      </c>
      <c r="W23" s="11">
        <f t="shared" si="29"/>
        <v>0</v>
      </c>
      <c r="X23" s="13">
        <f t="shared" si="15"/>
        <v>600</v>
      </c>
      <c r="Y23" s="13">
        <f t="shared" si="30"/>
        <v>600</v>
      </c>
      <c r="Z23" s="13">
        <f t="shared" si="31"/>
        <v>600</v>
      </c>
      <c r="AA23" s="13">
        <f t="shared" si="32"/>
        <v>600</v>
      </c>
      <c r="AB23" s="13">
        <f t="shared" si="33"/>
        <v>600</v>
      </c>
      <c r="AC23" s="15">
        <f t="shared" si="16"/>
        <v>40</v>
      </c>
      <c r="AD23" s="15">
        <f t="shared" si="17"/>
        <v>40</v>
      </c>
      <c r="AE23" s="15">
        <f t="shared" si="18"/>
        <v>40</v>
      </c>
      <c r="AF23" s="15">
        <f t="shared" si="19"/>
        <v>40</v>
      </c>
      <c r="AG23" s="15">
        <f t="shared" si="20"/>
        <v>40</v>
      </c>
      <c r="AI23" s="3">
        <f t="shared" si="12"/>
        <v>3000</v>
      </c>
      <c r="AJ23">
        <f t="shared" si="21"/>
        <v>200</v>
      </c>
    </row>
    <row r="24" spans="1:36" x14ac:dyDescent="0.25">
      <c r="AI24" s="3"/>
    </row>
    <row r="25" spans="1:36" x14ac:dyDescent="0.25">
      <c r="A25" t="s">
        <v>44</v>
      </c>
      <c r="C25" s="3">
        <f>MAX(C4:C23)</f>
        <v>45</v>
      </c>
      <c r="D25" s="17">
        <f>MAX(D4:D23)</f>
        <v>55</v>
      </c>
      <c r="E25" s="17">
        <f t="shared" ref="E25:H25" si="34">MAX(E4:E23)</f>
        <v>55</v>
      </c>
      <c r="F25" s="17">
        <f t="shared" si="34"/>
        <v>55</v>
      </c>
      <c r="G25" s="17">
        <f t="shared" si="34"/>
        <v>55</v>
      </c>
      <c r="H25" s="17">
        <f t="shared" si="34"/>
        <v>55</v>
      </c>
      <c r="I25" s="18">
        <f t="shared" ref="I25:M25" si="35">MAX(I4:I23)</f>
        <v>15</v>
      </c>
      <c r="J25" s="18">
        <f t="shared" si="35"/>
        <v>15</v>
      </c>
      <c r="K25" s="18">
        <f t="shared" si="35"/>
        <v>15</v>
      </c>
      <c r="L25" s="18">
        <f t="shared" si="35"/>
        <v>15</v>
      </c>
      <c r="M25" s="18">
        <f t="shared" si="35"/>
        <v>15</v>
      </c>
      <c r="N25" s="19">
        <f>MAX(N4:N23)</f>
        <v>1710</v>
      </c>
      <c r="O25" s="19">
        <f t="shared" ref="O25:AB25" si="36">MAX(O4:O23)</f>
        <v>1710</v>
      </c>
      <c r="P25" s="19">
        <f t="shared" si="36"/>
        <v>1800</v>
      </c>
      <c r="Q25" s="19">
        <f t="shared" si="36"/>
        <v>2475</v>
      </c>
      <c r="R25" s="19">
        <f t="shared" si="36"/>
        <v>1710</v>
      </c>
      <c r="S25" s="20">
        <f t="shared" si="36"/>
        <v>150</v>
      </c>
      <c r="T25" s="20">
        <f t="shared" si="36"/>
        <v>150</v>
      </c>
      <c r="U25" s="20">
        <f t="shared" si="36"/>
        <v>150</v>
      </c>
      <c r="V25" s="20">
        <f t="shared" si="36"/>
        <v>337.5</v>
      </c>
      <c r="W25" s="20">
        <f t="shared" si="36"/>
        <v>150</v>
      </c>
      <c r="X25" s="21">
        <f t="shared" si="36"/>
        <v>1805</v>
      </c>
      <c r="Y25" s="21">
        <f t="shared" si="36"/>
        <v>1805</v>
      </c>
      <c r="Z25" s="21">
        <f t="shared" si="36"/>
        <v>1805</v>
      </c>
      <c r="AA25" s="21">
        <f t="shared" si="36"/>
        <v>2812.5</v>
      </c>
      <c r="AB25" s="21">
        <f t="shared" si="36"/>
        <v>1805</v>
      </c>
      <c r="AC25" s="22">
        <f t="shared" ref="AC25:AG25" si="37">MAX(AC4:AC23)</f>
        <v>70</v>
      </c>
      <c r="AD25" s="22">
        <f t="shared" si="37"/>
        <v>70</v>
      </c>
      <c r="AE25" s="22">
        <f t="shared" si="37"/>
        <v>70</v>
      </c>
      <c r="AF25" s="22">
        <f t="shared" si="37"/>
        <v>70</v>
      </c>
      <c r="AG25" s="22">
        <f t="shared" si="37"/>
        <v>70</v>
      </c>
      <c r="AI25" s="2">
        <f t="shared" ref="AI25:AJ25" si="38">MAX(AI4:AI23)</f>
        <v>9025</v>
      </c>
      <c r="AJ25" s="16">
        <f t="shared" si="38"/>
        <v>350</v>
      </c>
    </row>
    <row r="26" spans="1:36" x14ac:dyDescent="0.25">
      <c r="A26" t="s">
        <v>45</v>
      </c>
      <c r="C26" s="3">
        <f>MIN(C4:C23)</f>
        <v>7.5</v>
      </c>
      <c r="D26" s="17">
        <f>MIN(D4:D23)</f>
        <v>29</v>
      </c>
      <c r="E26" s="17">
        <f t="shared" ref="E26:H26" si="39">MIN(E4:E23)</f>
        <v>29</v>
      </c>
      <c r="F26" s="17">
        <f t="shared" si="39"/>
        <v>40</v>
      </c>
      <c r="G26" s="17">
        <f t="shared" si="39"/>
        <v>25</v>
      </c>
      <c r="H26" s="17">
        <f t="shared" si="39"/>
        <v>29</v>
      </c>
      <c r="I26" s="18">
        <f t="shared" ref="I26:M26" si="40">MIN(I4:I23)</f>
        <v>0</v>
      </c>
      <c r="J26" s="18">
        <f t="shared" si="40"/>
        <v>0</v>
      </c>
      <c r="K26" s="18">
        <f t="shared" si="40"/>
        <v>0</v>
      </c>
      <c r="L26" s="18">
        <f t="shared" si="40"/>
        <v>0</v>
      </c>
      <c r="M26" s="18">
        <f t="shared" si="40"/>
        <v>0</v>
      </c>
      <c r="N26" s="19">
        <f>MIN(N4:N23)</f>
        <v>367.5</v>
      </c>
      <c r="O26" s="19">
        <f t="shared" ref="O26:AB26" si="41">MIN(O4:O23)</f>
        <v>330</v>
      </c>
      <c r="P26" s="19">
        <f t="shared" si="41"/>
        <v>360</v>
      </c>
      <c r="Q26" s="19">
        <f t="shared" si="41"/>
        <v>225</v>
      </c>
      <c r="R26" s="19">
        <f t="shared" si="41"/>
        <v>367.5</v>
      </c>
      <c r="S26" s="20">
        <f t="shared" si="41"/>
        <v>0</v>
      </c>
      <c r="T26" s="20">
        <f t="shared" si="41"/>
        <v>0</v>
      </c>
      <c r="U26" s="20">
        <f t="shared" si="41"/>
        <v>0</v>
      </c>
      <c r="V26" s="20">
        <f t="shared" si="41"/>
        <v>0</v>
      </c>
      <c r="W26" s="20">
        <f t="shared" si="41"/>
        <v>0</v>
      </c>
      <c r="X26" s="21">
        <f t="shared" si="41"/>
        <v>401.25</v>
      </c>
      <c r="Y26" s="21">
        <f t="shared" si="41"/>
        <v>345</v>
      </c>
      <c r="Z26" s="21">
        <f t="shared" si="41"/>
        <v>360</v>
      </c>
      <c r="AA26" s="21">
        <f t="shared" si="41"/>
        <v>225</v>
      </c>
      <c r="AB26" s="21">
        <f t="shared" si="41"/>
        <v>401.25</v>
      </c>
      <c r="AC26" s="22">
        <f t="shared" ref="AC26:AG26" si="42">MIN(AC4:AC23)</f>
        <v>29</v>
      </c>
      <c r="AD26" s="22">
        <f t="shared" si="42"/>
        <v>29</v>
      </c>
      <c r="AE26" s="22">
        <f t="shared" si="42"/>
        <v>40</v>
      </c>
      <c r="AF26" s="22">
        <f t="shared" si="42"/>
        <v>25</v>
      </c>
      <c r="AG26" s="22">
        <f t="shared" si="42"/>
        <v>29</v>
      </c>
      <c r="AI26" s="2">
        <f t="shared" ref="AI26:AJ26" si="43">MIN(AI4:AI23)</f>
        <v>1833.75</v>
      </c>
      <c r="AJ26" s="16">
        <f t="shared" si="43"/>
        <v>164</v>
      </c>
    </row>
    <row r="27" spans="1:36" x14ac:dyDescent="0.25">
      <c r="A27" t="s">
        <v>46</v>
      </c>
      <c r="C27" s="3">
        <f>AVERAGE(C4:C23)</f>
        <v>19.664999999999999</v>
      </c>
      <c r="D27" s="17">
        <f>AVERAGE(D4:D23)</f>
        <v>41.55</v>
      </c>
      <c r="E27" s="17">
        <f t="shared" ref="E27:H27" si="44">AVERAGE(E4:E23)</f>
        <v>41.85</v>
      </c>
      <c r="F27" s="17">
        <f t="shared" si="44"/>
        <v>42.9</v>
      </c>
      <c r="G27" s="17">
        <f t="shared" si="44"/>
        <v>41.05</v>
      </c>
      <c r="H27" s="17">
        <f t="shared" si="44"/>
        <v>42.05</v>
      </c>
      <c r="I27" s="18">
        <f t="shared" ref="I27:M27" si="45">AVERAGE(I4:I23)</f>
        <v>2.65</v>
      </c>
      <c r="J27" s="18">
        <f t="shared" si="45"/>
        <v>3.55</v>
      </c>
      <c r="K27" s="18">
        <f t="shared" si="45"/>
        <v>2.9</v>
      </c>
      <c r="L27" s="18">
        <f t="shared" si="45"/>
        <v>2.5</v>
      </c>
      <c r="M27" s="18">
        <f t="shared" si="45"/>
        <v>3.2</v>
      </c>
      <c r="N27" s="19">
        <f>AVERAGE(N4:N23)</f>
        <v>798.46</v>
      </c>
      <c r="O27" s="19">
        <f t="shared" ref="O27:AB27" si="46">AVERAGE(O4:O23)</f>
        <v>810.06999999999994</v>
      </c>
      <c r="P27" s="19">
        <f t="shared" si="46"/>
        <v>838.73500000000001</v>
      </c>
      <c r="Q27" s="19">
        <f t="shared" si="46"/>
        <v>836.46500000000015</v>
      </c>
      <c r="R27" s="19">
        <f t="shared" si="46"/>
        <v>809.3900000000001</v>
      </c>
      <c r="S27" s="20">
        <f t="shared" si="46"/>
        <v>22.317500000000003</v>
      </c>
      <c r="T27" s="20">
        <f t="shared" si="46"/>
        <v>31.6175</v>
      </c>
      <c r="U27" s="20">
        <f t="shared" si="46"/>
        <v>26.067500000000003</v>
      </c>
      <c r="V27" s="20">
        <f t="shared" si="46"/>
        <v>35.18</v>
      </c>
      <c r="W27" s="20">
        <f t="shared" si="46"/>
        <v>27.7925</v>
      </c>
      <c r="X27" s="21">
        <f t="shared" si="46"/>
        <v>820.77749999999992</v>
      </c>
      <c r="Y27" s="21">
        <f t="shared" si="46"/>
        <v>841.6875</v>
      </c>
      <c r="Z27" s="21">
        <f t="shared" si="46"/>
        <v>864.80250000000001</v>
      </c>
      <c r="AA27" s="21">
        <f t="shared" si="46"/>
        <v>871.6450000000001</v>
      </c>
      <c r="AB27" s="21">
        <f t="shared" si="46"/>
        <v>837.18250000000012</v>
      </c>
      <c r="AC27" s="22">
        <f t="shared" ref="AC27:AG27" si="47">AVERAGE(AC4:AC23)</f>
        <v>44.2</v>
      </c>
      <c r="AD27" s="22">
        <f t="shared" si="47"/>
        <v>45.4</v>
      </c>
      <c r="AE27" s="22">
        <f t="shared" si="47"/>
        <v>45.8</v>
      </c>
      <c r="AF27" s="22">
        <f t="shared" si="47"/>
        <v>43.55</v>
      </c>
      <c r="AG27" s="22">
        <f t="shared" si="47"/>
        <v>45.25</v>
      </c>
      <c r="AI27" s="2">
        <f t="shared" ref="AI27" si="48">AVERAGE(AI4:AI23)</f>
        <v>4236.0950000000003</v>
      </c>
      <c r="AJ27" s="16">
        <f>AVERAGE(AJ4:AJ23)</f>
        <v>224.2</v>
      </c>
    </row>
    <row r="28" spans="1:36" x14ac:dyDescent="0.25">
      <c r="A28" t="s">
        <v>47</v>
      </c>
      <c r="C28" s="2">
        <f>SUM(C4:C23)</f>
        <v>393.3</v>
      </c>
      <c r="D28" s="5">
        <f>SUM(D4:D23)</f>
        <v>831</v>
      </c>
      <c r="E28" s="5">
        <f t="shared" ref="E28:H28" si="49">SUM(E4:E23)</f>
        <v>837</v>
      </c>
      <c r="F28" s="5">
        <f t="shared" si="49"/>
        <v>858</v>
      </c>
      <c r="G28" s="5">
        <f t="shared" si="49"/>
        <v>821</v>
      </c>
      <c r="H28" s="5">
        <f t="shared" si="49"/>
        <v>841</v>
      </c>
      <c r="I28" s="7">
        <f t="shared" ref="I28:M28" si="50">SUM(I4:I23)</f>
        <v>53</v>
      </c>
      <c r="J28" s="7">
        <f t="shared" si="50"/>
        <v>71</v>
      </c>
      <c r="K28" s="7">
        <f t="shared" si="50"/>
        <v>58</v>
      </c>
      <c r="L28" s="7">
        <f t="shared" si="50"/>
        <v>50</v>
      </c>
      <c r="M28" s="7">
        <f t="shared" si="50"/>
        <v>64</v>
      </c>
      <c r="N28" s="19">
        <f>SUM(N4:N23)</f>
        <v>15969.2</v>
      </c>
      <c r="O28" s="19">
        <f t="shared" ref="O28:AB28" si="51">SUM(O4:O23)</f>
        <v>16201.4</v>
      </c>
      <c r="P28" s="19">
        <f t="shared" si="51"/>
        <v>16774.7</v>
      </c>
      <c r="Q28" s="19">
        <f t="shared" si="51"/>
        <v>16729.300000000003</v>
      </c>
      <c r="R28" s="19">
        <f t="shared" si="51"/>
        <v>16187.800000000001</v>
      </c>
      <c r="S28" s="20">
        <f t="shared" si="51"/>
        <v>446.35</v>
      </c>
      <c r="T28" s="20">
        <f t="shared" si="51"/>
        <v>632.35</v>
      </c>
      <c r="U28" s="20">
        <f t="shared" si="51"/>
        <v>521.35</v>
      </c>
      <c r="V28" s="20">
        <f t="shared" si="51"/>
        <v>703.6</v>
      </c>
      <c r="W28" s="20">
        <f t="shared" si="51"/>
        <v>555.85</v>
      </c>
      <c r="X28" s="21">
        <f t="shared" si="51"/>
        <v>16415.55</v>
      </c>
      <c r="Y28" s="21">
        <f t="shared" si="51"/>
        <v>16833.75</v>
      </c>
      <c r="Z28" s="21">
        <f t="shared" si="51"/>
        <v>17296.05</v>
      </c>
      <c r="AA28" s="21">
        <f t="shared" si="51"/>
        <v>17432.900000000001</v>
      </c>
      <c r="AB28" s="21">
        <f t="shared" si="51"/>
        <v>16743.650000000001</v>
      </c>
      <c r="AC28" s="22">
        <f t="shared" ref="AC28:AG28" si="52">SUM(AC4:AC23)</f>
        <v>884</v>
      </c>
      <c r="AD28" s="22">
        <f t="shared" si="52"/>
        <v>908</v>
      </c>
      <c r="AE28" s="22">
        <f t="shared" si="52"/>
        <v>916</v>
      </c>
      <c r="AF28" s="22">
        <f t="shared" si="52"/>
        <v>871</v>
      </c>
      <c r="AG28" s="22">
        <f t="shared" si="52"/>
        <v>905</v>
      </c>
      <c r="AI28" s="2">
        <f t="shared" ref="AI28:AJ28" si="53">SUM(AI4:AI23)</f>
        <v>84721.900000000009</v>
      </c>
      <c r="AJ28" s="16">
        <f t="shared" si="53"/>
        <v>4484</v>
      </c>
    </row>
  </sheetData>
  <mergeCells count="1">
    <mergeCell ref="A1:B1"/>
  </mergeCells>
  <pageMargins left="0.7" right="0.7" top="0.75" bottom="0.75" header="0.3" footer="0.3"/>
  <pageSetup scale="3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 Okenmuo</dc:creator>
  <cp:lastModifiedBy>Collins Okenmuo</cp:lastModifiedBy>
  <cp:lastPrinted>2022-09-12T17:01:44Z</cp:lastPrinted>
  <dcterms:created xsi:type="dcterms:W3CDTF">2022-09-12T14:02:46Z</dcterms:created>
  <dcterms:modified xsi:type="dcterms:W3CDTF">2025-05-05T19:37:46Z</dcterms:modified>
</cp:coreProperties>
</file>