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colmconnaughton/Dropbox/data/Game_of_Thrones/Apr_16_2015/"/>
    </mc:Choice>
  </mc:AlternateContent>
  <xr:revisionPtr revIDLastSave="0" documentId="13_ncr:1_{586B88A1-0221-0648-9CCC-653E849144E0}" xr6:coauthVersionLast="43" xr6:coauthVersionMax="43" xr10:uidLastSave="{00000000-0000-0000-0000-000000000000}"/>
  <bookViews>
    <workbookView xWindow="0" yWindow="460" windowWidth="24400" windowHeight="13520" xr2:uid="{00000000-000D-0000-FFFF-FFFF00000000}"/>
  </bookViews>
  <sheets>
    <sheet name="Timeline" sheetId="1" r:id="rId1"/>
    <sheet name="Distance by road" sheetId="2" r:id="rId2"/>
    <sheet name="Assumptions" sheetId="3" r:id="rId3"/>
    <sheet name="Ship speed calculator" sheetId="4" r:id="rId4"/>
    <sheet name="Road travel speed rates" sheetId="5" r:id="rId5"/>
    <sheet name="Distance by sea" sheetId="6" r:id="rId6"/>
    <sheet name="Distance by raven" sheetId="7" r:id="rId7"/>
    <sheet name="Lunar phases" sheetId="8" r:id="rId8"/>
    <sheet name="Story Graph" sheetId="9" state="hidden" r:id="rId9"/>
  </sheets>
  <definedNames>
    <definedName name="_xlnm._FilterDatabase" localSheetId="0" hidden="1">Timeline!$A$1:$J$162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 i="5" l="1"/>
  <c r="B68" i="4"/>
  <c r="D68" i="4" s="1"/>
  <c r="E35" i="4"/>
  <c r="E32" i="4"/>
  <c r="E33" i="4" s="1"/>
  <c r="E31" i="4"/>
  <c r="E36" i="4" l="1"/>
  <c r="C68" i="4"/>
  <c r="E53" i="4" l="1"/>
  <c r="D52" i="4"/>
  <c r="F50" i="4"/>
  <c r="E49" i="4"/>
  <c r="D48" i="4"/>
  <c r="F46" i="4"/>
  <c r="E45" i="4"/>
  <c r="D44" i="4"/>
  <c r="D53" i="4"/>
  <c r="F51" i="4"/>
  <c r="E50" i="4"/>
  <c r="D49" i="4"/>
  <c r="F47" i="4"/>
  <c r="E46" i="4"/>
  <c r="D45" i="4"/>
  <c r="F43" i="4"/>
  <c r="F52" i="4"/>
  <c r="E51" i="4"/>
  <c r="D50" i="4"/>
  <c r="F48" i="4"/>
  <c r="E47" i="4"/>
  <c r="D46" i="4"/>
  <c r="F44" i="4"/>
  <c r="E43" i="4"/>
  <c r="D54" i="4"/>
  <c r="E52" i="4"/>
  <c r="D51" i="4"/>
  <c r="F49" i="4"/>
  <c r="E48" i="4"/>
  <c r="D47" i="4"/>
  <c r="F45" i="4"/>
  <c r="E44" i="4"/>
  <c r="D43" i="4"/>
</calcChain>
</file>

<file path=xl/sharedStrings.xml><?xml version="1.0" encoding="utf-8"?>
<sst xmlns="http://schemas.openxmlformats.org/spreadsheetml/2006/main" count="2898" uniqueCount="1474">
  <si>
    <t>TRAVEL TIMES</t>
  </si>
  <si>
    <t>Distance by road</t>
  </si>
  <si>
    <t>Month/Day</t>
  </si>
  <si>
    <t>Castle Black</t>
  </si>
  <si>
    <t>Winterfell</t>
  </si>
  <si>
    <t>White Harbor</t>
  </si>
  <si>
    <t>Moat Cailin</t>
  </si>
  <si>
    <t>The Twins</t>
  </si>
  <si>
    <t>The Eyrie</t>
  </si>
  <si>
    <t>Gulltown</t>
  </si>
  <si>
    <t>Inn of Kneeling Man</t>
  </si>
  <si>
    <t>The Trident</t>
  </si>
  <si>
    <t>Riverrun</t>
  </si>
  <si>
    <t>Lord Harroway's Town</t>
  </si>
  <si>
    <t>Harrenhal</t>
  </si>
  <si>
    <t>Stoney Sept</t>
  </si>
  <si>
    <t>Lannisport</t>
  </si>
  <si>
    <t>King's Landing</t>
  </si>
  <si>
    <t>Bitterbridge</t>
  </si>
  <si>
    <t>Storm's End</t>
  </si>
  <si>
    <t>Event</t>
  </si>
  <si>
    <t>Summerhall</t>
  </si>
  <si>
    <t>Ashford</t>
  </si>
  <si>
    <t>Highgarden</t>
  </si>
  <si>
    <t>Tower of Joy</t>
  </si>
  <si>
    <t>Oldtown</t>
  </si>
  <si>
    <t>Nightsong</t>
  </si>
  <si>
    <t>Sunspear</t>
  </si>
  <si>
    <t>There's no way to make the timeline work by sticking to any "hard" travel times. There are several severely unlikely travel syncs, like Tyrion meeting an awake Bran in Winterfell and somehow managing to make it down to the Crossroads Inn to be captured by Catelyn, when Catelyn had just left King's Landing before news of Bran's awakening arrived. For my rough estimates of land travel time I used the basic metric that the march of Stannis's from Deepwood Motte to Winterfell was expected to take 15 days. But some individuals and armies will have to end up traveling very quickly or very closely to make their syncs, no matter what. I generally observed that land travel seemed to take a lot longer than sea travel.</t>
  </si>
  <si>
    <t>Chapter</t>
  </si>
  <si>
    <t>Chap. Character</t>
  </si>
  <si>
    <t>Book</t>
  </si>
  <si>
    <t>#</t>
  </si>
  <si>
    <t>Kneeling Man</t>
  </si>
  <si>
    <t>Citation</t>
  </si>
  <si>
    <t>Send a PM to redditor /u/PrivateMajor w/ your e-mail address to get access to edit this document</t>
  </si>
  <si>
    <t>Harroway's Twn</t>
  </si>
  <si>
    <t>...sorry, vandals suck</t>
  </si>
  <si>
    <t>Note:</t>
  </si>
  <si>
    <t>SHIP SPEED</t>
  </si>
  <si>
    <t>The previous author of this timeline used a ship speed calculator that tended to make ship journeys take extremely long. I have found that this is untenable -- whether it's Stannis's journey to Castle Black, Barristan's journey from Pentos to Qarth, Sansa's journey to the Fingers, or Sam's trip to Oldtown -- when one syncs with events in other timelines it's clear that ships generally move quite fast. On the ship speed page I've retained the previous author's work below but added my new rough estimates for general ship travel times. I know absolutely nothing about ships and have merely roughed these out from the story.</t>
  </si>
  <si>
    <t>RAVEN SPEED</t>
  </si>
  <si>
    <t>The precise dates of events are just estimates. Given the information we have, it's impossible to know whether many individual events happened a week apart, or 2 weeks, 3 weeks, etc. But the OVERALL progression of time is pretty solidly supported, give or take one or two months. See the "Assumptions" tab for more information.</t>
  </si>
  <si>
    <t>My rule of thumb was "a couple of days to get news from near places, 7-10 days from very far places." And also that ravens could get lost or be slow.</t>
  </si>
  <si>
    <t>AGOT/ACOK SYNC</t>
  </si>
  <si>
    <t>The first two books are pretty easy to sync through namedays. Jon Arryn dies a fortnight after Joff's nameday tourney pre-AGOT, and Joff's next nameday tourney is the beginning of ACOK. Joff doesn't survive until his next nameday but everyone else has another nameday in ACOK or ASOS (Robb, Bran, and Dany in ACOK, Sansa in ASOS). Everything's synced in early ACOK by the news Robb is King in the North, the comet, and the Citadel raven announcing autumn.</t>
  </si>
  <si>
    <t>Lollys's pregnancy is one problem. It was worse in the previous version of the timeline, I've slightly improved it so that the pregnancy takes about 7 months. Not ideal but we may have to fudge this one.</t>
  </si>
  <si>
    <t xml:space="preserve"> </t>
  </si>
  <si>
    <t>ASOS</t>
  </si>
  <si>
    <t>Last updated: March 10th, 2017</t>
  </si>
  <si>
    <t>The previous version of this timeline had the action of ASOS taking place in about 3 months. I stretched it out to about 4.5 months, particularly in the last third of the book which contains some ship journeys. A lot of people assume the action in KL from Joff's death to Tywin's murder takes place in a matter of days, but I've cited several passages that lead me to believe nearly a month actually passes. Also, the previous version de-synced Jon and Sansa from the main action at the end of ASOS, putting their climaxes months after the death of Tywin. This is impossible because Lysa's death and Stannis at the Wall are both known in KL in early AFFC, so I've tried to adjust this.</t>
  </si>
  <si>
    <t>AFFC/ADWD SYNC</t>
  </si>
  <si>
    <t>REDWYNE FLEET SYNC</t>
  </si>
  <si>
    <t>Interestingly, the most useful sync event is the movement of the Redwyne fleet from Dragonstone back to Oldtown. Considering other ship speeds this should take a max of about 1.5 months, but they haven't made it back yet. We can use this to sync with several other plotlines.</t>
  </si>
  <si>
    <t xml:space="preserve">AFFC SHIELD ISLANDS ATTACK, FALL OF DRAGONSTONE, CERSEI'S FALL: This all transpires very quickly. The Shield Islands fall (and Victarion leaves for Meereen), in Cersei 7 KL gets the news and Loras leaves for Dragonstone, in Cersei 8 we learn that Loras attacked "not half a day" after arriving and Dragonstone has fallen, which means the Redwyne fleet will soon leave for Oldtown. </t>
  </si>
  <si>
    <t>ADWD CERSEI'S FALL, IMPRISONMENT, JAIME'S DISAPPEARANCE, CERSEI'S WALK OF PUNISHMENT: Since the Redwyne fleet still hasn't arrived in Oldtown by the end of ADWD I've assumed that Cersei's arrest, imprisonment, walk of punishment, and Kevan's death all occurred in a short 4-5 week timespan. This entails a very quick movement of Kevan from the Westerlands back to KL, and of Mace's army from Storm's End back to KL, but it was an emergency after all so they probably moved quickly. Jaime's disappearance with Brienne would occur near the beginning of this 4-5 weeks (since Kevan knows he's been missing for a while in ADWD Cersei 1).</t>
  </si>
  <si>
    <t>SAM, ARYA- Sam arrives in Oldtown with no news that the Redwyne fleet is coming (and no news of Cersei's fall, and certainly no news of events in the Stormlands). So we can assume that Arya is Cat of the Canals well before that, when Sam is back in Braavos. Also, Marwyn leaves in this chapter on what is likely to be a months-long journey to Meereen.</t>
  </si>
  <si>
    <t>specific:</t>
  </si>
  <si>
    <t>Winterfell - Brandon = 1150</t>
  </si>
  <si>
    <t>(avg) 46 days</t>
  </si>
  <si>
    <t>CONNINGTON, ARIANNE, KING'S LANDING- Apparently the GC's ships pass through the Stepstones around the same time as the Redwyne fleet (according to the Iron Banker in Jon 9). In TWOW Arianne I and the Kevan ADWD Epilogue, the Redwyne fleet is still south of Dorne, not yet at Oldtown. So I placed the KL epilogue about 5 weeks after the fall of Dragonstone (with the Redwyne fleet's journey supposed to take 6 weeks).</t>
  </si>
  <si>
    <t>KL - Brandon = 860</t>
  </si>
  <si>
    <t>(fast) 23 days</t>
  </si>
  <si>
    <t>KL - ToJ = 755</t>
  </si>
  <si>
    <t>(slow) 42 days</t>
  </si>
  <si>
    <t>TYRION &amp; DANY- Can use the knowledge of GC and Redwyne passing Stepstones around the same time to rough out when the GC decides to go west (Connington 1, Tyrion 7). After that we use Tyrion to sync with Dany in Meereen. Tyrion's journey aboard the Selaesori Qhoran lasts at least 45 days, probably more, and much of it spent stuck and adrift, before he is captured by a slaver. The journey from Volantis to the Stormlands is shorter than the journey from Volantis to Meereen even under the best of conditions, so it seems likely that Aegon lands in the Stormlands well before Tyrion makes it to Meereen (and shows up in Dany 9, the fighting pits chapter). Which would put Battle of Meereen action a month or so ahead of the KL action at the end of ADWD.</t>
  </si>
  <si>
    <t>VICTARION- If Vic leaves the day after the Shield Islands attack, it makes sense that it would take about two months for him to get to the Isle of Cedars in ADWD Vic 1. (With another 17 or so days to Meereen for the Battle)</t>
  </si>
  <si>
    <t>JON, THEON, ASHA- The Iron Banker shows up at Castle Black knowing about the Redwyne fleet and the GC ships in the Stepstones (and "queer talk of dragons"). Afterward he has to go to Deepwood Motte, to Winterfell, and to Stannis's camp by the end of ADWD. So I've placed the Battle of Winterfell a few weeks after the late ADWD KL stuff, and the Pink Letter (seven days of battle plus raven time) another 11 days after that. I think this makes sense because (assuming Boltons sent the Pink Letter), if they thought they'd killed Stannis they would surely inform KL immediately.</t>
  </si>
  <si>
    <t>SANSA- In AFFC Sansa 3, Myranda Royce has heard of Riverrun's fall, but thinks Dragonstone still holds for Stannis. Since all indications are that Dragonstone fell first, this has been the grist for many conspiracy theories, but for now I'm taking it at face value. I placed the fall of Riverrun and Dragonstone as occurring around the same time, and just assumed the Royces got the news of the former before the latter.</t>
  </si>
  <si>
    <t>BRAAVOS SYNC</t>
  </si>
  <si>
    <t>Dany arrives in Pentos</t>
  </si>
  <si>
    <t>In ADWD Arya 1 she is deciding what new things she's learned since last night to tell the Kindly Man, and she thinks about how it's snowing in the Riverlands. AFFC Jaime 7 is when the snow starts. Since Arya wargs Nymeria frequently, this chapter is probably around the same time.</t>
  </si>
  <si>
    <t>THE NORTH - travel times</t>
  </si>
  <si>
    <t>Dany turns 13</t>
  </si>
  <si>
    <t>Davos to go from Eastwatch to the Sisters to White Harbor (Jon 1 to Davos 2)</t>
  </si>
  <si>
    <t>Ser Waymar Royce and Will die</t>
  </si>
  <si>
    <t>Prologue</t>
  </si>
  <si>
    <t>Will</t>
  </si>
  <si>
    <t>Stannis to go from Castle Black to Deepwood Motte (Jon 4 to Asha 1/Theon 3)</t>
  </si>
  <si>
    <t>AGOT</t>
  </si>
  <si>
    <t>Wylis Manderly to go from Harrenhal to White Harbor (Jaime 3 to Davos 4)</t>
  </si>
  <si>
    <t>Manderly's slow train to go from White Harbor to Barrowton (Davos 4 to Theon 3)</t>
  </si>
  <si>
    <t>then Boltons/Manderlys to Winterfell (Theon 3 to Theon 4)</t>
  </si>
  <si>
    <t>Mance to go from Wall to Winterfell (Mel 1 to Theon 4)</t>
  </si>
  <si>
    <t>Bran turns 7</t>
  </si>
  <si>
    <t>Stannis's long march to Winterfell (1.5-2 months)</t>
  </si>
  <si>
    <t>Iron Banker from Castle Black to Deepwood Motte to Winterfell to Stannis's camp (Jon 9 to Asha 3)</t>
  </si>
  <si>
    <t>Dany meets Drogo</t>
  </si>
  <si>
    <t>Dany 1</t>
  </si>
  <si>
    <t>Daenerys</t>
  </si>
  <si>
    <t>Sansa turns 11</t>
  </si>
  <si>
    <t>Dany/Drogo Wedding</t>
  </si>
  <si>
    <t>Dany 2</t>
  </si>
  <si>
    <t>Unclear how much time has passed. Mormont has been "their constant companion" since Dany 1. Khalasar has come outside the walls of Pentos.</t>
  </si>
  <si>
    <t>Joffrey's name day</t>
  </si>
  <si>
    <t>Tourney where Littlefinger bets the dagger on Jaime</t>
  </si>
  <si>
    <t>Jon Arryn Dies</t>
  </si>
  <si>
    <t>SHIP SPEED ESTIMATES</t>
  </si>
  <si>
    <t>Ned 1- A fortnight after Joff's nameday tourney, Jon Arryn was dead. Cersei and the royal children were not in the city, they are on their way to visit Casterly Rock (Ned 5).</t>
  </si>
  <si>
    <t>Gared caught, direwolves found</t>
  </si>
  <si>
    <t>Bran 1</t>
  </si>
  <si>
    <t>Bran</t>
  </si>
  <si>
    <t xml:space="preserve">Very roughly, I used the distance from KL to Dragonstone as my base unit. I plugged in a couple of possible values for it and tried if they would make sense for longer journeys and syncs. What worked best for me was the assumption that a ship journey from KL to Dragonstone would take 3.5 days, or about half a week. The distance from Dragonstone to Eastwatch (Stannis's journey) is about 5 times as long, which would be estimated at taking 19.5 days. </t>
  </si>
  <si>
    <t>These are only very very rough estimates and would of course depend on weather, size of ships, number of ships, sailing conditions, etc. -- all of which GRRM can fudge to make the ship journeys take longer if he wants. I have tended to "round up" the longer journeys, which should be more logistically difficult. Other ships get magic winds, that can make their journeys shorter.</t>
  </si>
  <si>
    <t>Message from KL. Jon Arryn dead, Robert is on his way to Winterfell.</t>
  </si>
  <si>
    <t>Cat 1</t>
  </si>
  <si>
    <t>KL to Dragonstone: 3.5 days</t>
  </si>
  <si>
    <t>Catelyn</t>
  </si>
  <si>
    <t>KL to Pentos: 7 days (Tyrion)</t>
  </si>
  <si>
    <t>KL to Fingers: 11 days (Sansa/LF)</t>
  </si>
  <si>
    <t>Mentioned that Tommen is 7</t>
  </si>
  <si>
    <t>KL to White Harbor: 16 days (Catelyn)</t>
  </si>
  <si>
    <t>Road travel speed rates</t>
  </si>
  <si>
    <t>Dragonstone to Oldtown: 21 days (Redwyne Fleet)</t>
  </si>
  <si>
    <t>Volantis to Griffin's Roost: 17 days</t>
  </si>
  <si>
    <t>Eastwatch to Braavos: 18 days</t>
  </si>
  <si>
    <t>Braavos to Oldtown: 25 days</t>
  </si>
  <si>
    <t>NOTE: Stannis' army is expected to move 300 miles from Deepwood Motte to Winterfell in 15 days, a rate of 20 mpd.</t>
  </si>
  <si>
    <t>Pentos to Qarth (Barristan): 37 days</t>
  </si>
  <si>
    <t>Lannisport to Bear Island (Jorah): 14 days. Source: Dany 1, ACOK</t>
  </si>
  <si>
    <t>PREVIOUS AUTHOR'S SHIP SPEED CALCULATOR</t>
  </si>
  <si>
    <t>Please note: this calculator is not mathematically correct even though it does include some calculations which are, however the results are reasonably close to the potential achievable speed under the given conditions, but only when the ship weight and sail area values are within a proportional range of each other. The calculator will give very wrong results for light ships with a huge volume of sail area and conversely for heavy ships with a small sail area.</t>
  </si>
  <si>
    <t>Sam 15 and kicked out of Horn Hill</t>
  </si>
  <si>
    <t>By the time the Great Ranging starts, Sam is already 16, synced with this.</t>
  </si>
  <si>
    <t>Viserys humiliated, Dany becomes pregnant</t>
  </si>
  <si>
    <t>Dany 3</t>
  </si>
  <si>
    <t>Khalasar leaves the day after Dany's wedding. Many days pass -- through Norvos, fording rivers, riding through Forest of Qohor for "half a moon", and into the Dothraki Sea.</t>
  </si>
  <si>
    <t>Enter ship statistics in the yellow boxes, leave blank if not required</t>
  </si>
  <si>
    <t>Arya turns 9</t>
  </si>
  <si>
    <t>Crew and passengers is the total number of people on board, armoured knights count as double. Don't forget you will need at least one crew member per oar and perhaps as many as 4 or 5 for vessels with heavy oars. Also consider the fact that rowers cannot work for more than 7 or 8 hours a day, which means you will need to either have two shifts (divide the number of oars by 2) or have double the amount of crew which would also mean a larger heavier vessel. A ship powered by oars should definitely use the Rough Average per day value for total distance (see below).</t>
  </si>
  <si>
    <t>Robert arrives in Winterfell</t>
  </si>
  <si>
    <t>Ned 1</t>
  </si>
  <si>
    <t>Eddard</t>
  </si>
  <si>
    <t>Welcoming feast</t>
  </si>
  <si>
    <t>Jon 1</t>
  </si>
  <si>
    <t>Jon</t>
  </si>
  <si>
    <t>Decision to go South, Jon to NW</t>
  </si>
  <si>
    <t>Cat 2</t>
  </si>
  <si>
    <t>Ship specifications</t>
  </si>
  <si>
    <t>A few days later. "Your brother Benjen came to me about Jon a few days ago. It seems the boy aspires to take the black.” Decision to depart in a fortnight.</t>
  </si>
  <si>
    <t>Crooked stitches</t>
  </si>
  <si>
    <t>Arya 1</t>
  </si>
  <si>
    <t>Arya</t>
  </si>
  <si>
    <t>No contextual evidence for when this chapter happens.</t>
  </si>
  <si>
    <t>Slow pace</t>
  </si>
  <si>
    <t>Average pace</t>
  </si>
  <si>
    <t>Fast unconditioned</t>
  </si>
  <si>
    <t>Fast conditioned</t>
  </si>
  <si>
    <t>12 mpd</t>
  </si>
  <si>
    <t>Bran pushed from window by Jaime Lannister</t>
  </si>
  <si>
    <t>Bran 2</t>
  </si>
  <si>
    <t>Supposed to depart for the south the next day.</t>
  </si>
  <si>
    <t>Dany's 14th Birthday. On "the far side of the Dothraki sea"</t>
  </si>
  <si>
    <t>Realizes she's pregnant. "It was her fourteenth name day"</t>
  </si>
  <si>
    <t>15 mpd</t>
  </si>
  <si>
    <t>18 mpd</t>
  </si>
  <si>
    <t>30 mpd</t>
  </si>
  <si>
    <t>Large group walking</t>
  </si>
  <si>
    <t>Tyrion slaps Joffrey, wolves howling</t>
  </si>
  <si>
    <t>10 mpd</t>
  </si>
  <si>
    <t>Tyrion 1</t>
  </si>
  <si>
    <t>13 mpd</t>
  </si>
  <si>
    <t>Tyrion</t>
  </si>
  <si>
    <t>25 mpd</t>
  </si>
  <si>
    <t>Single or small group riding</t>
  </si>
  <si>
    <t>Bran has been unconscious "four days with no change."</t>
  </si>
  <si>
    <t>24 mpd</t>
  </si>
  <si>
    <t>50 mpd</t>
  </si>
  <si>
    <t>Large group of riders</t>
  </si>
  <si>
    <t>16 mpd</t>
  </si>
  <si>
    <t>21 mpd</t>
  </si>
  <si>
    <t>26 mpd</t>
  </si>
  <si>
    <t>42 mpd</t>
  </si>
  <si>
    <t>Everyone leaves Winterfell</t>
  </si>
  <si>
    <t>Jon 2</t>
  </si>
  <si>
    <t>Change horses every 10-12 miles</t>
  </si>
  <si>
    <t>75 mpd</t>
  </si>
  <si>
    <t>Cat has been by Bran's bed "close on a fortnight."</t>
  </si>
  <si>
    <t>100 mpd</t>
  </si>
  <si>
    <t>Army with supply train</t>
  </si>
  <si>
    <t>6 mpd</t>
  </si>
  <si>
    <t>11 mpd</t>
  </si>
  <si>
    <t>working calculations</t>
  </si>
  <si>
    <t>14 mpd</t>
  </si>
  <si>
    <t>17 mpd</t>
  </si>
  <si>
    <t>Army without supply train</t>
  </si>
  <si>
    <t>Assassin to kill Bran</t>
  </si>
  <si>
    <t>Cat 3</t>
  </si>
  <si>
    <t>20 mpd</t>
  </si>
  <si>
    <t>Royal party with wheelhouse</t>
  </si>
  <si>
    <t>5 mpd</t>
  </si>
  <si>
    <t>Ned and the girls were eight days gone  Robb still 14.</t>
  </si>
  <si>
    <t>Fast pace can only be maintained for 3 days maximum. Armies might use a rest day after 3 days on the march to maintain the speed.</t>
  </si>
  <si>
    <t>Cat decides to leave Winterfell</t>
  </si>
  <si>
    <t>Notes</t>
  </si>
  <si>
    <t>When she opened them again, they told her that she had slept four days.</t>
  </si>
  <si>
    <t>Camp, not yet at the wall</t>
  </si>
  <si>
    <t>Tyrion 2</t>
  </si>
  <si>
    <t>the eighteenth night of their journey</t>
  </si>
  <si>
    <t>Very fit and well conditioned people and horses can manage the fast unconditioned pace for 5 days maximum.</t>
  </si>
  <si>
    <t>Waterline length</t>
  </si>
  <si>
    <t>Viserys, mounted again, arrives in Vaes Dothrak</t>
  </si>
  <si>
    <t>Dany 4</t>
  </si>
  <si>
    <t>News of Dany's wedding, Barrowlands; At least 8 days after leaving Winterfell (the app states the Barrowlands begin some 8 days south from Winterfell); This should place them roughly in the middle of the Barrowlands</t>
  </si>
  <si>
    <t>Ned 2</t>
  </si>
  <si>
    <t>Mormont sent word to Varys from Pentos about Dany's marriage, Varys sent a rider from KL to give Robert the news</t>
  </si>
  <si>
    <t>Jon and Benjen arrive at the Wall</t>
  </si>
  <si>
    <t>Journey is known to last longer than 18 days, and less than 30.</t>
  </si>
  <si>
    <t>Distance (miles)</t>
  </si>
  <si>
    <t>Benjen goes ranging</t>
  </si>
  <si>
    <t>Left four days after the group arrived at the Wall</t>
  </si>
  <si>
    <t>Bran's 8th Birthday</t>
  </si>
  <si>
    <t>Ruby Ford, Nymeria attacks Joff</t>
  </si>
  <si>
    <t>Hull speed</t>
  </si>
  <si>
    <t>Sansa 1</t>
  </si>
  <si>
    <t>Sansa</t>
  </si>
  <si>
    <t>Crossing the Neck had taken 12 days</t>
  </si>
  <si>
    <t>Travelspeed 
(miles per day)</t>
  </si>
  <si>
    <t>Source</t>
  </si>
  <si>
    <t>At Darry. Lady killed.</t>
  </si>
  <si>
    <t>Ned 3</t>
  </si>
  <si>
    <t>Castle Black to Winterfell</t>
  </si>
  <si>
    <t>Between 18 and 30 days</t>
  </si>
  <si>
    <t>His men had been searching for Arya for four days now</t>
  </si>
  <si>
    <t>Jon's 15th birthday</t>
  </si>
  <si>
    <t>Between 22 and 37 mpd</t>
  </si>
  <si>
    <t>Benjen had said he'd be back by Jon's name day</t>
  </si>
  <si>
    <t>Time Jon and co travel without having reached the Wall yet
Jon's estimation</t>
  </si>
  <si>
    <t>AGOT
AGOT</t>
  </si>
  <si>
    <t>Tyrion 2
Jon 5</t>
  </si>
  <si>
    <t>Note: In order to give Tyrion enough time to travel south in order to meet Catelyn in the inn, this chapter cannot be placed later. However, Catelyn Tully, Jon Snow himself, and Eddard Stark and Robert Baratheon all believe Jon to have been conceived after Ned's marriage to Catelyn, meaning that his nameday will take place after Robb's.</t>
  </si>
  <si>
    <t>Astapor to Yunkai via Ghiscari coast road</t>
  </si>
  <si>
    <t>6 days fast large group riding</t>
  </si>
  <si>
    <t>Quentyn's statement</t>
  </si>
  <si>
    <t>ADWD</t>
  </si>
  <si>
    <t>Quentyn 2</t>
  </si>
  <si>
    <t>8 days slow large group riding</t>
  </si>
  <si>
    <t>12 days army walking</t>
  </si>
  <si>
    <t>Bran wakes up</t>
  </si>
  <si>
    <t>Bran 3</t>
  </si>
  <si>
    <t>Sees Ned pleading before the king for Lady, Cat at sea.</t>
  </si>
  <si>
    <t>theoretical maximum speed in knots determined from waterline length using formula [source: http://www.psychosnail.com/BoatSpeedCalculator.aspx]</t>
  </si>
  <si>
    <t>Cat arrives in KL. Summoned by LF the same day.</t>
  </si>
  <si>
    <t>Cat 4</t>
  </si>
  <si>
    <t>Took a fast ship from White Harbor, though winds were against them most of the voyage.</t>
  </si>
  <si>
    <t>Ship weight</t>
  </si>
  <si>
    <t>Total weight</t>
  </si>
  <si>
    <t>Ned arrives in KL, LF brings him to Cat. They talk and Ned tells her to return to Winterfell at once.</t>
  </si>
  <si>
    <t>Ned 4</t>
  </si>
  <si>
    <t>The last fortnight of their journey [since Lady's death] had been a misery</t>
  </si>
  <si>
    <t>Jon gets news that Bran will live</t>
  </si>
  <si>
    <t>Jon 3</t>
  </si>
  <si>
    <t>Jon's 15th name day had come and gone "a fortnight past"</t>
  </si>
  <si>
    <t>Jon practiced with friend enough to see difference. Tyrion ready to leave.</t>
  </si>
  <si>
    <t>Tyrion 3</t>
  </si>
  <si>
    <t>total weight of ship plus cargo, crew/passengers and weaponary</t>
  </si>
  <si>
    <t>Cargo weight</t>
  </si>
  <si>
    <t>Displacement</t>
  </si>
  <si>
    <t>Arya argues with Sansa, gets speech from Ned</t>
  </si>
  <si>
    <t>Arya 2</t>
  </si>
  <si>
    <t>Arya's first lesson with Syrio</t>
  </si>
  <si>
    <t>total weight cubed</t>
  </si>
  <si>
    <t>Ram weight</t>
  </si>
  <si>
    <t>Distance by sea</t>
  </si>
  <si>
    <t>Eastwatch-by-the-Sea</t>
  </si>
  <si>
    <t>"The next morning, as they broke their fast, she apologised to Septa Mordane..."
"...Three days later..."
(Four days total)</t>
  </si>
  <si>
    <t>Widow's Watch</t>
  </si>
  <si>
    <t>It is up to debate whether the "Three days later' ment three days after Arya's conversation with ned or three days after the next morning.</t>
  </si>
  <si>
    <t>Dragonstone</t>
  </si>
  <si>
    <t>Sharp Point</t>
  </si>
  <si>
    <t>Water density</t>
  </si>
  <si>
    <t>Pyke</t>
  </si>
  <si>
    <t>the density of salt water is 64, change this value to 62.4 for fresh water sailing [source: http://www.hawaii-marine.com/templates/Products/Sail-e/description.htm]</t>
  </si>
  <si>
    <t>Seagard</t>
  </si>
  <si>
    <t>Crew and Passengers</t>
  </si>
  <si>
    <t>Bear Island</t>
  </si>
  <si>
    <t>Rig power</t>
  </si>
  <si>
    <t>Ned gets news that Bran has woken up</t>
  </si>
  <si>
    <t>... Three days later, at midday...</t>
  </si>
  <si>
    <t>sail area squared</t>
  </si>
  <si>
    <t>Number of Scorpions</t>
  </si>
  <si>
    <t>Efficiency</t>
  </si>
  <si>
    <t>Tyrion arrives in Winterfell, plans to leave with Yoren the next morning</t>
  </si>
  <si>
    <t>Bran 4</t>
  </si>
  <si>
    <t>[Bran's] eighth name day had come and gone. (while he was in a coma, I think)</t>
  </si>
  <si>
    <t>In a small group, all ahorse, Tyrion would be able to travel much faster as when he went to the Wall, as not all were ahorse, and they had to join up with others during the journey to the Wall</t>
  </si>
  <si>
    <t>Cat leaves KL</t>
  </si>
  <si>
    <t>rig power divided by ((displacement divided by water density) to the power of two thirds) [source: http://www.grantvillegazette.com/articles/The_Wind_is_Free__Sailing_Ship_Design__Part_1__Pro]</t>
  </si>
  <si>
    <t>Number of Catapaults</t>
  </si>
  <si>
    <t>Ned visits Pycelle, inquiring after Jon Arryn's last moments; he speaks with Arya about Bran, and is later visited by Petyr Baelish, who tells him about Ser Hugh of the Vale</t>
  </si>
  <si>
    <t>Ned 5</t>
  </si>
  <si>
    <t>Ned</t>
  </si>
  <si>
    <t>Enter Sam</t>
  </si>
  <si>
    <t>Jon 4</t>
  </si>
  <si>
    <t>A few nights later, at Jon’s urging, he joined them for the evening meal, taking a place on the bench beside Halder. It was another fortnight before he found the nerve to join their talk, but in time he was laughing at Pyp’s faces and teasing Grenn with the best of them.</t>
  </si>
  <si>
    <t>Sail area</t>
  </si>
  <si>
    <t>Ship speed is determined by wind speed squared multiplied by efficiency divided by wind speed with various modifiers applied to balance force strength rates</t>
  </si>
  <si>
    <t>Number of Oars</t>
  </si>
  <si>
    <t>Oar power is added at the rate of one third of a knot divided by total weight per oar</t>
  </si>
  <si>
    <t>Crossroad Inn, Tyrion captured, Yoren there</t>
  </si>
  <si>
    <t>Cat 5</t>
  </si>
  <si>
    <t>Wind strength</t>
  </si>
  <si>
    <t>Cat: “We left King’s Landing a fortnight ago." Hand's Tourney has not yet happened.</t>
  </si>
  <si>
    <t>Deepwood Motte/Bear Island</t>
  </si>
  <si>
    <t>Robb turns 15</t>
  </si>
  <si>
    <t>Knot range</t>
  </si>
  <si>
    <t>Stony Shore</t>
  </si>
  <si>
    <t>Enter the wind 
speed in knots</t>
  </si>
  <si>
    <t>Iron Islands</t>
  </si>
  <si>
    <t>As Catelyn and Ned got married in 283AC, Robb's birth must have occured about 38 weeks after the start of the year, the earliest.</t>
  </si>
  <si>
    <t>Shield Islands</t>
  </si>
  <si>
    <t>Sunspear/Planky Town</t>
  </si>
  <si>
    <t>On the road</t>
  </si>
  <si>
    <t>Tyrion 4</t>
  </si>
  <si>
    <t>Ghost Hill</t>
  </si>
  <si>
    <t>Storm's End/Griffin's Roost</t>
  </si>
  <si>
    <t>Long days later since Tyrion's abduction</t>
  </si>
  <si>
    <t>Speed in knots at 
best point of sail</t>
  </si>
  <si>
    <t>Saltpans/Maidenpool</t>
  </si>
  <si>
    <t>Speed in knots 
at beam reach</t>
  </si>
  <si>
    <t>Speed in knots 
at close hauled</t>
  </si>
  <si>
    <t>The Fingers</t>
  </si>
  <si>
    <t>Force 0 - calm</t>
  </si>
  <si>
    <t>Eastwatch</t>
  </si>
  <si>
    <t>&lt; 1 kts</t>
  </si>
  <si>
    <t>People arriving for Hand's tourney -- every Inn full, Beric arrives, inquiring about Jon's death, meets Gendry</t>
  </si>
  <si>
    <t>Hardhome</t>
  </si>
  <si>
    <t>Ned 6</t>
  </si>
  <si>
    <t>Braavos</t>
  </si>
  <si>
    <t>Pentos</t>
  </si>
  <si>
    <t>Volantis</t>
  </si>
  <si>
    <t>Astapor</t>
  </si>
  <si>
    <t>Meereen</t>
  </si>
  <si>
    <t>Qarth</t>
  </si>
  <si>
    <t>Hand's Tourney, Day 1</t>
  </si>
  <si>
    <t>Sansa 2</t>
  </si>
  <si>
    <t>Hand's Tourney, Day 2</t>
  </si>
  <si>
    <t>Ned 7</t>
  </si>
  <si>
    <t>Tomorrow, Arya is supposed to go catch cats for the first time</t>
  </si>
  <si>
    <t>Arya overhears Varys &amp; Illyrio talking about Dany's pregnancy and Cat kidnapping Tyrion. That night, Yoren gives Ned the Tyrion-Cat news</t>
  </si>
  <si>
    <t>Arya 3</t>
  </si>
  <si>
    <t>Arya has been trying to catch cats "day and night."</t>
  </si>
  <si>
    <t>Quarrels with Robert, quits being hand</t>
  </si>
  <si>
    <t>Ned 8</t>
  </si>
  <si>
    <t>Yoren told Ned about Cat/Tyrion last night. Varys: "By now, the princess nears Vaes Dothrak." At chapter's end, LF says he'll take Ned to brothel that night.</t>
  </si>
  <si>
    <t>Jaime ambushes Ned</t>
  </si>
  <si>
    <t>Ned 9</t>
  </si>
  <si>
    <t>The same day</t>
  </si>
  <si>
    <t>Distance by raven</t>
  </si>
  <si>
    <t>Reaches Bloody Gate</t>
  </si>
  <si>
    <t>Cat 6</t>
  </si>
  <si>
    <t>In the interim, there was another attack from clansmen.</t>
  </si>
  <si>
    <t>Cat in Eyrie</t>
  </si>
  <si>
    <t>Climbs during the night, makes it up at dawn</t>
  </si>
  <si>
    <t>Slept 7 nights, Robert goes hunting next day</t>
  </si>
  <si>
    <t>Ned 10</t>
  </si>
  <si>
    <t>Ned is out for “Six days and seven nights.” Robert will go hunting on the morrow</t>
  </si>
  <si>
    <t>Robert goes hunting</t>
  </si>
  <si>
    <t>Sends the BwB against Gregor</t>
  </si>
  <si>
    <t>Ned 11</t>
  </si>
  <si>
    <t>While armies had been massing at Golden Tooth, Gregor attacked Sherrer and Wendish Town. Robert might not return for days.</t>
  </si>
  <si>
    <t>Sansa learns she has to go away from KL</t>
  </si>
  <si>
    <t>Sansa 3</t>
  </si>
  <si>
    <t>Same night as Ned 11. The next morning, watches Beric ride out. Ned says the girls will leave KL as soon as he can arrange a ship.</t>
  </si>
  <si>
    <t>Beric Dondarrion leaves KL</t>
  </si>
  <si>
    <t>Sansa watched him leave the next morning</t>
  </si>
  <si>
    <t>Robb prepares war after Cat's message</t>
  </si>
  <si>
    <t>Dosh Khaleen prophecy / Viserys dies</t>
  </si>
  <si>
    <t>Dany 5</t>
  </si>
  <si>
    <t>Mentions her pregnancy sickness "these past two moons."</t>
  </si>
  <si>
    <t>Tyrion in jail, asks for trial</t>
  </si>
  <si>
    <t>Tyrion 5</t>
  </si>
  <si>
    <t>Been in the sky cell for days. Goes to court, trial will be on the morrow</t>
  </si>
  <si>
    <t>ship becalmed, drifting speed only with sails, oars come in pretty handy right now</t>
  </si>
  <si>
    <t>Force 1 - light air</t>
  </si>
  <si>
    <t>1 - 2 kts</t>
  </si>
  <si>
    <t>Tyrion's trial, Bronn wins. Tywin amassing troops</t>
  </si>
  <si>
    <t>Cat 7</t>
  </si>
  <si>
    <t>Jaime is massing a host at Casterly Rock, Edmure has sent Vance and Piper to guard the pass below the Golden Tooth.</t>
  </si>
  <si>
    <t>At the Bloody Gate</t>
  </si>
  <si>
    <t>Tyrion 6</t>
  </si>
  <si>
    <t>Had left the Bloody Gate at daybreak. Encounters the hill tribes that night</t>
  </si>
  <si>
    <t>Fight with Wildlings, Osha comes to Winterfell. First mention that Robb has turned 15 (though could've happened anytime since Catelyn 3)</t>
  </si>
  <si>
    <t>Bran 5</t>
  </si>
  <si>
    <t>At first Joseth or Hodor would lead her, while Bran sat strapped to her back in the oversize saddle the Imp had drawn up for him, but for the past fortnight he had been riding her on his own. Last night, a bird came with news of Jory's death</t>
  </si>
  <si>
    <t>Robb has received a letter from Catelyn, presumably Ned's warning about war, and riders went out afterwards. Presumably, Lords started calling their banners since then.</t>
  </si>
  <si>
    <t>Ned warns Cersei</t>
  </si>
  <si>
    <t>Ned 12</t>
  </si>
  <si>
    <t>Tywin sent a letter that morning, angry about Ned sending Beric. Joffrey returned from the hunting party with the Royces that morning. Arya and Sansa will leave KL "three days hence." Confronts Cersei that night.</t>
  </si>
  <si>
    <t>Robert returns from the hunt, mortally wounded</t>
  </si>
  <si>
    <t>Ned 13</t>
  </si>
  <si>
    <t>Arya and Sansa's ship will sail the next day.</t>
  </si>
  <si>
    <t>Sansa runs to Cersei</t>
  </si>
  <si>
    <t>Sansa 4</t>
  </si>
  <si>
    <t>Robert dies; Ned betrayed</t>
  </si>
  <si>
    <t>Ned 14</t>
  </si>
  <si>
    <t>Syrio's death, Arya escapes</t>
  </si>
  <si>
    <t>Arya 4</t>
  </si>
  <si>
    <t>Raven flight speed rates</t>
  </si>
  <si>
    <t>1 day flight</t>
  </si>
  <si>
    <t>2-4 days</t>
  </si>
  <si>
    <t>over 4 days</t>
  </si>
  <si>
    <t>Talks to Cersei, writes letters to be sent to Winterfell, Riverrun, Eyrie</t>
  </si>
  <si>
    <t>Poor condition</t>
  </si>
  <si>
    <t>300 mpd</t>
  </si>
  <si>
    <t>They came for Sansa on the third day.</t>
  </si>
  <si>
    <t>Battle of the Red Fork (Beric killed)</t>
  </si>
  <si>
    <t>Hears he will take his vows. Asks Aemon to intervene for Sam</t>
  </si>
  <si>
    <t>Jon 5</t>
  </si>
  <si>
    <t>277 mpd</t>
  </si>
  <si>
    <t>254 mpd</t>
  </si>
  <si>
    <t>Sam made brother, Ghost finds hand</t>
  </si>
  <si>
    <t>Average condition</t>
  </si>
  <si>
    <t>Jon 6</t>
  </si>
  <si>
    <t>342 mpd</t>
  </si>
  <si>
    <t>328 mpd</t>
  </si>
  <si>
    <t>Peak condition</t>
  </si>
  <si>
    <t>384 mpd</t>
  </si>
  <si>
    <t>362 mpd</t>
  </si>
  <si>
    <t>334 mpd</t>
  </si>
  <si>
    <t>Sansa's letter arrives in Winterfell</t>
  </si>
  <si>
    <t>Force 2 - light breeze</t>
  </si>
  <si>
    <t>3 - 6 kts</t>
  </si>
  <si>
    <t>News of Ned, Undead attack</t>
  </si>
  <si>
    <t>Jon 7</t>
  </si>
  <si>
    <t>Likely the next day from Jon 6. Ghost leads them out to find the bodies. "Close on half a year since Benjen left us"</t>
  </si>
  <si>
    <t>Sansa turns 12</t>
  </si>
  <si>
    <t>Robb leaves Winterfell</t>
  </si>
  <si>
    <t>Bran 6</t>
  </si>
  <si>
    <t>For near a fortnight there had been so many comings and goings of bannermen to Winterfell. "The fighting has begun in the riverlands." Robb leaves two days later. Has received Sansa's letter.</t>
  </si>
  <si>
    <t>Battle of the Golden Tooth</t>
  </si>
  <si>
    <t>Poisoning attempt</t>
  </si>
  <si>
    <t>Dany 6</t>
  </si>
  <si>
    <t>Caravan (with poisoner) arrived last night. Dany has not laughed since her brother's death. Khalasar leaves Vaes Dothrak two days after poisoning attempt.</t>
  </si>
  <si>
    <t>Khalasar leaves Vaes Dothrak</t>
  </si>
  <si>
    <t>First Battle of Riverrun. Edmure loses</t>
  </si>
  <si>
    <t>LUNAR PHASES IN ASOIAF</t>
  </si>
  <si>
    <t>Pleads for Ned's life. Barristan dismissed.</t>
  </si>
  <si>
    <t>Sansa 5</t>
  </si>
  <si>
    <t>First court session of Joffrey's reign. (No news from Riverlands fighting is mentioned.)</t>
  </si>
  <si>
    <t>Force 3 - gentle breeze</t>
  </si>
  <si>
    <t>7 - 10 kts</t>
  </si>
  <si>
    <t>Arrives at Moat Caillin, meets Robb's army</t>
  </si>
  <si>
    <t>Cat 8</t>
  </si>
  <si>
    <t>Cat has gone to Gulltown, sailed to White Harbor (learned about Robert's death and Ned's arrest there), now meets Robb's army at Moat Cailin. "Less than a fortnight past," Jaime won "a battle in the hills below the Golden Tooth," and was headed toward Riverrun. Around the same time, Tywin defeated the BWB at the Red Fork and is marching toward Harrenhal. Robb decides to go west of the Green Fork and send Roose Bolton east.</t>
  </si>
  <si>
    <t>Introduction</t>
  </si>
  <si>
    <t>Varys coaxing him to admit treason</t>
  </si>
  <si>
    <t>Ned 15</t>
  </si>
  <si>
    <t>Sansa "came to court a few days ago to plead that you be spared." Jaime is fighting the Riverlords and Robb is marching down the Neck.</t>
  </si>
  <si>
    <t>Reaches crossroad Inn with clans / Masha Heddle dead</t>
  </si>
  <si>
    <t>Tyrion 7</t>
  </si>
  <si>
    <t xml:space="preserve">This Lunar phases list is an experiment - revision is strongly recommended, criticism is highly appreciated. We can discuss it at Westeros forum Lunar Phases in ASOIAF.
</t>
  </si>
  <si>
    <t>Hears that Jaime has taken Edmure captive outside Riverrun and is besieging the castle. Tywin has taken Raventree, Harrenhal, and the Pipers and Brackens were "burnt out." Receives word that Robb is moving south from Moat Cailin.</t>
  </si>
  <si>
    <t>Lhazareen lamb city. Takes MMD as slave</t>
  </si>
  <si>
    <t>Dany 7</t>
  </si>
  <si>
    <t>http://asoiaf.westeros.org/index.php/topic/102964-lunar-phases-in-asoiaf/</t>
  </si>
  <si>
    <t>January</t>
  </si>
  <si>
    <t xml:space="preserve">This List concerns to check and suggest updates for the Timeline (List 1), based on the lunar phases mentioned in the text. (Lame said: There cannot be two full moons in the fortnight).  </t>
  </si>
  <si>
    <t xml:space="preserve">I assume the Timeline is “close to be perfect”. If someone rebuilds the Timeline totally and moves some events 15 or more days, this list also needs to be updated. </t>
  </si>
  <si>
    <t>Given Longclaw, Robb is marching</t>
  </si>
  <si>
    <t>Jon 8</t>
  </si>
  <si>
    <t>Force 4 - moderate breeze</t>
  </si>
  <si>
    <t xml:space="preserve">There was a newmoon between the Styr’s attack and the Purple wedding (say 28th December 299). If we want to update the Timeline according to the lunar timeline, it’s a good “hard” date to start with. </t>
  </si>
  <si>
    <t>11 - 15 kts</t>
  </si>
  <si>
    <t>A couple days have passed. Bird came last night with news of Barristan's dismissal and Robb marching to war. Mormont sent Alliser south with the hand yesterday.</t>
  </si>
  <si>
    <t>Premises</t>
  </si>
  <si>
    <t>At the Twins</t>
  </si>
  <si>
    <t>Cat 9</t>
  </si>
  <si>
    <t>GRRM cares about the moon. There is the well-known Tolkien’s obsession with the lunar phases and moonrises, which led JRRT to rewrite some chapters of LOTR. I hope GRRM as Tolkien’s fan cares about the moon, especially for the events, that happened at the same place (e. g. Jon visiting Aemon and Jon escaping Night’s Watch) or at almost the same time (e. g. Jon escaping and the Whispering wood).</t>
  </si>
  <si>
    <t>Host exits the Neck. The next morning, Blackfish reports back with news of Edmure's defeat and capture. By midday they're at the Twins. They cross that night.</t>
  </si>
  <si>
    <t xml:space="preserve">The lunar cycle in Westeros works in the same way as on the Earth – so it takes 29.5 days from one fullmoon to another. For most of the analysis, I don´t care about the moonrise and moonset, because it’s difficult to know the hour of the events („evening“ could be any time between 3 AM to 11 AM when we don’t know anything about the sunset in Westeros during year), so I’m afraid, it would be more confusing less helpful. Just for the record: crescent about newmoon rises in the morning, sets in the evening, waxing halfmoon is visible from noon to midnight, waning halfmoon from midnight to noon and fullmoon appears through the night. I am also aware of the fact the ASOIAF POVs are not astronomers, so if there is (e. g.) „halfmoon“ mentioned in the text, it actually means halfmoon, or day or two sooner or later. Therefore my analysis is not supposed to produce any exact dates, only a range of days. </t>
  </si>
  <si>
    <t>Renly crowned himself king</t>
  </si>
  <si>
    <t>As some of the smartest readers probably noticed, I am not a native English speaker. I apologize for my weak Common tongue. More importantly, I don’t have the English version of ASOIAF and the translation is not accurate at some details. I don’t want to slander the translator here, I just want to mention, that some of the lunar phases in translation may differ from the lunar phases in original and I would be glad if somebody revises it and updates my calculations. There are the most lunar phases valuable references in ADWD, the least in AFFC.</t>
  </si>
  <si>
    <t>Event 1</t>
  </si>
  <si>
    <t>Told he'll ride in the van. Meets Shae.</t>
  </si>
  <si>
    <t>Tyrion 8</t>
  </si>
  <si>
    <t>Word of Stark (Bolton) host moving south from the Twins, a day's march away. The next day, the Battle of the Green Fork.</t>
  </si>
  <si>
    <t>Battle of the Green Fork</t>
  </si>
  <si>
    <t>Event 2</t>
  </si>
  <si>
    <t>Force 5 - fresh breeze</t>
  </si>
  <si>
    <t>16 - 20 kts</t>
  </si>
  <si>
    <t>Gregor, Vargo &amp; Amory unleashed</t>
  </si>
  <si>
    <t>Whispering Wood</t>
  </si>
  <si>
    <t>Cat 10</t>
  </si>
  <si>
    <t>Cat waits overnight as the battle takes place</t>
  </si>
  <si>
    <t>Synchro</t>
  </si>
  <si>
    <t>Mirri Maz Duur's spell</t>
  </si>
  <si>
    <t>Dany 8</t>
  </si>
  <si>
    <t>They've been marching for days</t>
  </si>
  <si>
    <t>Ned Beheaded</t>
  </si>
  <si>
    <t>Arya 5</t>
  </si>
  <si>
    <t>Days later</t>
  </si>
  <si>
    <t>Note</t>
  </si>
  <si>
    <t>Joff showing her Ned's head</t>
  </si>
  <si>
    <t>Sansa 6</t>
  </si>
  <si>
    <t>Days later. Joff's nameday will be here soon. News of Jaime's capture had arrived.</t>
  </si>
  <si>
    <t>Date 1</t>
  </si>
  <si>
    <t>Second Battle of Riverrun. Robb wins</t>
  </si>
  <si>
    <t>Robb returns at dawn with Jaime as prisoner</t>
  </si>
  <si>
    <t>(ROUGHLY) A youth named Alleras begins his studies at the Citadel at Oldtown</t>
  </si>
  <si>
    <t>Lunar phase 1</t>
  </si>
  <si>
    <t>In the prologue of Feast it is stated that Alleras had been at the Citadel for a year. While that naturally means that not exactly a year has passed, this entry gives a rough idea of when Alleras would have arrived in Oldtown</t>
  </si>
  <si>
    <t>Enters Riverrun. Robb crowned King in the North.</t>
  </si>
  <si>
    <t>Cat 11</t>
  </si>
  <si>
    <t>Chapter 1</t>
  </si>
  <si>
    <t>BOOK 1</t>
  </si>
  <si>
    <t>Have recently heard of Ned. They get news of Renly crowning himself. Since this is their first entry to Riverrun, it likely comes right on the heels of Cat 10</t>
  </si>
  <si>
    <t>Date 2</t>
  </si>
  <si>
    <t>Force 6 - strong breeze</t>
  </si>
  <si>
    <t>21 - 26 kts</t>
  </si>
  <si>
    <t>Battle of the Green Fork, Roose bloodied</t>
  </si>
  <si>
    <t>Lunar phase 2</t>
  </si>
  <si>
    <t>Chapter 2</t>
  </si>
  <si>
    <t>BOOK 2</t>
  </si>
  <si>
    <t>Recommended gap (days)</t>
  </si>
  <si>
    <t>Left KL, on the road</t>
  </si>
  <si>
    <t>ACOK</t>
  </si>
  <si>
    <t>Comet- Already outside KL. Probably left the same day as Ned's death. "She walked for the rest of that day, and the day after, and the day after that." Then, looks at the comet.</t>
  </si>
  <si>
    <t>Had marched south to Crossroads Inn. Upon arrival, news of Whispering Wood and Jaime's capture, "days and days ago." Had already heard about Ned's death. Tyrion sent to court</t>
  </si>
  <si>
    <t>Gap in the Timeline (days)</t>
  </si>
  <si>
    <t>Tyrion 9</t>
  </si>
  <si>
    <t>According to Varys, "Renly Baratheon wed Margaery Tyrell at Highgarden this fortnight past, and now he has claimed the crown."</t>
  </si>
  <si>
    <t>Khalasar gone</t>
  </si>
  <si>
    <t xml:space="preserve">Significant gaps are in bold. </t>
  </si>
  <si>
    <t>Dany 9</t>
  </si>
  <si>
    <t>Dany's been out "long." Kills Drogo the next morning.</t>
  </si>
  <si>
    <t>Dragons hatch, comet</t>
  </si>
  <si>
    <t>298/11/05</t>
  </si>
  <si>
    <t>Dany 10</t>
  </si>
  <si>
    <t>Comet</t>
  </si>
  <si>
    <t xml:space="preserve">Jon threatens Rast </t>
  </si>
  <si>
    <t>(waning) halfmoon</t>
  </si>
  <si>
    <t>Sees comet; learns of Ned's death</t>
  </si>
  <si>
    <t>Bran 7</t>
  </si>
  <si>
    <t>Jon tries to escape</t>
  </si>
  <si>
    <t>298/11/28</t>
  </si>
  <si>
    <t>Jon 9</t>
  </si>
  <si>
    <t>Jon visits Aemon</t>
  </si>
  <si>
    <t>fullmoon</t>
  </si>
  <si>
    <t>Got news of Ned's death</t>
  </si>
  <si>
    <t>Force 7 - high wind</t>
  </si>
  <si>
    <t>27 - 33 kts</t>
  </si>
  <si>
    <t>Dany travels east</t>
  </si>
  <si>
    <t>22</t>
  </si>
  <si>
    <t>Chapter spans many days</t>
  </si>
  <si>
    <t>Comet &amp; White Raven - Cressen dies</t>
  </si>
  <si>
    <t>Cressen</t>
  </si>
  <si>
    <t>23</t>
  </si>
  <si>
    <t>Comet. Yestermorn, white raven arrived from the Citadel (Autumn). Davos returned last night, says the stormlands won't rise for Stannis. "No craft that had come within sight of Dragonstone this past half year had been allowed to leave again." Knows of Robb being King in the North.</t>
  </si>
  <si>
    <t>Gold Cloaks catch up to inn with ivy</t>
  </si>
  <si>
    <t>Several days pass, lots of refugees. They stop at a village inn. Hears for the first time that Robb is in battle. Gold cloaks come for Gendry, on Cersei's orders.</t>
  </si>
  <si>
    <t>298/10/21</t>
  </si>
  <si>
    <t>Cat climbs Eyrie</t>
  </si>
  <si>
    <t>crescent</t>
  </si>
  <si>
    <t>White Raven arrives at Riverrun</t>
  </si>
  <si>
    <t>298/11/09</t>
  </si>
  <si>
    <t>Tyrion meets the hill tribes</t>
  </si>
  <si>
    <t>A fortnight prior to Catelyn 1</t>
  </si>
  <si>
    <t>15-30</t>
  </si>
  <si>
    <t>19</t>
  </si>
  <si>
    <t>Comet &amp; White Raven - Walders show up at Wintefell</t>
  </si>
  <si>
    <t>Comet. Soon after comet appears, white raven arrives from Citadel (autumn). Frey boys have been there for some time. Knows Robb is King in the North.</t>
  </si>
  <si>
    <t>coincidental</t>
  </si>
  <si>
    <t>4</t>
  </si>
  <si>
    <t>298/11/15</t>
  </si>
  <si>
    <t>Robert returns from the hunt</t>
  </si>
  <si>
    <t>waxing moon</t>
  </si>
  <si>
    <t>Comet. Joffrey's 13th nameday</t>
  </si>
  <si>
    <t>cannot be longer than 15</t>
  </si>
  <si>
    <t>Force 8 - favoring gale</t>
  </si>
  <si>
    <t>13</t>
  </si>
  <si>
    <t>34 - 40 kts</t>
  </si>
  <si>
    <t>This means the Tyrion's and Rast's halfmoon has to be waning.</t>
  </si>
  <si>
    <t>Comet. Tommen is 8. Some days have passed. "When they told him that Robb had been proclaimed King in the North, his rage had been a fearsome thing, and he had sent Ser Boros to beat her." Cersei furious that Tywin has gone to Harrenhal. News of Viserys death.</t>
  </si>
  <si>
    <t>298/12/25</t>
  </si>
  <si>
    <t>Robb rides through the Twins</t>
  </si>
  <si>
    <t>Tyrion becomes Hand</t>
  </si>
  <si>
    <t>299/01/01</t>
  </si>
  <si>
    <t>Same day. Heads on walls have long since rotted.</t>
  </si>
  <si>
    <t>bright light (probably close to fullmoon)</t>
  </si>
  <si>
    <t>9-20</t>
  </si>
  <si>
    <t>7</t>
  </si>
  <si>
    <t>White Raven arrives at Castle Black to announce the autumn</t>
  </si>
  <si>
    <t>299/01/06</t>
  </si>
  <si>
    <t>Jon escapes Night’s Watch</t>
  </si>
  <si>
    <t>30 or 60</t>
  </si>
  <si>
    <t>Comet &amp; White Raven / Cleos Frey sent</t>
  </si>
  <si>
    <t>Comet. Riverrun received a white raven signifying the start of autumn a fortnight past. The Riverlords departed since the crowning, their host dwindles every day. Theon will leave on the morrow. News of Piper, Vance, Dondarrion, Bracken, Blackwood fighting their own battles in the Riverlands. News of the sack of Darry and the end of the Darry line. Stafford Lannister's army gathering at Casterly Rock.</t>
  </si>
  <si>
    <t>39</t>
  </si>
  <si>
    <t xml:space="preserve">Whispering wood </t>
  </si>
  <si>
    <t>close to fullmoon</t>
  </si>
  <si>
    <t>Left Kingsroad, toward God's Eye, past Briarwhite</t>
  </si>
  <si>
    <t xml:space="preserve">Jon escapes Night’s Watch </t>
  </si>
  <si>
    <t>almost coincidental</t>
  </si>
  <si>
    <t>Days later. Going very slowly because of wagons. "We're not far from God's Eye." Will come up on the Trident "around the lake along the western shore." Days pass during the chapter.</t>
  </si>
  <si>
    <t>Force 9 - strong gale</t>
  </si>
  <si>
    <t>5</t>
  </si>
  <si>
    <t>41 - 47 kts</t>
  </si>
  <si>
    <t>Sends Slynt to the Wall</t>
  </si>
  <si>
    <t>299/01/19</t>
  </si>
  <si>
    <t>Dany kills Drogo</t>
  </si>
  <si>
    <t>no moon (probably newmoon)</t>
  </si>
  <si>
    <t>15</t>
  </si>
  <si>
    <t>Heard about the killing of Robert's infant child in the brothel. Shae has been settled but is growing restive.</t>
  </si>
  <si>
    <t>14</t>
  </si>
  <si>
    <t>cca 299/02/08</t>
  </si>
  <si>
    <t>Tyrion’s arrival to KL</t>
  </si>
  <si>
    <t>Reaches south of God's Eye. Amory Lorch. Yoren dies</t>
  </si>
  <si>
    <t>(waxing) crescent</t>
  </si>
  <si>
    <t>Meets Dontos in Godswood</t>
  </si>
  <si>
    <t>36 at least</t>
  </si>
  <si>
    <t>Meryn hit her after she said she was pleased Slynt went to the Wall, but by now her bruise has nearly faded.</t>
  </si>
  <si>
    <t>32</t>
  </si>
  <si>
    <t>There is split between AGOT and ACOK, so I believe GRRM simply doesn’t care.</t>
  </si>
  <si>
    <t>Burning of Seven. Sends letter proclaiming Joffrey a bastard.</t>
  </si>
  <si>
    <t>Davos 1</t>
  </si>
  <si>
    <t>Davos</t>
  </si>
  <si>
    <t>Ship came in yesterday from KL. News of Tyrion's arrival, firing of Slynt. Renly has marched from Highgarden. Davos will distribute the letter north.</t>
  </si>
  <si>
    <t>299/03/03</t>
  </si>
  <si>
    <t>Sansa’s first rendezvous with Dontos</t>
  </si>
  <si>
    <t>(waning) crescent</t>
  </si>
  <si>
    <t>Stannis pamphlet arrives in KL</t>
  </si>
  <si>
    <t>299/05/05</t>
  </si>
  <si>
    <t>Tyrion imprisons Pycelle</t>
  </si>
  <si>
    <t>newmoon (moon of the triators)</t>
  </si>
  <si>
    <t>Captured west of God's Eye</t>
  </si>
  <si>
    <t>63</t>
  </si>
  <si>
    <t>Days and days have passed.</t>
  </si>
  <si>
    <t>The newmoon close to Sansa was on 03/07 and Sansa saw the waning crescent on 03/03. Tyrion’s crescent when arrived to KL on 02/08 was waxing.</t>
  </si>
  <si>
    <t>Arya turns 10</t>
  </si>
  <si>
    <t>299/03/15</t>
  </si>
  <si>
    <t>Arya captured by Amory</t>
  </si>
  <si>
    <t>thin crescent</t>
  </si>
  <si>
    <t xml:space="preserve">Arya 5 </t>
  </si>
  <si>
    <t>cannot be longer than 10</t>
  </si>
  <si>
    <t>12</t>
  </si>
  <si>
    <t>Vassals talking, Cerwyn arrives with news of Stannis' Letter</t>
  </si>
  <si>
    <t>newmoon</t>
  </si>
  <si>
    <t>299/08/11</t>
  </si>
  <si>
    <t>Tyrion slaps Shae</t>
  </si>
  <si>
    <t>Says he's almost 9. Manderly knows of Slynt being sent to Wall. Lady Hornwood visits. Days pass during the chapter</t>
  </si>
  <si>
    <t>(waxing) halfmoon</t>
  </si>
  <si>
    <t>Tyrion 10</t>
  </si>
  <si>
    <t>96</t>
  </si>
  <si>
    <t>98</t>
  </si>
  <si>
    <t>The gap in lunar references is pretty big here, but it works - the next newmoons are:  06/03, 07/03, 08/01. Exact (waxing) halfmoon is on 08/09.</t>
  </si>
  <si>
    <t>oar power is more difficult to use effectively in these conditions</t>
  </si>
  <si>
    <t>Dany reaches Vaes Tolorro. Next morning, sends out 3 riders</t>
  </si>
  <si>
    <t>Force 10 - storm</t>
  </si>
  <si>
    <t>48 - 55 kts</t>
  </si>
  <si>
    <t>299/09/08</t>
  </si>
  <si>
    <t>Stannis‘ vanguard reaches Kings Wood. (Two nights before Sansa 4)</t>
  </si>
  <si>
    <t>117-120</t>
  </si>
  <si>
    <t>126</t>
  </si>
  <si>
    <t>Stannis‘ vanguard reaches Kingswood</t>
  </si>
  <si>
    <t>Bran and Rickon hide in the crypts</t>
  </si>
  <si>
    <t>halfmoon</t>
  </si>
  <si>
    <t>Theon 4</t>
  </si>
  <si>
    <t>0</t>
  </si>
  <si>
    <t xml:space="preserve">If Bran goes after Stannis, the halfmoon is waxing, which correlates with Jon climbing to Ygritte under the bright light of the moon (3 days later in Timeline, it’s actually close to fullmoon). But we have to be cautious with the dates movement here - I am aware we can’t easily extend the gap between Sansa 4 and Blackwater, because in both chapters Sansa has aunt Irma visiting, which can’t take longer than about a week (but I’m not female, so what the hell I know). </t>
  </si>
  <si>
    <t>Harvest feast / The Reeds arrive at Winterfell</t>
  </si>
  <si>
    <t>299/09/29</t>
  </si>
  <si>
    <t>Brienne and Jaime at the Kneeling Man</t>
  </si>
  <si>
    <t>Jaime 2</t>
  </si>
  <si>
    <t>21</t>
  </si>
  <si>
    <t>The feast. All the people from Bran 2 still there.</t>
  </si>
  <si>
    <t>When Brienne leaves the Kneeling Man, the moon rises about midnight, which proves, it was waning halfmoon. | There is "halfmoon" and "bright light" in the same chapter. We can conclude, that "bright light" anywhere in the text doesn't mean much (it can be any phase except newmoon).</t>
  </si>
  <si>
    <t>One day before ranging</t>
  </si>
  <si>
    <t>299/11/01</t>
  </si>
  <si>
    <t>Attacked on the Fist</t>
  </si>
  <si>
    <t>Comet. "“If the winds have been kind, Ser Alliser should reach King’s Landing by the turn of the moon."  Citadel autumn raven came recently. Last night, Jon heard Robb is King in the North.</t>
  </si>
  <si>
    <t>59</t>
  </si>
  <si>
    <t>News often reaches the Wall late. A months after the raven had arrived would be the maximum</t>
  </si>
  <si>
    <t>54</t>
  </si>
  <si>
    <t>cannot be done</t>
  </si>
  <si>
    <t>Great Ranging begins</t>
  </si>
  <si>
    <t>Arrives at Pyke</t>
  </si>
  <si>
    <t>Theon 1</t>
  </si>
  <si>
    <t>Theon</t>
  </si>
  <si>
    <t>Comet. Had gone to Seagard, then Pyke. Complains that the ship has been too slow. " Robb had sent ravens from Riverrun, and when they’d found no longship at Seagard, Jason Mallister had sent his own birds to Pyke, supposing that Robb’s were lost." “By now Robb is at the Golden Tooth."</t>
  </si>
  <si>
    <t>Sends offer to Doran. Alliser Thorne arrives in KL</t>
  </si>
  <si>
    <t>Letter to Dorne. Renly has marched from Highgarden. LF plans to leave for Gulltown in a fortnight.</t>
  </si>
  <si>
    <t>Cleos Frey arrives / Prepares wildfyre</t>
  </si>
  <si>
    <t>Myrcella is nine. Cleos Frey from Riverrun. Pycelle has told Cersei about Mycella/Dorne.</t>
  </si>
  <si>
    <t>only storm sails can be unfurled, oar power further reduced, ship may exceed hull speed driven by the wind</t>
  </si>
  <si>
    <t>Force 11 - violent storm</t>
  </si>
  <si>
    <t>Arrives Harrenhal. After 8 days in hut + march</t>
  </si>
  <si>
    <t>56 - 63 kts</t>
  </si>
  <si>
    <t>Arya 6</t>
  </si>
  <si>
    <t>8 days captive at God's Eye. Then, a march to Harrenhal that takes days. Arrival.</t>
  </si>
  <si>
    <t>Ranging, reach Whitetree (4th village)</t>
  </si>
  <si>
    <t>The black brothers had left Castle Black in good spirits, joking and trading tales, but of late the brooding silence of the wood seemed to have sombered them all.</t>
  </si>
  <si>
    <t>cca 299/11/08</t>
  </si>
  <si>
    <t>Quaithe &amp; co arrive at Vaes Tolorro from Qarth</t>
  </si>
  <si>
    <t>handless Jaime on his journey to Harrenhall with Mummers</t>
  </si>
  <si>
    <t>Jaime 4</t>
  </si>
  <si>
    <t>Her previous two riders had already returned. First Rakharo, who made it to a southern shore. Second Aggo, who found two ruined cities in the SW.</t>
  </si>
  <si>
    <t xml:space="preserve"> I think we don´t know exact timing for Jaime (it was the night Brienne had the talk to him, let’s say about 11/08 in the Timeline), so we can move the dates here easily. </t>
  </si>
  <si>
    <t>all sails must be furled, oars of limited use, ship may exceed hull speed but can barely be controlled</t>
  </si>
  <si>
    <t>Force 12 - hurricane force</t>
  </si>
  <si>
    <t>&gt; 64 kts</t>
  </si>
  <si>
    <t>Arrives at Bitterbridge. News of Stannis besieging Storm's End</t>
  </si>
  <si>
    <t>ship out of control, in fact the ship will almost certainly be destroyed</t>
  </si>
  <si>
    <t>Best point of sail = sailing with the wind at the optimal direction for the sail rig</t>
  </si>
  <si>
    <t>299/11/24</t>
  </si>
  <si>
    <t>Beam reach = sailing at 90 degrees to the direction of the wind</t>
  </si>
  <si>
    <t>Riding with 20 men, avoiding towns and holdfasts. Worst over when they crossed Blackwater, for past 4 days no signs of war. Arrives at Bitterbridge, rider from Storm's End with news of Stannis besieging the castle that very night.</t>
  </si>
  <si>
    <t>BWB attacks Brave Companions</t>
  </si>
  <si>
    <t>Close hauled = sailing as close into the direction of the wind as possible without being In Irons (directly into wind)</t>
  </si>
  <si>
    <t>morning (waning) halfmoon</t>
  </si>
  <si>
    <t>Arya 7</t>
  </si>
  <si>
    <t>Note: A ship may not exceed its hull speed unless the wind strength is Force 10 or above, even when using oar power, this is because of the bow wave created</t>
  </si>
  <si>
    <t>Convert knots to miles per day</t>
  </si>
  <si>
    <t>Enter knot speed in yellow box to display the total miles per day distance that the ship can cover</t>
  </si>
  <si>
    <t>Cleos Frey leaves that afternoon. Answer from Doran. Alliser Thorne gets an audience</t>
  </si>
  <si>
    <t>cca 299/12/10</t>
  </si>
  <si>
    <t>News that Stannis is besieging Storm's End. Poisons Cersei.</t>
  </si>
  <si>
    <t>Cersei still indisposed</t>
  </si>
  <si>
    <t>Soon after Tyrion 6. Cersei sends Lancel to demand Pycelle's release.</t>
  </si>
  <si>
    <t>Sam travels from Craster to wildling village (even under the fullmoon it is too dark to travel during night)</t>
  </si>
  <si>
    <t>Knot</t>
  </si>
  <si>
    <t>Sam 3</t>
  </si>
  <si>
    <t>Miles 
per hour</t>
  </si>
  <si>
    <t>Miles per day
best speed</t>
  </si>
  <si>
    <t>45</t>
  </si>
  <si>
    <t>Miles per day 
rough average</t>
  </si>
  <si>
    <t>Dany turns 15</t>
  </si>
  <si>
    <t>299/12/05</t>
  </si>
  <si>
    <t>Meets Asha. Depart for war in 14 days</t>
  </si>
  <si>
    <t>Aeron in Hammerhorn</t>
  </si>
  <si>
    <t>Theon 2</t>
  </si>
  <si>
    <t>waxing crescent</t>
  </si>
  <si>
    <t>Aeron 1</t>
  </si>
  <si>
    <t>AFFC</t>
  </si>
  <si>
    <t>Asha back from Great Wyk. Balon has been feasting captains every night as they arrive. "We're off to war within a fortnight." Will sail when Dagmer arrives from Old Wyk.</t>
  </si>
  <si>
    <t>Arrives in Qarth. Dany is 15. News of Robert's death</t>
  </si>
  <si>
    <t>Arrival in Qarth. "It has been half a year since I last heard tidings from the Seven Kingdoms." News from Oldtown that Robert is dead, Ned arrested for treason. (Quhuru Mo was in Oldtown "not half a year past.")</t>
  </si>
  <si>
    <t>34</t>
  </si>
  <si>
    <t>Sam travels</t>
  </si>
  <si>
    <t>News of Ramsay raping Lady Hornwood. Rodrick leaving. Bran 9.</t>
  </si>
  <si>
    <t>299/12/24</t>
  </si>
  <si>
    <t>Jon rides through Mole’s town</t>
  </si>
  <si>
    <t>Reeds stayed after the feast and became Bran's "constant companions."</t>
  </si>
  <si>
    <t>waning moon</t>
  </si>
  <si>
    <t>1-14</t>
  </si>
  <si>
    <t>Battle of Oxcross</t>
  </si>
  <si>
    <t>299/12/28</t>
  </si>
  <si>
    <t>(Confirmed newmoon)</t>
  </si>
  <si>
    <t>Chiswyck dies.</t>
  </si>
  <si>
    <t>x</t>
  </si>
  <si>
    <t>Lots of time has passed. This chapter itself spans weeks, maybe months. Arya hears a story about Stannis's letter. News of Stannis besieging Storm's End. Fortnight later, Bloody Mummers arrive. Days more pass. News of Bolton occupying Ruby Ford. Jaqen arrives, 3 days later she says Chiswyck's name, 3 days later Chiswyck dies.</t>
  </si>
  <si>
    <t>Renly's Peach</t>
  </si>
  <si>
    <t>Catelyn and Renly's huge army arrive at Storm's End</t>
  </si>
  <si>
    <t>Best speed = assumes constant speed for 24 hours</t>
  </si>
  <si>
    <t>Rough average = assumes lower speeds at night and allows time for tacking and course corrections giving a better guide to total distance travelled per day</t>
  </si>
  <si>
    <t>Renly dies. Fleeing with Brienne to RR</t>
  </si>
  <si>
    <t>18</t>
  </si>
  <si>
    <t>News of oxcross (happened 6 days before)</t>
  </si>
  <si>
    <t xml:space="preserve">According to lunar phases mentioned, we can assume, there was a newmoon between Styr's attack (moon light mentioned) and the Purple wedding (also moon light mentioned). We know the date of the Purple wedding (300/01/01), so it's good date for start our calculations. I refer to this newmoon as "confirmed". </t>
  </si>
  <si>
    <t>300/01/04</t>
  </si>
  <si>
    <t>Davos sends Edric away</t>
  </si>
  <si>
    <t>Davos 6</t>
  </si>
  <si>
    <t>Arrive at Craster's Keep. Gilly is showing "early turns of pregnancy"</t>
  </si>
  <si>
    <t>Had been to 3 more empty villages. "Six days of rain had made the ground treacherous." "You'll guest here for a night. No longer." They leave the next day.</t>
  </si>
  <si>
    <t>Somewhere in the 5th or 6th month, Gilly would then be pregnant for 2 or 3 months, and thus start showing (you don't really show before, especially not in furs)</t>
  </si>
  <si>
    <t>300/01/07</t>
  </si>
  <si>
    <t>Kingsmoot</t>
  </si>
  <si>
    <t>after (confirmed) newmoon</t>
  </si>
  <si>
    <t>News of Renly's death. After Sansa 3</t>
  </si>
  <si>
    <t>cannot be longer than 30</t>
  </si>
  <si>
    <t>33</t>
  </si>
  <si>
    <t>LF will leave before dawn for Bitterbridge.</t>
  </si>
  <si>
    <t>300/02/15</t>
  </si>
  <si>
    <t>Cersei burns the Tower of Hand</t>
  </si>
  <si>
    <t>Cersei 3</t>
  </si>
  <si>
    <t>Barristan departs Pentos, heading for Qarth</t>
  </si>
  <si>
    <t>67</t>
  </si>
  <si>
    <t>In Dany 5 he says that when he left Pentos, there were 4 kings in the land. So after news of Stannis at Storm's End.</t>
  </si>
  <si>
    <t>300/03/17</t>
  </si>
  <si>
    <t>Tyrion talks to Griff</t>
  </si>
  <si>
    <t>Tywin marching (to RR) news of oxcross. Weese dead</t>
  </si>
  <si>
    <t>Arya 8</t>
  </si>
  <si>
    <t>Tywin marching. Robb had won some great victory in the west.</t>
  </si>
  <si>
    <t>News of oxcross. Rodrick comes back with Ramsay</t>
  </si>
  <si>
    <t>30</t>
  </si>
  <si>
    <t>News of Oxcross. Days pass. Rodrik returns with Reek as prisoner. Benfred Tallhart sent to Stony Shore</t>
  </si>
  <si>
    <t>300/02/25</t>
  </si>
  <si>
    <t>Dany talks with Xaro</t>
  </si>
  <si>
    <t>Myrcella sent to Dorne. Riot at KL. Penrose still holding. LF has had ample time to reach Bitterbridge, they are wondering whether he died on the way.</t>
  </si>
  <si>
    <t>Lollys raped - date to birth of her child in AFFC</t>
  </si>
  <si>
    <t>Raiding near Torrhen's square.</t>
  </si>
  <si>
    <t>Theon 3</t>
  </si>
  <si>
    <t>coincidental or 30</t>
  </si>
  <si>
    <t>stony shore. Plan to send Dagmer after Torrhen's square and then to take Winterfell</t>
  </si>
  <si>
    <t>300/03/21</t>
  </si>
  <si>
    <t>Naharis back. (It’s also the Day 1 of 90 days limit for Hizdahr.)</t>
  </si>
  <si>
    <t>Fist of the first Men. Finds horn</t>
  </si>
  <si>
    <t>21 or 36</t>
  </si>
  <si>
    <t>26</t>
  </si>
  <si>
    <t>Naharis back</t>
  </si>
  <si>
    <t>300/04/7</t>
  </si>
  <si>
    <t>16</t>
  </si>
  <si>
    <t>Dany 5 follows exactly 26 days after Dany 4 (Green Grace) and Quentyn 2 goes exactly 15 days after Dany 4 (halfmoon in both chapters). It means Quentyn 2 goes 9 days before Dany 5. It works with the travel speed - there are no ravens in Essos, so a new is as quick as a horse. We know (from Quentyn 2) it’s 150 miles from Astapor to Meereen or 9 days of hard “large group” riding - say 6 days at least. It’s only 3 days in the Timeline, which seems hardly possible.</t>
  </si>
  <si>
    <t>Tyrion talks to Griff (Tyrion 4)</t>
  </si>
  <si>
    <t>cca 300/05/15</t>
  </si>
  <si>
    <t>Tyrion talks to Moqorro after first storm</t>
  </si>
  <si>
    <t>Qhorin arrives late. Jon joins him when he leaves</t>
  </si>
  <si>
    <t>58</t>
  </si>
  <si>
    <t>300/05/01</t>
  </si>
  <si>
    <t>Tyrion in the Merchants’ House</t>
  </si>
  <si>
    <t>Qhorin's men had been expected "days ago," but they waited a few more days and they showed up. Jon will leave with Qhorin the next day.</t>
  </si>
  <si>
    <t>Theon takes Winterfell</t>
  </si>
  <si>
    <t>Rodrik had left 8 days ago for Torrhen's Square. Theon takes Winterfell.</t>
  </si>
  <si>
    <t>300/05/04</t>
  </si>
  <si>
    <t>Arya executes Dareon when moon is black</t>
  </si>
  <si>
    <t>300/05/05</t>
  </si>
  <si>
    <t>Jon takes Wun Wun</t>
  </si>
  <si>
    <t>Ultimatum rejected by Cortney Penrose. Stannis takes Storm's End.</t>
  </si>
  <si>
    <t>newmoon (probably)</t>
  </si>
  <si>
    <t>Davos 2</t>
  </si>
  <si>
    <t>Stannis says Penrose has "had a fortnight to consider my offer." (Offer may have been made well Renly's death.) Mel kills him that night.</t>
  </si>
  <si>
    <t>Arrives from Storm's end</t>
  </si>
  <si>
    <t>1</t>
  </si>
  <si>
    <t xml:space="preserve">Newmoon: Jon spent night outside - stars were visible, no moon. </t>
  </si>
  <si>
    <t>She didn't go back to Bitterbridge, instead rode through "the heart of the war, through fertile riverlands turned to blackened deserts." Tywin has left Harrenhal and marches with all his power. Will be upon them in 3 or 4 days. Next day, arrives at Riverrun. They've gotten 3 birds from Penrose at Storm's End. Tyrion's mummers have been hanged. Bolton has taken Ruby Ford and crossroads and married a Frey.</t>
  </si>
  <si>
    <t>300/05/10</t>
  </si>
  <si>
    <t>Blackfish escapes Riverrun</t>
  </si>
  <si>
    <t>no moon, probably newmoon</t>
  </si>
  <si>
    <t>Jaime 6</t>
  </si>
  <si>
    <t>News of Penrose death. No word from Tywin at Red Fork. Tyrion plans to have Bywater take Tommen.</t>
  </si>
  <si>
    <t>6</t>
  </si>
  <si>
    <t>300/04/05</t>
  </si>
  <si>
    <t>Reek drunk after taking Moat Cailin</t>
  </si>
  <si>
    <t>Theon fakes the deaths of Bran and Rickon</t>
  </si>
  <si>
    <t>300/04/30</t>
  </si>
  <si>
    <t>There had been time enough for Stygg to reach Deepwood Motte. They find the people Osha and wolves killed in escape.</t>
  </si>
  <si>
    <t>Asha stares from window after intense and whimsically inventive sex</t>
  </si>
  <si>
    <t>almost fullmoon</t>
  </si>
  <si>
    <t>Asha 1</t>
  </si>
  <si>
    <t>23 and less or 35 and more</t>
  </si>
  <si>
    <t>25</t>
  </si>
  <si>
    <t>Asha stares from window</t>
  </si>
  <si>
    <t>300/05/18</t>
  </si>
  <si>
    <t xml:space="preserve">fArya’s wedding </t>
  </si>
  <si>
    <t>9-25</t>
  </si>
  <si>
    <t>WIP - StoryGraph</t>
  </si>
  <si>
    <t>Weasel soup. Roose met mummers; Arya is 10</t>
  </si>
  <si>
    <t>Arya 9</t>
  </si>
  <si>
    <t>We know from Cat 6 that Roose was marching on Harrenhal a week before the Edmure/Tywin Red Fork battle.</t>
  </si>
  <si>
    <t>14-16</t>
  </si>
  <si>
    <t>It is possible, because Stannis didn’t send the raven immediately</t>
  </si>
  <si>
    <t>Meets pureborns. Meets fire mage. Receives gifts</t>
  </si>
  <si>
    <t>A new endevour. This story graph will be much like this one: http://www.sermountaingoat.co.uk/timeline/info/narrative_chart.png
Except with more characters with more complete lines.
If you want to help out, the rules are as follows:
1. characters who are in the same place or travelling together have a space between them of 0.2.
2. base dates of the timelineline located in this same document.
3. different places are at consistent Y values on the graph; I will add to the list as many places as I can.
The positions for locations I have based off their longitutinal position, however locations in essos are located below westeros.
The distance between the wall and sunspear I have defined as 30, thus that is what all other measurements are based off of. as for Essos, the point of reference is Ib nor , which is the northern most part of essos (you never know where George Martin will take us in the books so it pays to be safe), this is at -5, essos uses the same scale.
-Flounder4338</t>
  </si>
  <si>
    <t>300/05/30</t>
  </si>
  <si>
    <t>Had been receiving many offerings for some time. "Half a year gone," the firemage was powerless. Dragons twice as big as they were in Vaes Tolorro. On the morrow, Jorah will go to Pyat Pree.</t>
  </si>
  <si>
    <t>Val send to seek Tormund</t>
  </si>
  <si>
    <t>Place</t>
  </si>
  <si>
    <t>waxing halfmoon ("halffull")</t>
  </si>
  <si>
    <t>8 or 37</t>
  </si>
  <si>
    <t>Undyings</t>
  </si>
  <si>
    <t>Y value</t>
  </si>
  <si>
    <t xml:space="preserve">8 or 37: I think it’s the former - Jon probably acted without delay. Then Val said, she’ll make it back till “next fullmoon” - I guess, she didn't mean the following fullmoon (8 days later), but the next one (37 days later) - it makes more sansa, because Jon is afraid if Val makes it back before Stannis and Jon knows Stannis is 30 days from Castle Black at least (that’s the distance between Winterfell and Castle Black). Val came back in 40 days according to the Timeline. I hope, for Stannis’, Jon’s and Theon’s timelines in ADWD the moon can be really helpful. Or confusing. ;) </t>
  </si>
  <si>
    <t>Battle of the Red Fork. Tywin's westerward movement is stopped, he turns east instead.</t>
  </si>
  <si>
    <t>300/06/17</t>
  </si>
  <si>
    <t>Kevan died</t>
  </si>
  <si>
    <t>Kevan 1</t>
  </si>
  <si>
    <t>The wall</t>
  </si>
  <si>
    <t>Kings Landing</t>
  </si>
  <si>
    <t>Shae with Lollys. Old letter from Doran warning of Storm's End's fall. Tommen taken.</t>
  </si>
  <si>
    <t>Tyrion 11</t>
  </si>
  <si>
    <t>Harrenhall</t>
  </si>
  <si>
    <t>Ib Nor</t>
  </si>
  <si>
    <t>News of Winterfell's fall. News that Bolton took Harrenhal. New letter from Balon Greyjoy</t>
  </si>
  <si>
    <t>38</t>
  </si>
  <si>
    <t>Vaes Dothrak</t>
  </si>
  <si>
    <t>Kicked out of Qarth, meets Barristan</t>
  </si>
  <si>
    <t>Yunkai</t>
  </si>
  <si>
    <t>Vaes Tolorro</t>
  </si>
  <si>
    <t>Quarth</t>
  </si>
  <si>
    <t>Some days have passed since Dany 4. Barristan has arrived. Must have been enough time for word to get from Qarth to Pentos before he set out there. "When we set sail from Pentos there were four kings in the land."  Means he left after Stannis' declaration but before Renly's death. Need to account for Barristan's travel time from Pentos in placing this chapter.</t>
  </si>
  <si>
    <t>Date</t>
  </si>
  <si>
    <t>Stannis Baratheon</t>
  </si>
  <si>
    <t>Tyrion Lannister</t>
  </si>
  <si>
    <t>Jaime Lannister</t>
  </si>
  <si>
    <t>Cersei Baratheon</t>
  </si>
  <si>
    <t>Robert Barathen</t>
  </si>
  <si>
    <t>Sandor Clegane</t>
  </si>
  <si>
    <t>Jon turns 16</t>
  </si>
  <si>
    <t>Joffrey Lannister</t>
  </si>
  <si>
    <t>Tommen Lannister</t>
  </si>
  <si>
    <t>Petyr Baelish</t>
  </si>
  <si>
    <t>Myrcella Lannister</t>
  </si>
  <si>
    <t>Barriston Selmy</t>
  </si>
  <si>
    <t>Renly Baratheon</t>
  </si>
  <si>
    <t>Robb takes Crag. Hears of Bran and Rickon's deaths. Sleeps with Jeyne.</t>
  </si>
  <si>
    <t>4/22/0297</t>
  </si>
  <si>
    <t>News of Bran's death. No word from BitterBridge</t>
  </si>
  <si>
    <t>Tyrion 12</t>
  </si>
  <si>
    <t>Should occur before Sansa 4, as here Stannis has yet to arrive, and in Sansa 4, Stannis has arrived</t>
  </si>
  <si>
    <t>Kingswood on fire. Stannis Van below, arrived 2 days ago. Sansa's first period</t>
  </si>
  <si>
    <t>2/24/0298</t>
  </si>
  <si>
    <t>Two nights ago, Stannis's vanguard of 5K had appeared.</t>
  </si>
  <si>
    <t>3/10/0298</t>
  </si>
  <si>
    <t>Battle of the Blackwater</t>
  </si>
  <si>
    <t>Davos 3</t>
  </si>
  <si>
    <t>Events too far from others (chronologicaly or geographicaly)</t>
  </si>
  <si>
    <t>Lunar Phase</t>
  </si>
  <si>
    <t>BOOK</t>
  </si>
  <si>
    <t>Bad weather means "they had lost considerable time.
Stannis would have reached the Rush days ago."</t>
  </si>
  <si>
    <t>298/03/02</t>
  </si>
  <si>
    <t>Royce killed</t>
  </si>
  <si>
    <t>Tyrion 13</t>
  </si>
  <si>
    <t>300/02/18</t>
  </si>
  <si>
    <t>Bran in the abandoned village by the lake</t>
  </si>
  <si>
    <t>new waxing crescent</t>
  </si>
  <si>
    <t>Tyrion 14</t>
  </si>
  <si>
    <t>300/03/23</t>
  </si>
  <si>
    <t>Jaime overnights at Hayford</t>
  </si>
  <si>
    <t>Jaime 3</t>
  </si>
  <si>
    <t>300/03/27 - 300/05/26</t>
  </si>
  <si>
    <t>Bran lives in the cave. The chapter takes 60 days at least.</t>
  </si>
  <si>
    <t>Battle of the Blackwater ends at dawn</t>
  </si>
  <si>
    <t>Sansa 7</t>
  </si>
  <si>
    <t>crescent - fullmoon - newmoon - crescent - fullmoon - crescent - newmoon - crescent</t>
  </si>
  <si>
    <t>300/07/31</t>
  </si>
  <si>
    <t>Dany has a period in Dothraki Sea</t>
  </si>
  <si>
    <t>Squall six days into the voyage, then six days of calm</t>
  </si>
  <si>
    <t>Meets Ygritte</t>
  </si>
  <si>
    <t>Been in the Frostfangs for some time</t>
  </si>
  <si>
    <t>Asha comes and goes. Dream Robb entering hall of the dead</t>
  </si>
  <si>
    <t>Theon 5</t>
  </si>
  <si>
    <t>haunted by bad dreams for days. "Past time" that Asha arrived. She knows that Dagmer's lost at Torrhen's Square, Rodrik is gathering an army to retake Winterfell. Theon sends Reek to gather men.</t>
  </si>
  <si>
    <t>Milkwater. Contact Bran.</t>
  </si>
  <si>
    <t>Probably the next day from Jon 6. Talks to Bran as a weirwood tree. One more day passes during the chapter.</t>
  </si>
  <si>
    <t>Robb turns 16</t>
  </si>
  <si>
    <t>Robb has conquered the Crag. That morning, got news from Rodrik about Bran and Rickon's deaths. Frees Jaime</t>
  </si>
  <si>
    <t>Robb was sixteen a few days past</t>
  </si>
  <si>
    <t>Cat lets Jaime escape Riverrun</t>
  </si>
  <si>
    <t>Jaime 1</t>
  </si>
  <si>
    <t>Jaime</t>
  </si>
  <si>
    <t>Judged, news of Robb taking the Crag</t>
  </si>
  <si>
    <t>Imprisoned at Riverrun. That day, a raven bringing news from Robb at the Crag. Next day, writes Lysa a letter. Edmure returns. News that Stannis lost at the Blackwater. (Robb's marriage is known among the men, but not to Cat.)</t>
  </si>
  <si>
    <t>Edmure would have gotten the news of the Blackwater a couple of days earlier,  then has to travel back to Riverrun to share the news</t>
  </si>
  <si>
    <t>Catelyn writes to Lysa; Edmure returns to Riverrun</t>
  </si>
  <si>
    <t>Tywin made Hand. LF gave Dontos the hairnet, Dontos gives it to Sansa</t>
  </si>
  <si>
    <t>Sansa 8</t>
  </si>
  <si>
    <t>Sansa says the Purple Wedding won't be for a moon's turn at least (though she wouldn't know the exact date), Marg is still at Highgarden.</t>
  </si>
  <si>
    <t>Hears about Bran/Rickon's deaths. News of Robb's marriage arrives</t>
  </si>
  <si>
    <t>Arya 10</t>
  </si>
  <si>
    <t>Lots of time has passed. From few heads to many heads. Roose got news of the Blackwater some time ago. Roose sends orders for the attack on Duskendale. That night, news of Robb's marriage.</t>
  </si>
  <si>
    <t>Meets Rattleshirt, kills Qhorin</t>
  </si>
  <si>
    <t>Many days have passed.</t>
  </si>
  <si>
    <t>Arrives at Inn of Kneeling Man</t>
  </si>
  <si>
    <t>Innkeep still doesn't know about Blackwater outcome</t>
  </si>
  <si>
    <t>Theon falls. Winterfell burned. Rodrick dies</t>
  </si>
  <si>
    <t>Theon 6</t>
  </si>
  <si>
    <t>Reek back from Dreadfort.</t>
  </si>
  <si>
    <t>Dreaming, healing</t>
  </si>
  <si>
    <t>Tyrion 15</t>
  </si>
  <si>
    <t>Lots of time passed since the battle.</t>
  </si>
  <si>
    <t>Winterfell burned down</t>
  </si>
  <si>
    <t>Reaches Astapor</t>
  </si>
  <si>
    <t>Escaping Harrenhal</t>
  </si>
  <si>
    <t>Chapter spans several days</t>
  </si>
  <si>
    <t>gets Unsullied</t>
  </si>
  <si>
    <t>Awakening from fever</t>
  </si>
  <si>
    <t>Tyrion sent for Bronn four days ago. Tywin says he's been out of danger for "at least a fortnight." Alayaya whipped 8 or 9 days ago. Northmen heading to Duskendale, Tywin is sending Tarly to sort them out. Mycella has arrived safely at Sunspear. Tywin writing RW letters.</t>
  </si>
  <si>
    <t>Moving north, separated from Shaggy Â« many hunts Â»</t>
  </si>
  <si>
    <t>They've been staying at Tumbledown Tower in the Wolfswood for some time.</t>
  </si>
  <si>
    <t>Starving on a rock</t>
  </si>
  <si>
    <t>Arrives in wildling camp on Milkwater</t>
  </si>
  <si>
    <t>To the Milkwater. Traveling for over six days.</t>
  </si>
  <si>
    <t>2 weeks passed</t>
  </si>
  <si>
    <t>Arrives on Dragonstone</t>
  </si>
  <si>
    <t>Inn of the Kneeling Man. Arrives in dead village, meets Anguy</t>
  </si>
  <si>
    <t>Travels with BwB, 3 days</t>
  </si>
  <si>
    <t>Margaery arrives in KL</t>
  </si>
  <si>
    <t>Sansa receives invitation</t>
  </si>
  <si>
    <t>Marg arrived days ago. Sansa gets the dinner invite, then days more pass until the appointed day. Marriage plot.</t>
  </si>
  <si>
    <t>Tyrion trying to get up to speed</t>
  </si>
  <si>
    <t>Bronn has been investigating Mandon Moore, Varys has heard of it. Tyrion has seen Shae several times in passing over the past few days. Has Varys deliver Shae for a meeting. Tells Bronn to find Symon.</t>
  </si>
  <si>
    <t>Sansa goes to Margaery's invitation, meets QoT; plot to marry her to Willas</t>
  </si>
  <si>
    <t>Sansa tells Dontos about Willas</t>
  </si>
  <si>
    <t>Yunkai yields</t>
  </si>
  <si>
    <t>Chett. Others attack. Sam releases ravens. Wildlings 40 miles away</t>
  </si>
  <si>
    <t>Chett</t>
  </si>
  <si>
    <t>Thoren Smallwood had returned in a lather three days past having found the wildlings on the Milkwater. The wildling van will be upon them in 10 days.</t>
  </si>
  <si>
    <t>Robb returns</t>
  </si>
  <si>
    <t>Robb returns. Idea to marry Edmure to the Freys.</t>
  </si>
  <si>
    <t>Small council. News Tarly vs Glover. Balon offering alliance</t>
  </si>
  <si>
    <t>Duskendale was yesterday. LF says he'll leave for the Eyrie on the morrow. A recent raven from Sunspear -- 300 Dornishmen riding for KL. Rumors from Qarth of a 3-headed dragon. Yesterday, LF told Tywin about the Sansa marriage plot. News that Robb has married Jeyne.</t>
  </si>
  <si>
    <t>Maidenpool. Captured by Bloody Mummers. Cleos dead, Jaime loses hand</t>
  </si>
  <si>
    <t>Dead cleared. Measures taken for gown</t>
  </si>
  <si>
    <t>Has been hanging out with Margaery's cousins for a while. Went hawking with Marg a few days ago and she called her "sister." Told Dontos about the marriage plot a while back, hasn't visited the godswood since.</t>
  </si>
  <si>
    <t>In cell, fever, Alester Florent sent in, talks to Mel</t>
  </si>
  <si>
    <t>Tyon &amp; Willem Lannister murdered</t>
  </si>
  <si>
    <t>Lannister prisoners murdered, Karstark men gone. Karstark beheaded the next day. Lysa still not answering any letters.</t>
  </si>
  <si>
    <t>Gets new gown, marries Tyrion. 13 within a month</t>
  </si>
  <si>
    <t>Stannis throws leeches in fire</t>
  </si>
  <si>
    <t>Davos 4</t>
  </si>
  <si>
    <t>Has not slept since the Fist. Kills the Other</t>
  </si>
  <si>
    <t>Sam 1</t>
  </si>
  <si>
    <t>Samwell</t>
  </si>
  <si>
    <t>Days have passed.</t>
  </si>
  <si>
    <t>Duskendale</t>
  </si>
  <si>
    <t>Counting giants, arrives on the Fist</t>
  </si>
  <si>
    <t>Days have passed. Ygritte has been trying to sleep with him. They have reached The Fist.</t>
  </si>
  <si>
    <t>Lychester-&gt;village-&gt;high heart-&gt;acorn hall</t>
  </si>
  <si>
    <t>Karstark men are trashing villages</t>
  </si>
  <si>
    <t>Reaches Harrenhal. Bolton is there.</t>
  </si>
  <si>
    <t>Long after losing his hand. Days riding to Harrenhal. First hears of the Blackwater outcome. Bolton also mentions Karstark's execution. Eye still swollen from fight with Brienne.</t>
  </si>
  <si>
    <t>Hoster dead. Red Wedding planned.</t>
  </si>
  <si>
    <t>Hoster dead. Lothar Frey had arrived from the Twins. Had gotten news of Duskendale days earlier. News of Sansa/Tyrion marriage last night. Freys bring news from the Walders at the Dreadfort that Winterfell was burned. Freys want the marriage to take place "at once."</t>
  </si>
  <si>
    <t>Meereen 173 miles of posts with children</t>
  </si>
  <si>
    <t>Marching to the Twins</t>
  </si>
  <si>
    <t>Leave Riverrun. Days pass. Through the Whispering Wood. Five more days pass, rains make the travel difficult. 8 more days to Oldstones. Days more pass, riding up the Blue Fork, "the going was worse than slow." At Hag's Mire, news of Balon's death, Euron's back and he drowned Lord Botley in a cask of seawater. Sends Mallister, Glover, and Mormont to Greywater Watch. Robb plans to attack Moat Cailin on 1/01/300, shortly after the wedding.</t>
  </si>
  <si>
    <t>Twisted mountain valleys</t>
  </si>
  <si>
    <t>Mountains. They've often gone leagues in the wrong direction and had to retrace steps.</t>
  </si>
  <si>
    <t>Balon dies</t>
  </si>
  <si>
    <t>Stoney sept, the Peach. Sandor capture</t>
  </si>
  <si>
    <t>Arya had "been bathed twice at Acorn Hall, not a fortnight past."</t>
  </si>
  <si>
    <t>Hound's trial: Hollow Hill. Same day Arya 5: Hound still drunk</t>
  </si>
  <si>
    <t>LF sailed north 14 days before. Bird from Bowen Marsh: Mormont under attack at fist, Bowen hasn't gotten word from him in a while</t>
  </si>
  <si>
    <t>LF sailed north "a fortnight past." News of Kevan's son's murder at Riverrun came a few days ago. Everyone knows Sansa's still a maiden. Tells Bronn to kill Symon in three days.</t>
  </si>
  <si>
    <t>News of Balon's death on great Wyk. Next day, calls for a Kingsmoot</t>
  </si>
  <si>
    <t>Aeron 1 (The prophet)</t>
  </si>
  <si>
    <t>Aeron</t>
  </si>
  <si>
    <t>Attack on Bloody Mummers. On the way to RR</t>
  </si>
  <si>
    <t>Hound finds them again</t>
  </si>
  <si>
    <t>Bronn kills Symon Silvertongue</t>
  </si>
  <si>
    <t>High Heart + 1: caught by Sandor</t>
  </si>
  <si>
    <t>Balon is dead. Ghost of High Heart knows of the marriage plans.</t>
  </si>
  <si>
    <t>Harrenhal bathhouse. Dinner with Roose.</t>
  </si>
  <si>
    <t>Jaime 5</t>
  </si>
  <si>
    <t>Roose mentions that Edmure is to marry Roslin at the Twins and he must leave soon. Sansa/Tyrion are married.</t>
  </si>
  <si>
    <t>In Meereen. Corpse in Plaza ripe. Took in less than a day</t>
  </si>
  <si>
    <t>Jon reaches the bottom of wall.</t>
  </si>
  <si>
    <t>Left with the Thenns the next day after Jon 2. Have traveled for nights, sleeping in empty villages. To a cave. "He had been in her half a hundred times by now."</t>
  </si>
  <si>
    <t>Scaling the wall</t>
  </si>
  <si>
    <t>Not too much later, they just left the cave. At the Wall. Reach the top by midnight.</t>
  </si>
  <si>
    <t>Leaves Harrenhal, comes back gets Brienne</t>
  </si>
  <si>
    <t>In Jaime 5 Roose says Jaime will leave when Qyburn says he's strong enough. Roose and Jaime leave Harrenhal the same morning. Avoiding the Kingsroad. Back to Harrenhal next day.</t>
  </si>
  <si>
    <t>Meets Oberyn</t>
  </si>
  <si>
    <t>Allot time for 300 Dornish to ride to KL from Sunspear</t>
  </si>
  <si>
    <t>Jarman Buckwell and his group of rangers return at Castle Black from the Great Ranging</t>
  </si>
  <si>
    <t>Had not been at the Fist when the Others had attacked, had been riding wilderness tracking the wildling host.</t>
  </si>
  <si>
    <t>Crosses Trident at Harroway. </t>
  </si>
  <si>
    <t>At Craster's. Gilly gives birth.</t>
  </si>
  <si>
    <t>Sam 2</t>
  </si>
  <si>
    <t>They've been at Craster's for days. 3 men have died of wounds in that time.</t>
  </si>
  <si>
    <t>Sansa turns 13</t>
  </si>
  <si>
    <t>Queenscrown, escapes</t>
  </si>
  <si>
    <t>Queenscrown. Several more nights have passed. Sync with Bran 3. Jon escapes, rides till dawn.</t>
  </si>
  <si>
    <t>Queenscrown. Synchro with Jon</t>
  </si>
  <si>
    <t>Survivors from Crasters reach CB</t>
  </si>
  <si>
    <t>Will leave soon with Bowen Marsh to fight The Weeper</t>
  </si>
  <si>
    <t>Green Fork, arrives at Twins</t>
  </si>
  <si>
    <t>Arrival at the Twins, audience with Freys. Bolton has arrived too.</t>
  </si>
  <si>
    <t>Arrives at the Twins</t>
  </si>
  <si>
    <t>Red Wedding</t>
  </si>
  <si>
    <t>Arya 11</t>
  </si>
  <si>
    <t>Fleeing Craster's, at a wildling village. Meet CH</t>
  </si>
  <si>
    <t>Leg stiff. Buckwell came back from ranging 14 days ago, his scouts had seen Jon riding with the wildling column</t>
  </si>
  <si>
    <t>Reaches Mole's Town at night, Castle Black at dawn. Buckwell had returned a fortnight past, scouts had seen Jon riding with the wildling column. The Wall knows of Mormont's death, a dozen men made it back from Craster's.</t>
  </si>
  <si>
    <t>Mole town burning. Aemon sent ravens</t>
  </si>
  <si>
    <t>The next day? Thenns can't be too far behind Jon. Mole's Town is burning. Aemon sent more messages seeking aid, to four kings. Thenn attack happens that night. Ygritte's death.</t>
  </si>
  <si>
    <t>Nymeria fishing out Cat from river</t>
  </si>
  <si>
    <t>News of Red Wedding</t>
  </si>
  <si>
    <t>Saan news of KL -&gt; red wedding</t>
  </si>
  <si>
    <t>Davos 5</t>
  </si>
  <si>
    <t>Morning of Purple Wedding</t>
  </si>
  <si>
    <t>“There’s wine here. You don’t expect me to face my sister sober, surely? It’s a new century, my lady. The three hundredth year since Aegon’s Conquest.” (660)</t>
  </si>
  <si>
    <t>Purple Wedding. Joff hacks a book</t>
  </si>
  <si>
    <t>Purple Wedding. Joffrey dies</t>
  </si>
  <si>
    <t>Escapes KL</t>
  </si>
  <si>
    <t>Edric escapes. News of Purple Wedding</t>
  </si>
  <si>
    <t>Stannis decides to go to the Wall</t>
  </si>
  <si>
    <t>Holds court, told about Hazzea's death</t>
  </si>
  <si>
    <t>Lots of time passed. Harpy killings have been ongoing. Hizdahr has already asked five times to open the fighting pits.</t>
  </si>
  <si>
    <t>Nightfort, had dream about RW nights before</t>
  </si>
  <si>
    <t>Arrival at Nightfort. Had dreamed of RW. Sam at Nightfort.</t>
  </si>
  <si>
    <t>Tyrion in captivity; Kevan informs Tyrion that Cersei has "more and more" witnesses every day; Tyrion sends Podrick to find Bronn</t>
  </si>
  <si>
    <t>Kevan visits again, and informs Tyrion that the trial will start in three days</t>
  </si>
  <si>
    <t>Arrives in KL</t>
  </si>
  <si>
    <t>Jaime 7</t>
  </si>
  <si>
    <t>Arrives in village mountain of the moon</t>
  </si>
  <si>
    <t>Arya 12</t>
  </si>
  <si>
    <t>Rode for many days, makes it to Mountains of Moon. Dreams of pulling Cat from the water. Stays in a village there for over a fortnight.</t>
  </si>
  <si>
    <t>Bronn visits Tyrion, and informs him that he'll marry in two days</t>
  </si>
  <si>
    <t>Sansa and LF arrive at the Fingers</t>
  </si>
  <si>
    <t>LF/Sansa arrive after journey to the Fingers. Lysa arrives 8 days later. They all leave for the Eyrie the next day.</t>
  </si>
  <si>
    <t>Tyrion's trial begins; Bronn marries Lollys</t>
  </si>
  <si>
    <t>On the evening of the first day of the trial, Tyrion asks for Varys; The next day (1-12) Kevan informs him that Varys will testify against Tyrion on the third day (1-13).</t>
  </si>
  <si>
    <t>At Tyrion's trial, reads white book</t>
  </si>
  <si>
    <t>Jaime 8</t>
  </si>
  <si>
    <t>Tyrion's trial, third day, Varys testifies. That evening, Oberyn visits Tyrion in his cell and proposes to be his champion</t>
  </si>
  <si>
    <t>Fourth day of Tyrion's trial: Tyrion demands trial by combat after Shae testifies</t>
  </si>
  <si>
    <t>Oberyn vs. the Mountain</t>
  </si>
  <si>
    <t>Mance attacks</t>
  </si>
  <si>
    <t>Mance arrives. Still no Bowen. Donal Noye's death. Two nights ago, finally word that Bowen Marsh is wounded at the Shadow tower.</t>
  </si>
  <si>
    <t>Lysa arrives at LF's holdings. They marry that evening</t>
  </si>
  <si>
    <t>Lysa, LF, and Sansa leave for the Eyrie the next day</t>
  </si>
  <si>
    <t>Sends Brienne find Sansa</t>
  </si>
  <si>
    <t>Jaime 9</t>
  </si>
  <si>
    <t>Days have passed since Tyrion's trial because Gregor's screams have been heard "day and night." Tyrion's beheading has not yet been scheduled. Jaime also hears that Stannis has left Dragonstone. Speaks to Jeyne Poole as she departs KL.</t>
  </si>
  <si>
    <t>Dragons chained</t>
  </si>
  <si>
    <t>More Harpy killings. Daario has been gone a long time. Dragons chained. There were three attempts to chain Drogon, leading to him flying away.</t>
  </si>
  <si>
    <t>News of Oberyn's death has reached Sunspear; Obara confronts Doran at the Water Gardens</t>
  </si>
  <si>
    <t>The Captain of the guards</t>
  </si>
  <si>
    <t>Areo Hotah</t>
  </si>
  <si>
    <t>Leaves in village mountain of the moon, for the riverlands</t>
  </si>
  <si>
    <t>Rode for many days, makes it to Mountains of Moon. Dreams of pulling Cat from the water. Stays in a village there for over a fortnight, then heads back to Riverlands.</t>
  </si>
  <si>
    <t>Doran travels from the Water Gardens to Sunspear, meets Nym on the road, and Tyene at the castle. Orders the arrest of the Sand Snakes</t>
  </si>
  <si>
    <t>still in battle. Mini 4 days</t>
  </si>
  <si>
    <t>Days have passed, Mance preparing his turtle. Jon takes a nap, then is arrested by Slynt and Thorne.</t>
  </si>
  <si>
    <t>Returns to Harlaw. Preparation for Queensmoot. Meets Rodrick "the reader" Harlaw</t>
  </si>
  <si>
    <t>Asha 1 (Kraken's daughter)</t>
  </si>
  <si>
    <t>Asha</t>
  </si>
  <si>
    <t>Asha was expected days ago. Winds were against her.</t>
  </si>
  <si>
    <t>In jail four days. Stannis arrives</t>
  </si>
  <si>
    <t>Jon 10</t>
  </si>
  <si>
    <t>Had spent "four days in the ice." Sent to kill Mance. Stannis arrives. Let's assume Mel's magic wind for Stannis's ships was really really good.</t>
  </si>
  <si>
    <t>Preparation for Kingsmoot</t>
  </si>
  <si>
    <t>Victarion 1 (The Iron Captain)</t>
  </si>
  <si>
    <t>Victarion</t>
  </si>
  <si>
    <t>Known that Robb is dead and Bolton named Warden of the North.</t>
  </si>
  <si>
    <t>Merret is Hanged. Interrogated about Arya</t>
  </si>
  <si>
    <t>Epilogue</t>
  </si>
  <si>
    <t>Looking for the Hound.</t>
  </si>
  <si>
    <t>Kingsmoot. Euron King.</t>
  </si>
  <si>
    <t>Aeron 2 (the Drowned Man)</t>
  </si>
  <si>
    <t>Pyat Pree is at the Kingsmoot. Sync with ACOK Dany V</t>
  </si>
  <si>
    <t xml:space="preserve">Battle at Crossroad Inn with Tickler. </t>
  </si>
  <si>
    <t>Arya 13</t>
  </si>
  <si>
    <t>Hears of Joffrey's death for the first time</t>
  </si>
  <si>
    <t>Arya leaves the Hound and rides to Saltpans.</t>
  </si>
  <si>
    <t>Tyrion arrives in Pentos</t>
  </si>
  <si>
    <t>Tyrion departs Pentos with Illyrio's plodding train</t>
  </si>
  <si>
    <t>When last Illyrio heard, Dany had sacked Meereen, and he expects her to go to Mantarys next (if by land) or sail to Volantis. Days pass in the chapter.</t>
  </si>
  <si>
    <t>Pate dies. News of Dany everywhere, Meereen and freeing slaves mentioned</t>
  </si>
  <si>
    <t>prologue</t>
  </si>
  <si>
    <t>Pate</t>
  </si>
  <si>
    <t>Tywin still thought to be alive</t>
  </si>
  <si>
    <t>Rosby, then two days to old stone bridge</t>
  </si>
  <si>
    <t>Brienne 1</t>
  </si>
  <si>
    <t>Brienne</t>
  </si>
  <si>
    <t>Arya boards the Titan's Daughter</t>
  </si>
  <si>
    <t>Escapes, kills Tywin</t>
  </si>
  <si>
    <t>This is probably even later. Jaime says that Tyrion's beheading has been scheduled for tomorrow. Tyrion's voice has grown "hoarse from disuse." In Dorne there's at least a fortnight between news of Oberyn's death and news of Tywin's death.</t>
  </si>
  <si>
    <t>Night of Tywin's death</t>
  </si>
  <si>
    <t>Cersei 1</t>
  </si>
  <si>
    <t>Cersei</t>
  </si>
  <si>
    <t>Chapter goes through dawn</t>
  </si>
  <si>
    <t>Quentyn Martell and his friends arrive in Volantis</t>
  </si>
  <si>
    <t>Only cat</t>
  </si>
  <si>
    <t>Lysa is already dead in AFFC Cersei 2. After the Fingers, they went to the Eyrie, spending 1 night at the Gates of the Moon. When the chapter begins, LF has been gone from the Eyrie for 4 days.</t>
  </si>
  <si>
    <t>Returned to the Wall some time ago. 9 days into the Choosing.</t>
  </si>
  <si>
    <t>Sam 4</t>
  </si>
  <si>
    <t>Training, proposition by Stannis</t>
  </si>
  <si>
    <t>Jon 11</t>
  </si>
  <si>
    <t>Some time has passed. The choosing is underway.</t>
  </si>
  <si>
    <t>10 days into the choosing. election LC</t>
  </si>
  <si>
    <t>Sam 5</t>
  </si>
  <si>
    <t>Elected LC</t>
  </si>
  <si>
    <t>Jon 12</t>
  </si>
  <si>
    <t>The next day? Couldn't sleep last night, thinking of Stannis's offer.</t>
  </si>
  <si>
    <t>Duskendale. Pod joins.</t>
  </si>
  <si>
    <t>Brienne 2</t>
  </si>
  <si>
    <t>Hears talk of Tywin's death</t>
  </si>
  <si>
    <t>Fortnight ago, merchant for KL killed (because of Oberyn's death)</t>
  </si>
  <si>
    <t>Arys (Soiled Knight)</t>
  </si>
  <si>
    <t>Arys</t>
  </si>
  <si>
    <t>Quentyn has departed from Planky Town</t>
  </si>
  <si>
    <t>Tywin's funerals</t>
  </si>
  <si>
    <t>Cersei 2</t>
  </si>
  <si>
    <t>Cersei had risen "an hour before dawn" to bathe and prepare for the wake. In this chapter, Cersei knows that Lysa Arryn is dead.</t>
  </si>
  <si>
    <t>Rape of saltpans</t>
  </si>
  <si>
    <t xml:space="preserve">Sandor Clegane was last seen in Saltpans, the day of the raid. Afterward he rode west, along the Trident.” In Saltpans he was asking for a ship (with Arya)
</t>
  </si>
  <si>
    <t>Varamyr's death</t>
  </si>
  <si>
    <t>Varamyr</t>
  </si>
  <si>
    <t>a couple weeks after battle</t>
  </si>
  <si>
    <t>Jaime has been standing vigil for some time, but it's not clear how long (though it's not 7 days).</t>
  </si>
  <si>
    <t>Tommen's wedding. Burning the tower of the hand</t>
  </si>
  <si>
    <t>Heard about the rape of Saltpans last night</t>
  </si>
  <si>
    <t>Nestor Royce visits the Eyrie</t>
  </si>
  <si>
    <t>LF has written 100 letters since Lysa's fall.</t>
  </si>
  <si>
    <t>Maidenpool, meet Dick Crabb,  News Lysa dead, news hound raping &amp; pillaging (Saltpans)</t>
  </si>
  <si>
    <t>Brienne 3</t>
  </si>
  <si>
    <t>Is told of Lysa's death.</t>
  </si>
  <si>
    <t>I am of the night. Myrcella wounded.</t>
  </si>
  <si>
    <t>Arianne 1 (Queenmaker)</t>
  </si>
  <si>
    <t>Arianne</t>
  </si>
  <si>
    <t>Arianne first hears of Tywin's death</t>
  </si>
  <si>
    <t>Dealing with Stannis</t>
  </si>
  <si>
    <t>Free folk drifting in most every night. Stannis has ridden all over the place, almost as far as Queenscrown once. Karhold already declared for Stannis. Davos hasn't left for White Harbor yet.</t>
  </si>
  <si>
    <t>Your monster, Brandon Stark</t>
  </si>
  <si>
    <t>Near Craster's. Food ran out 10 days ago. Runs into Varamyr's wolf.</t>
  </si>
  <si>
    <t>Sent away from Castle Black with Aemon</t>
  </si>
  <si>
    <t>Tywin still thought alive</t>
  </si>
  <si>
    <t>Sam's departure. 2 days later, Slynt executed.</t>
  </si>
  <si>
    <t>Still thinks Tywin alive. Davos has left for White Harbor. Sam/Gilly/Aemon leave that night. Kills Janos 2 days later.</t>
  </si>
  <si>
    <t>Reek at the Dreadfort</t>
  </si>
  <si>
    <t>Thinks he's been in dungeons half a year at least. Jeyne Poole has left KL</t>
  </si>
  <si>
    <t>Burning of Mance</t>
  </si>
  <si>
    <t>Only now, news of Tywin's death (from tales coming up the Kingsroad). Believable though -- no one's writing news bulletins to the Wall anymore, winterfell is empty</t>
  </si>
  <si>
    <t>Sisterton</t>
  </si>
  <si>
    <t>Very bad storms on the way. Hears of Tywin's death, Lysa's death.</t>
  </si>
  <si>
    <t>Xaro visits, two days later declares war</t>
  </si>
  <si>
    <t>The Yunkai'i are fighting at Astapor, the Astapori ask for help. Xaro's visit spans three days.</t>
  </si>
  <si>
    <t>Next day? At White Harbor. Word Ramsay riding south. Hears of Saltpans.</t>
  </si>
  <si>
    <t>Volantis, idea to join Windblown</t>
  </si>
  <si>
    <t>Quentyn 1</t>
  </si>
  <si>
    <t>Quentyn</t>
  </si>
  <si>
    <t>Departed Yronwood, Sunspear, Planky Town. Changes ships at Lys, stops there for at least 4 days bc Arch is sick. Then, off the coast of Disputed Lands, Quentyn's ship is attacked by corsairs. It eventually arrives at Volantis. When the chapter opens, Quentyn has been stuck in Volantis for 20 days.</t>
  </si>
  <si>
    <t>Olenna and Mace gone. Kevan and Lancel leaving.</t>
  </si>
  <si>
    <t>Lancel's bride has grown impatient, waiting for him and Kevan to go to Darry. Lollys baby born (so should be 8-9 months after KL riot, is currently nearly 7). Roose trapped below the Neck, Ramsay closing in on Moat Cailin. Recent news that Stannis turned up at the Wall. Redwyne fleet nearly at the city, preparing to go to Dragonstone.</t>
  </si>
  <si>
    <t>Reaches Braavos</t>
  </si>
  <si>
    <t>Arya not yet 11</t>
  </si>
  <si>
    <t>Meets Griff's band at Ghoyan Drohe, boards Shy Maid</t>
  </si>
  <si>
    <t>Chapter starts when Tyrion is a day away from Ghoyan Drohe. Illyrio's train moves very slow.</t>
  </si>
  <si>
    <t>First 10 days were calm enough. Then Skagos. Days more pass. 8 days of clear sailing. Then more storms.</t>
  </si>
  <si>
    <t>Arya enters training</t>
  </si>
  <si>
    <t>Arya 2 (beginning)</t>
  </si>
  <si>
    <t>Lots of time passes in the chapter. "the moon turned and turned again." At end, sent to go be Cat.</t>
  </si>
  <si>
    <t>Jon tells Stannis to win mountain clans, take Deepwood Motte</t>
  </si>
  <si>
    <t>Stannis battle plan. Stannis leaves soon afterward. Ramsay has gone south to take Moat Cailin.</t>
  </si>
  <si>
    <t>Manderly's court</t>
  </si>
  <si>
    <t>Locked up for 18 days</t>
  </si>
  <si>
    <t>Arya turns 11</t>
  </si>
  <si>
    <t>Mace Tyrell is now at Storm's End</t>
  </si>
  <si>
    <t>Cersei 4</t>
  </si>
  <si>
    <t>has received a message from Doran that the arrest of the Sand Snakes has not yet calmed Dorne, and that Gregor's head is necessary to calm the Dornish. Gregor's head prepared for Dorne, Balon Swann will leave soon. Letter from the Lords Declarant of the Vale. This morning, news Davos is imprisoned at White Harbor. Golden Company has broken its contract with Myr. Hears Jon Snow is LC. High Septon dead. Tells Osney to seduce Margaery.</t>
  </si>
  <si>
    <t>Aboard the Shy Maid, to Ny Sar</t>
  </si>
  <si>
    <t>Tyrion has spent some time on Shy Maid, seen a dozen different turtles, been banned from drinking, watched YG and Duck practice fighting several times</t>
  </si>
  <si>
    <t>Cave, wight attack, meet COTF/Bloodraven</t>
  </si>
  <si>
    <t>Snow had stopped three days ago. Elk died 12 days ago.</t>
  </si>
  <si>
    <t>HDAY1: Agrees that if Hizdahr can deliver 90 days without a Harpy killing, they'll marry on the following day</t>
  </si>
  <si>
    <t>More Harpy killings. Qartheen blockade. Word that Cleon of Astapor is dead. Yunkai and sellswords now outside walls of Astapor.</t>
  </si>
  <si>
    <t>Hear about Doran punishing Arianne's accomplices. Sends man kill Bronn. Tommen is still 8, almost 9.</t>
  </si>
  <si>
    <t>Cersei 5</t>
  </si>
  <si>
    <t>First three dromonds from Cersei 4 have been built. News that Davos is dead. News that Spotted Sylva has been suddenly betrothed to Lord Estermont. News about slave revolt in Meereen. Roose and Ramsay closing in on Moat Cailin. Tells Stokeworths to get rid of Bronn. Ignoring Iron Banker for a fortnight. Jaime still in the City.</t>
  </si>
  <si>
    <t>I tweaked some Theon and Davos dates to correctly put this chapter after Cersei V. Thank you for pointing it out. -Adam</t>
  </si>
  <si>
    <t>Leaves KL, eventually arrives in Harrenhal. Brienne, if it please smy lord. Brienne the beauty</t>
  </si>
  <si>
    <t>Leaves the city. First night, camps by the Hayfords castle. At least 5 days pass, probably more. Eventually, arrival at Harrenhal. Frees Wylis Manderly ~3/30</t>
  </si>
  <si>
    <t>Lynn Corbray is a man of simple tastes</t>
  </si>
  <si>
    <t>Sansa 2 (Alayne 1)</t>
  </si>
  <si>
    <t>Cracklaw Point. I'm too droll to die.</t>
  </si>
  <si>
    <t>Brienne 4</t>
  </si>
  <si>
    <t>Learns greenseeing</t>
  </si>
  <si>
    <t>Bran 3 (beginning)</t>
  </si>
  <si>
    <t>Some time passes, chapter spans nearly 2 months</t>
  </si>
  <si>
    <t>Convinces some wildlings to join the Watch</t>
  </si>
  <si>
    <t>Some time after Stannis leaves.</t>
  </si>
  <si>
    <t>Chroyane - The Sorrows. Stone Men attack</t>
  </si>
  <si>
    <t>Arya meets Sam, Sam meets xhondo.</t>
  </si>
  <si>
    <t>Been stuck in Braavos for a while. Arya is Cat. (Sam needs to make it to Oldtown well before Redwyne fleet does)</t>
  </si>
  <si>
    <t>Reek at Moat Cailin</t>
  </si>
  <si>
    <t>Knows Euron crowned. Roose and Jeyne arrive 4 days later.</t>
  </si>
  <si>
    <t>Quentyn and the Windblown leave Astapor</t>
  </si>
  <si>
    <t>Sailed from Volantis to Astapor. Fought against Cleon's corpse at Astapor. 100 leagues to Yunkai, could be reached in 6 days of hard riding by the free companies, but instead a plodding march with the Yunkai'i hordes. On day 3 of the march, Tattered gives them the mission to visit Dany.</t>
  </si>
  <si>
    <t>Dany 5 goes exactly 26 days after Dany 4 (Hizdahr’s limit) and Quentyn 2 goes exactly 15 days after Dany 4 (from halfmoon to another halfmoon). So Quentyn 2 goes 9 days before Dany 5.</t>
  </si>
  <si>
    <t>Fights Rattleshirt</t>
  </si>
  <si>
    <t>Pyke and Mallister complaining about the wildlings from Jon 5. Letter with the summons to Barrowton saying Ramsay will marry Arya. By now Arya would be 11. 9 rangers sent out, Mel predicts 3 will soon return dead.</t>
  </si>
  <si>
    <t>Leaving Maidenpool. "And the man breaks"</t>
  </si>
  <si>
    <t>Brienne 5</t>
  </si>
  <si>
    <t>Accepts rearming of the Faith.</t>
  </si>
  <si>
    <t>Cersei 6</t>
  </si>
  <si>
    <t>New High Septon has been chosen, but didn't visit Cersei.</t>
  </si>
  <si>
    <t>Stannis takes Deepwood Motte</t>
  </si>
  <si>
    <t>Moat Cailin has fallen. Letter from Ramsay at Barrowton. Asha left Old Wyk the day of the Kingsmoot but stopped to visit her mom at Ten Towers before leaving, where she got word of her marriage.</t>
  </si>
  <si>
    <t>Jon agrees to send Mance</t>
  </si>
  <si>
    <t>Melisandre 1</t>
  </si>
  <si>
    <t>Melisandre</t>
  </si>
  <si>
    <t>3 dead rangers found. Sees Bran and Bloodraven.</t>
  </si>
  <si>
    <t>Night‘s watch vows in the weirwood groove, Brings back Wun Wun</t>
  </si>
  <si>
    <t>Arrives in Darry. News of Faith militant. Lancel leaves for KL next day.</t>
  </si>
  <si>
    <t>Lancel is sick with grief for the High septon.</t>
  </si>
  <si>
    <t>Selhorys. Cyvasse game with Young Griff. In the evening, goes to Selhorys, visits brothel, kidnapped by Jorah</t>
  </si>
  <si>
    <t>Tyrion passed out for entire journey from Chroyane to Selhorys, they thought he wasn't coming back</t>
  </si>
  <si>
    <t>Returns with Wun Wun; learns Stannis took Deepwood Motte</t>
  </si>
  <si>
    <t>News Stannis has taken Deepwood Motte, night is clear, no moon</t>
  </si>
  <si>
    <t>Ramsay goes hunting</t>
  </si>
  <si>
    <t>Reek 3 (Theon 3)</t>
  </si>
  <si>
    <t>For 16 days</t>
  </si>
  <si>
    <t>26 days since last murder. Dreamed of Daario lying dead 3 days before. Word Astapor has fallen. Recalls her riders (Daario)</t>
  </si>
  <si>
    <t>Day 1, gets word Astapor has fallen. 8 days later, Brown Ben Plumm returns and tells the story of the battle of Astapor</t>
  </si>
  <si>
    <t>Davos told to go get Rickon from Skagos</t>
  </si>
  <si>
    <t>Manderly. building ships for more than a year (date to ACOK Bran 2). Wylis returns today (so after AFFC Jaime 3, time for him to go from Harrenhal to Maidenpool and take ship to White Harbor). Bolton has sent ravens summoning lords to Barrowton.</t>
  </si>
  <si>
    <t>Arrives in Saltpans, then to quiet Isle.</t>
  </si>
  <si>
    <t>Brienne 6</t>
  </si>
  <si>
    <t>The Second Sons return first to Meereen 8 days after the summons have been given. Word Astapor has fallen. The pale mare.</t>
  </si>
  <si>
    <t>Enlists the Golden Company to sail east</t>
  </si>
  <si>
    <t>Connington 1</t>
  </si>
  <si>
    <t>Connington</t>
  </si>
  <si>
    <t>Attack of the shield islands</t>
  </si>
  <si>
    <t>Victarion 2 (the Reaver)</t>
  </si>
  <si>
    <t>Victarion will leave for Meereen</t>
  </si>
  <si>
    <t>Volantis. Widow of the Waterfront. Penny.</t>
  </si>
  <si>
    <t>Arrive in Volantis in evening on third day of Volantene elections. Jorah hears talk of Golden Company's plans to go west. Next day, Volantis is planning for war but not until the new triarchs are seated. The Selaesori Qhoran will sail 2 days form now.</t>
  </si>
  <si>
    <t>Reek at Barrowton; Ramsay returns from his 16-day hunt</t>
  </si>
  <si>
    <t>Manderly has made it to Barrowton, litter moved at a snail's pace. Boltons have been at Barrowtown for some time, Ramsay just returned from a 16 day hunt. News that Stannis has taken Deepwood Motte. Roose has decided the wedding should be at Winterfell, to lure Stannis there, they will march in 3 days.</t>
  </si>
  <si>
    <t>Fire and Blood; Arianne freed and speaks with Doran; Ser Balon Swann is halfway through his journey, though since entering Dorne he's being stalled</t>
  </si>
  <si>
    <t>Arianne 2 (beginning)</t>
  </si>
  <si>
    <t>Chapter spans more than a month, potentially two. Arianne loses count of how long she's been imprisoned. At end of chapter, Balon Swann is at the Tor.</t>
  </si>
  <si>
    <t>Crossroads Inn, kills Rorge.</t>
  </si>
  <si>
    <t>Brienne 7</t>
  </si>
  <si>
    <t>Arya kills Dareon, becomes blind</t>
  </si>
  <si>
    <t>Arya 3 (34)</t>
  </si>
  <si>
    <t>Serves at temple 3 days of every 30, only when moon is black, rest of time she's Cat.</t>
  </si>
  <si>
    <t>Revision recommended: Arya being Cat is limited by dates 03/07 and 05/04 (58 days). It means, there could be three newmoons in the gap but more probably only two were there. Arya is supposed to bring three new thingies per three days in month, which means 18 stuff per that period. We know, she brought three words, three sailors’ stories, three jokes, three riddles, three tricks and some secrets - 18 twaddles at least. I think, the period should be about month longer (if possible to fix it someway).</t>
  </si>
  <si>
    <t>Northerners march from Barrowton</t>
  </si>
  <si>
    <t>Aemon dies. "fat pink mast"</t>
  </si>
  <si>
    <t>Off southern coast of Dorne.</t>
  </si>
  <si>
    <t>Ironborn attempt to get into Oldtown by killing the crew of a Tyroshi ship, but are discovered when they cannot reply another ship in Tyroshi</t>
  </si>
  <si>
    <t>A fortnight before Samwell 5</t>
  </si>
  <si>
    <t>News of the Shield Islands. Loras sent to take Dragonstone.</t>
  </si>
  <si>
    <t>Cersei 7</t>
  </si>
  <si>
    <t>News of ironborn attack. Loras will leave on the morrow for Dragonstone. Falyse arrives, Bronn plot has failed.</t>
  </si>
  <si>
    <t>Arrives near Riverrun. Another day to get there. Roslin pregnant. Will meet with Blackfish tomorrow.</t>
  </si>
  <si>
    <t>with a trebuchet</t>
  </si>
  <si>
    <t>Ryman Frey dismissed  (will then be killed by Bhood before Brienne 8)</t>
  </si>
  <si>
    <t>Aboard the Selaesori Qhoran</t>
  </si>
  <si>
    <t>2 days in Volantis, 7 days at sea when chapter opens. Talks to Penny, Moqorro, Jorah. Days pass. First storm, talks to Penny again. Days pass. At chapter's end, close to Valyria</t>
  </si>
  <si>
    <t>News of Dragonstone's fall, Lancel is in KL.</t>
  </si>
  <si>
    <t>Cersei 8</t>
  </si>
  <si>
    <t>At night, news Dragonstone has fallen. Aurane thinks it likely the Redwyne fleet had departed Dragonstone by now. Loras ordered the assault "not half a day after taking command." Ironborn raiding up the Mander, attacking the Arbor, possibly Oldtown.  The next day, Lancel is back in the city with the Warrior's Sons. The next day, speaks with Qyburn about prophecies. The next day, talks to Osmund about plot against Marg.</t>
  </si>
  <si>
    <t>Leaving the Eyrie</t>
  </si>
  <si>
    <t>Sansa 3 (Alayne 2)</t>
  </si>
  <si>
    <t>Sansa is not yet 14. She claims to be, but notes that she has made Alayne Stone older than Sansa Stark. Myranda says Riverrun has yielded but Dragonstone still holds for Stannis (let's assume they haven't heard the news yet)</t>
  </si>
  <si>
    <t>Rosby dead. Sends Osney to "confess"</t>
  </si>
  <si>
    <t>Cersei 9</t>
  </si>
  <si>
    <t>At night, Torture of Blue Bard. Next day, tells Osney to confess to High Septon.</t>
  </si>
  <si>
    <t>Trial. Cat has Ryman's crown. "screamed a word"</t>
  </si>
  <si>
    <t>Brienne 8</t>
  </si>
  <si>
    <t>Cat has just returned from Fairmarket (where she had Ryman Frey hanged)</t>
  </si>
  <si>
    <t>Thrown in jail, sends letter to Jaime</t>
  </si>
  <si>
    <t>Cersei 10</t>
  </si>
  <si>
    <t>Next day? Marg's arrest by the Faith announced. Day after that, Cersei visits Marg, locked up. Two days later, Qyburn appears. A raven has been sent to Casterly Rock asking Kevan to come back. Mace and Tarly on their way back to the city with their armies. Sends message to Riverrun.</t>
  </si>
  <si>
    <t>Letter from Cersei. "put this in the fire."</t>
  </si>
  <si>
    <t>Edmure departs for Casterly Rock. News of Ryman Frey's death near Fairmarket. Several days pass during the chapter. Gregor's men sent to Maidenpool. More days pass. Snow in the Riverlands. Then, raven from KL.</t>
  </si>
  <si>
    <t>The Blind Girl</t>
  </si>
  <si>
    <t>Snowing in the Riverlands (sync with Jaime 7). Lysene slave ship from Hardhome captured.</t>
  </si>
  <si>
    <t>Sam arrives in Oldtown</t>
  </si>
  <si>
    <t>Without Lord Redwyne’s fleet, we lack the ships to come to grips with them… the best we can do is guard the sound and wait for the bitch queen in King’s Landing to let Lord Paxter off his leash.” This reveals that Oldtown does not yet know about the fall of Dragonstone and the fall of Cersei. Also in this chapter, Marwyn leaves Oldtown</t>
  </si>
  <si>
    <t>Sends Val to get Tormund, talks to Bowen &amp; co.</t>
  </si>
  <si>
    <t>Moon is half full, Val says she'll be back by next full moon. There's no mention if she made the deadline. Doesn't make sense considering Iron Banker Tycho/Winterfell travel time so let's assume she comes back late). Hopes Sam is in Oldtown by now. Word of the situation at Hardhome.</t>
  </si>
  <si>
    <t>Visits refugee camp. Daario returns. Sex with Daario.</t>
  </si>
  <si>
    <t>Jaime/Brienne reunion and Jaime's disappearance</t>
  </si>
  <si>
    <t>Half a year into the siege of Raventree</t>
  </si>
  <si>
    <t>Wedding of Ramsay and Jeyne</t>
  </si>
  <si>
    <t>The Prince of Winterfell – Theon 4</t>
  </si>
  <si>
    <t>To Winterfell, they marry Ramsay and Jeyne the day they arrive. Mance at Winterfell, account for time he must've spent hanging around Long Lake. Stannis could be on them in a fortnight. Karstarks are heading to meet him, Crowfood coming from Last Hearth. Crescent moon</t>
  </si>
  <si>
    <t>Gregor's head brought to Dorne</t>
  </si>
  <si>
    <t>Areo 1</t>
  </si>
  <si>
    <t>Areo</t>
  </si>
  <si>
    <t>Balon at Sunspear. His trip has taken months. Ironborn have taken the Shields and are raiding into the Mander. GC's ships have reached Lys.</t>
  </si>
  <si>
    <t>Stannis‘ army begins the long march ending at the crofters village.</t>
  </si>
  <si>
    <t>The King‘s Prize – Asha 2</t>
  </si>
  <si>
    <t>Expected 15 days from Deepwood Motte to Winterfell, 300 miles. They had debated for some time at Deepwood whether to go to Winterfell. 22 miles the first day, 24 the second, 14 the third. On the fourth day, it begins to snow. On the 34th day, they stop at the abandoned crofters' village, and become snowbound there. „Somewhere ahead Roose Bolton awaited them behind the walls of Winterfell, but Stannis Baratheon's host sat snowbound and unmoving, walled in by ice and snow, starving.“</t>
  </si>
  <si>
    <t>Adrift on the Selaesori Qhoran, captured by slavers</t>
  </si>
  <si>
    <t>Have been stuck in Gulf of Grief at least 12 days. Chapter opens, joust, storm, kisses Penny, Moqorro gone, mast destroyed. They drift for 26 days until captured by a slaver.</t>
  </si>
  <si>
    <t>Begins to snow; at start of this fourth day of the march, they still needed to cover 240 miles</t>
  </si>
  <si>
    <t>Jon notes the snows have started to move south; Selyse and Iron Banker. Alys arrives, Tycho to depart the Wall for Deepwood Motte</t>
  </si>
  <si>
    <t>Selyse arrives at Castle Black with Iron Banker. Iron Banker has heard of GC's ships among the Stepstones (and "queer talk of dragons") and Redwyne fleet going through the Broken Arm (so weeks after Cersei's fall). Alys Karstark arrives. Iron Banker needs time to go to Deepwood and Winterfell despite heavy snows by Theon 7</t>
  </si>
  <si>
    <t>Outriders in Winterfell announce that Stannis' march has turned to a crawl - Crypts with Lady Dustin</t>
  </si>
  <si>
    <t>The Turncloak</t>
  </si>
  <si>
    <t>Begins to snow. Jeyne has not been seen since the wedding.</t>
  </si>
  <si>
    <t>Ironborn ship picks up Moqorro</t>
  </si>
  <si>
    <t>Vic 1- he'd been at sea 10 days when he was picked up</t>
  </si>
  <si>
    <t>Connington and GC land in the Stormlands</t>
  </si>
  <si>
    <t>Connington and GC take Griffin's Roost</t>
  </si>
  <si>
    <t>Connington 2</t>
  </si>
  <si>
    <t>1 week passes in chapter. Sends letter to Dorne on 2nd day. Aegon arrives 4 days later; Plan to leave for Storm's End after ten days</t>
  </si>
  <si>
    <t>Kevan visits Cersei in jail</t>
  </si>
  <si>
    <t>Many days have passed, "long captivity." Confesses. Kevan visits the next day. His news: Jaime disappeared in the Riverlands, news of attack on Myrcella (Balon at Sunspear). Sellswords landing in the Stormlands.</t>
  </si>
  <si>
    <t>Connington sends a letter to Dorne</t>
  </si>
  <si>
    <t>Aegon arrives at Griffin's Roost</t>
  </si>
  <si>
    <t>Jon Connington</t>
  </si>
  <si>
    <t>Walk of shame</t>
  </si>
  <si>
    <t>Kevan has had at least one more visit since the first one.</t>
  </si>
  <si>
    <t>Daario presents the deserters from the Windblown at court; Quentyn reveals his true identity and the betrayel of the so-called Windblown deserters, and gives his letter concerning the secret marriage pact between Viserys and Arianne</t>
  </si>
  <si>
    <t>Dany marries Hizdahr</t>
  </si>
  <si>
    <t>The Ugly Little Girl</t>
  </si>
  <si>
    <t>Watches her target for several days</t>
  </si>
  <si>
    <t>Planned start for the march on Storm's End by the GC</t>
  </si>
  <si>
    <t>Kevan's death</t>
  </si>
  <si>
    <t>Kevan</t>
  </si>
  <si>
    <t>Reports that Connington is moving on Storm's End. They will convene again "five days hence, after Cersei's trial." Lady Nym on the way with Myrcella. Days have passed, Cersei accustomed to her new routine. Raven from Citadel for winter.</t>
  </si>
  <si>
    <t>Near Gulf of Cedars, has been waiting 9 days for straggler ships. "Grief" appears with Moqorro on board. Moqorro sees that Dany is married.</t>
  </si>
  <si>
    <t>Victarion 1</t>
  </si>
  <si>
    <t>Victarion left the Shields, stopped at the Stepstones, stopped at Volantis and saw their fleet preparing to leave, faced 3 storms.</t>
  </si>
  <si>
    <t>Sold to Yezzan. Entertains at night. Will entertain at the fighting pits</t>
  </si>
  <si>
    <t>Arianne goes to meet Aegon</t>
  </si>
  <si>
    <t>Arianne 1</t>
  </si>
  <si>
    <t>TWOW</t>
  </si>
  <si>
    <t>Redwyne fleet has passed the Stepstones.  Got Connington's letter.  3 days ride to Ghost Hill. Next night, sail across Sea of Dorne, crossing takes a day and a night.</t>
  </si>
  <si>
    <t>Peace with Yunkai signed</t>
  </si>
  <si>
    <t>Brown Ben says he would've gotten Dany a present (Tyrion) but was outbid</t>
  </si>
  <si>
    <t>Arrive at the crofter's village</t>
  </si>
  <si>
    <t>Cersei's trial</t>
  </si>
  <si>
    <t>Five days after the epilogue</t>
  </si>
  <si>
    <t>Fighting pits, flies away on Drogon</t>
  </si>
  <si>
    <t>Arianne arrives at Ghost Hill</t>
  </si>
  <si>
    <t>Arianne leaves Ghost Hill by ship</t>
  </si>
  <si>
    <t>Arianne arrives at the Weeping Town</t>
  </si>
  <si>
    <t>Arianne 2</t>
  </si>
  <si>
    <t>Arianne and her group leave the Weeping Town; Elia Sand gets missing in the caves that night</t>
  </si>
  <si>
    <t>Hizdahr holds court. Shavepate approaches Barristan</t>
  </si>
  <si>
    <t>Barristan 1</t>
  </si>
  <si>
    <t>Barristan</t>
  </si>
  <si>
    <t>Days have passed</t>
  </si>
  <si>
    <t>Arrives at Mistwood</t>
  </si>
  <si>
    <t>They leave Mistwood for Griffin's Roost the next day, for an 8-day journey</t>
  </si>
  <si>
    <t>Yezzan now sick. Tyrion, Jorah, and Penny escape to the Second Sons</t>
  </si>
  <si>
    <t>Several days passed. Mormont has been beaten every evening. 2 days earlier, Tyrion was serving at banquets as Yunkish lords debated whether to honor the peace. But then the pale mare came</t>
  </si>
  <si>
    <t>Victarion's fleet advances</t>
  </si>
  <si>
    <t>Victarion 2</t>
  </si>
  <si>
    <t>6 days pass during chapter, chapter ends at Yaros</t>
  </si>
  <si>
    <t>Talks to Quentyn</t>
  </si>
  <si>
    <t>Barristan 2</t>
  </si>
  <si>
    <t>Thinks that in a few days Hizdahr will no longer rule Meereen</t>
  </si>
  <si>
    <t>Strapped to the hull of the Silence, sailing into battle against the Redwynes</t>
  </si>
  <si>
    <t>Aeron 1 (the Foresaken)</t>
  </si>
  <si>
    <t>The Redwyne fleet has still not yet reached the Arbor, but they are finally closeby enough for Oldtown to dare sending out their own ships. The Redwyne fleet had finally passed the Broken Arm in Arianne II (7-3), but their journey from Dragonstone took extremely long due to winds.</t>
  </si>
  <si>
    <t>Asha and Aly Mormont inspect the weirwood trees on the islands; Arnolf Karstark joins Stannis at the crofter's village</t>
  </si>
  <si>
    <t>The Sacrifice  – Asha 2</t>
  </si>
  <si>
    <t>Eight days ago Asha had walked out with Aly Mormont to have a closer look at its slitted red eyes and bloody mouth. (8 days ago from a viewpoint 19 days after reaching crofter‘s village). Lord Arnolf had found them eight days past.</t>
  </si>
  <si>
    <t>Deal with Tattered Prince</t>
  </si>
  <si>
    <t>Quentyn 3 (end)</t>
  </si>
  <si>
    <t>Day 1: Same day as Barristan 2. Day 2: Tattered agrees to a meeting the next day. Day 3: Meeting with Tattered.</t>
  </si>
  <si>
    <t>Signs contract with Second Sons</t>
  </si>
  <si>
    <t>Holly asks Theon about the cyrpts; first man found dead before breakfast</t>
  </si>
  <si>
    <t>A Ghost in Winterfell</t>
  </si>
  <si>
    <t>Barristan's coup against Hizdahr</t>
  </si>
  <si>
    <t>Barristan 3</t>
  </si>
  <si>
    <t>Dragon-stealing plot</t>
  </si>
  <si>
    <t>Quentyn 4</t>
  </si>
  <si>
    <t>Aenys Frey's squire found dead; before the day ends, a crossbowman is found with a broken skull; that night, the new stables collapse</t>
  </si>
  <si>
    <t>They dig out the stables and bodies; before they are done, the corpse of Yellow Dick is found; that evening, Theon is called before Bolton, Dustin, Ryswell and Frey, as they judge whether he committed the murders</t>
  </si>
  <si>
    <t>Arianne arrives at Griffin's Roost, and learns that Storm's End has fallen</t>
  </si>
  <si>
    <t>Journey from Mistwood to Griffin's Roost took 8 days, Chains accompanied them during the first four days</t>
  </si>
  <si>
    <t>Mors Umber arrives outside of Winterfell</t>
  </si>
  <si>
    <t>Barristan prepares for war</t>
  </si>
  <si>
    <t>Barristan 4</t>
  </si>
  <si>
    <t>The Dornish prince was three days dying. Corpses catapulted into the city</t>
  </si>
  <si>
    <t>Theon and Jeyne escape, Iron Banker Tycho in or near Winterfell</t>
  </si>
  <si>
    <t>Theon I</t>
  </si>
  <si>
    <t>One day after A Ghost in Winterfell. Iron Banker Tycho must be outside Winterfell by this point.</t>
  </si>
  <si>
    <t>Battle of Meereen</t>
  </si>
  <si>
    <t>Victarion arrives in Meereen</t>
  </si>
  <si>
    <t>Barristan 1-2</t>
  </si>
  <si>
    <t>Realizing that the Greyjoys, have arrived.</t>
  </si>
  <si>
    <t>Second Sons turn their cloaks: Battle of Meereen</t>
  </si>
  <si>
    <t>19 days since arriving at the crofters village; Asha meets Tycho, Theon and Jeyne</t>
  </si>
  <si>
    <t>They had been three days from Winterfell, at the village, for nineteen days. Arnolf Karstark arrived 8 days ago. Time for Iron Banker Tycho to go from Wall to Deepwood to Winterfell to village.</t>
  </si>
  <si>
    <t>Stannis prepares for battle; Karstarks are confronted about their betrayal</t>
  </si>
  <si>
    <t>Massey, Jeyne "Arya" Poole, Iron Banker Tycho, Alysane Mormont leave to go back to the Wall, then to Braavos.</t>
  </si>
  <si>
    <t>Marriage of Alys Karstark, Val returns to the Wall (full moon)</t>
  </si>
  <si>
    <t>Karstark wedding. Knows it's snowing heavily in the south. Flint and Norrey were invited to the wedding and came. Raven says that Cotter Pyke has departed for Hardhome. Tormund shows up</t>
  </si>
  <si>
    <t>Battle of Ice</t>
  </si>
  <si>
    <t>"Enhanced" chapter from Reddit. 7 days of battle + 2 days raven time before Jon 13.</t>
  </si>
  <si>
    <t>Deal with Tormund</t>
  </si>
  <si>
    <t>Wildlings will cross in 3 days</t>
  </si>
  <si>
    <t>Wildlings cross</t>
  </si>
  <si>
    <t>Cotter Pyke at Hardome, asks for help</t>
  </si>
  <si>
    <t>Vision quest in Dothraki Sea, "Fire and Blood," meets Khal Jhaqo</t>
  </si>
  <si>
    <t>Many days have passed at chapter's opening. Three days pass during chapter. "...she picked at a broken blister. Her skin was pink and 
tender, and a pale milky fluid was leaking from her cracked palms, but 
her burns were healing." Second degree burns would take around four weeks to heal. NOTE: There's not enough information to firmly establish when Dany's last chapter occurs in relation to the Meereen action. We put down a guesstimate but we won't really know until the next book.</t>
  </si>
  <si>
    <t>Pink Letter. Jon assassinated.</t>
  </si>
  <si>
    <t>Jon 13</t>
  </si>
  <si>
    <t>Seven days of battle, plus raven time?</t>
  </si>
  <si>
    <t>Three days earlier, received a letter from Bolton saying he's crossed the Trident and is marching on Harrenhal. Day 1: Edmure leaves Riverrun for battle. Later that day, news that Storm's End has fallen. Last word from Robb was that he was marching toward the Crag. At night, watches a battle. Day 2: Talks to Cleos Frey Day 5: Battle of the Red Fork Day 7: News of Battle of the Red Fork</t>
  </si>
  <si>
    <t>Narrowly Before Battle of the Blackwater</t>
  </si>
  <si>
    <t>Merret</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</si>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</sst>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m/d"/>
  </numFmts>
  <fonts count="27" x14ac:knownFonts="1">
    <font>
      <sz val="10"/>
      <color rgb="FF000000"/>
      <name val="Arial"/>
    </font>
    <font>
      <b/>
      <sz val="10"/>
      <name val="Arial"/>
    </font>
    <font>
      <b/>
      <sz val="10"/>
      <color rgb="FF000000"/>
      <name val="Arial"/>
    </font>
    <font>
      <sz val="10"/>
      <color rgb="FF000000"/>
      <name val="Arial"/>
    </font>
    <font>
      <sz val="10"/>
      <name val="Arial"/>
    </font>
    <font>
      <b/>
      <sz val="14"/>
      <color rgb="FFFF0000"/>
      <name val="Arial"/>
    </font>
    <font>
      <b/>
      <sz val="10"/>
      <color rgb="FFFF0000"/>
      <name val="Arial"/>
    </font>
    <font>
      <u/>
      <sz val="10"/>
      <name val="Arial"/>
    </font>
    <font>
      <u/>
      <sz val="10"/>
      <color rgb="FF0000AF"/>
      <name val="Arial"/>
    </font>
    <font>
      <u/>
      <sz val="10"/>
      <color rgb="FFE20000"/>
      <name val="Arial"/>
    </font>
    <font>
      <sz val="10"/>
      <color rgb="FF674EA7"/>
      <name val="Arial"/>
    </font>
    <font>
      <sz val="10"/>
      <color rgb="FF000000"/>
      <name val="Arial"/>
    </font>
    <font>
      <sz val="10"/>
      <color rgb="FFFF0000"/>
      <name val="Arial"/>
    </font>
    <font>
      <sz val="11"/>
      <color rgb="FF000000"/>
      <name val="Calibri"/>
    </font>
    <font>
      <b/>
      <sz val="10"/>
      <color rgb="FF0000FF"/>
      <name val="Arial"/>
    </font>
    <font>
      <u/>
      <sz val="10"/>
      <color rgb="FF0000FF"/>
      <name val="Arial"/>
    </font>
    <font>
      <sz val="10"/>
      <color rgb="FF9900FF"/>
      <name val="Arial"/>
    </font>
    <font>
      <sz val="8"/>
      <name val="Arial"/>
    </font>
    <font>
      <b/>
      <sz val="8"/>
      <name val="Arial"/>
    </font>
    <font>
      <sz val="8"/>
      <color rgb="FFFF0000"/>
      <name val="Arial"/>
    </font>
    <font>
      <sz val="8"/>
      <color rgb="FF0000FF"/>
      <name val="Arial"/>
    </font>
    <font>
      <b/>
      <sz val="18"/>
      <name val="Arial"/>
    </font>
    <font>
      <b/>
      <sz val="10"/>
      <color rgb="FF980000"/>
      <name val="Arial"/>
    </font>
    <font>
      <b/>
      <sz val="10"/>
      <name val="Arial"/>
    </font>
    <font>
      <sz val="10"/>
      <color rgb="FF000000"/>
      <name val="Arial"/>
    </font>
    <font>
      <sz val="10"/>
      <color rgb="FFE20000"/>
      <name val="Arial"/>
    </font>
    <font>
      <b/>
      <sz val="10"/>
      <color rgb="FFE20000"/>
      <name val="Arial"/>
    </font>
  </fonts>
  <fills count="14">
    <fill>
      <patternFill patternType="none"/>
    </fill>
    <fill>
      <patternFill patternType="gray125"/>
    </fill>
    <fill>
      <patternFill patternType="solid">
        <fgColor rgb="FFFFFF00"/>
        <bgColor rgb="FFFFFF00"/>
      </patternFill>
    </fill>
    <fill>
      <patternFill patternType="solid">
        <fgColor rgb="FFCCFFFF"/>
        <bgColor rgb="FFCCFFFF"/>
      </patternFill>
    </fill>
    <fill>
      <patternFill patternType="solid">
        <fgColor rgb="FFFFFFCC"/>
        <bgColor rgb="FFFFFFCC"/>
      </patternFill>
    </fill>
    <fill>
      <patternFill patternType="solid">
        <fgColor rgb="FFCCCCFF"/>
        <bgColor rgb="FFCCCCFF"/>
      </patternFill>
    </fill>
    <fill>
      <patternFill patternType="solid">
        <fgColor rgb="FF00FFFF"/>
        <bgColor rgb="FF00FFFF"/>
      </patternFill>
    </fill>
    <fill>
      <patternFill patternType="solid">
        <fgColor rgb="FF9FC5E8"/>
        <bgColor rgb="FF9FC5E8"/>
      </patternFill>
    </fill>
    <fill>
      <patternFill patternType="solid">
        <fgColor rgb="FFFFE599"/>
        <bgColor rgb="FFFFE599"/>
      </patternFill>
    </fill>
    <fill>
      <patternFill patternType="solid">
        <fgColor rgb="FFB6D7A8"/>
        <bgColor rgb="FFB6D7A8"/>
      </patternFill>
    </fill>
    <fill>
      <patternFill patternType="solid">
        <fgColor rgb="FFEA9999"/>
        <bgColor rgb="FFEA9999"/>
      </patternFill>
    </fill>
    <fill>
      <patternFill patternType="solid">
        <fgColor rgb="FFB4A7D6"/>
        <bgColor rgb="FFB4A7D6"/>
      </patternFill>
    </fill>
    <fill>
      <patternFill patternType="solid">
        <fgColor rgb="FFA4C2F4"/>
        <bgColor rgb="FFA4C2F4"/>
      </patternFill>
    </fill>
    <fill>
      <patternFill patternType="solid">
        <fgColor rgb="FFFFFFFF"/>
        <bgColor rgb="FFFFFFFF"/>
      </patternFill>
    </fill>
  </fills>
  <borders count="9">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s>
  <cellStyleXfs count="1">
    <xf numFmtId="0" fontId="0" fillId="0" borderId="0"/>
  </cellStyleXfs>
  <cellXfs count="160">
    <xf numFmtId="0" fontId="0" fillId="0" borderId="0" xfId="0" applyFont="1" applyAlignment="1">
      <alignment wrapText="1"/>
    </xf>
    <xf numFmtId="0" fontId="1" fillId="0" borderId="0" xfId="0" applyFont="1" applyAlignment="1">
      <alignment horizontal="center" vertical="center" wrapText="1"/>
    </xf>
    <xf numFmtId="0" fontId="1" fillId="0" borderId="0" xfId="0" applyFont="1" applyAlignment="1">
      <alignment wrapText="1"/>
    </xf>
    <xf numFmtId="0" fontId="2" fillId="0" borderId="0" xfId="0" applyFont="1" applyAlignment="1"/>
    <xf numFmtId="164" fontId="1" fillId="0" borderId="0" xfId="0" applyNumberFormat="1" applyFont="1" applyAlignment="1">
      <alignment horizontal="center" vertical="center" wrapText="1"/>
    </xf>
    <xf numFmtId="0" fontId="1" fillId="0" borderId="0" xfId="0" applyFont="1" applyAlignment="1">
      <alignment horizontal="center" vertical="center" wrapText="1"/>
    </xf>
    <xf numFmtId="0" fontId="3" fillId="0" borderId="0" xfId="0" applyFont="1" applyAlignment="1"/>
    <xf numFmtId="0" fontId="4" fillId="0" borderId="0" xfId="0" applyFont="1" applyAlignment="1">
      <alignment horizontal="center" vertical="center" wrapText="1"/>
    </xf>
    <xf numFmtId="0" fontId="5" fillId="0" borderId="0" xfId="0" applyFont="1" applyAlignment="1">
      <alignment wrapText="1"/>
    </xf>
    <xf numFmtId="0" fontId="6" fillId="0" borderId="0" xfId="0" applyFont="1" applyAlignment="1">
      <alignment horizontal="center" wrapText="1"/>
    </xf>
    <xf numFmtId="0" fontId="4" fillId="0" borderId="0" xfId="0" applyFont="1" applyAlignment="1">
      <alignment wrapText="1"/>
    </xf>
    <xf numFmtId="0" fontId="1" fillId="0" borderId="0" xfId="0" applyFont="1" applyAlignment="1">
      <alignment vertical="center" wrapText="1"/>
    </xf>
    <xf numFmtId="0" fontId="4" fillId="0" borderId="0" xfId="0" applyFont="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center" wrapText="1"/>
    </xf>
    <xf numFmtId="0" fontId="7" fillId="0" borderId="0" xfId="0" applyFont="1" applyAlignment="1">
      <alignment wrapText="1"/>
    </xf>
    <xf numFmtId="0" fontId="1" fillId="2" borderId="0" xfId="0" applyFont="1" applyFill="1" applyAlignment="1">
      <alignment horizontal="left" vertical="center" wrapText="1"/>
    </xf>
    <xf numFmtId="164" fontId="4" fillId="2" borderId="0" xfId="0" applyNumberFormat="1" applyFont="1" applyFill="1" applyAlignment="1">
      <alignment horizontal="center" vertical="center" wrapText="1"/>
    </xf>
    <xf numFmtId="0" fontId="4" fillId="2" borderId="0" xfId="0" applyFont="1" applyFill="1" applyAlignment="1">
      <alignment vertical="center" wrapText="1"/>
    </xf>
    <xf numFmtId="0" fontId="4" fillId="2" borderId="0" xfId="0" applyFont="1" applyFill="1" applyAlignment="1">
      <alignment horizontal="center" vertical="center" wrapText="1"/>
    </xf>
    <xf numFmtId="0" fontId="4" fillId="0" borderId="0" xfId="0" applyFont="1" applyAlignment="1">
      <alignment vertical="center" wrapText="1"/>
    </xf>
    <xf numFmtId="165" fontId="4" fillId="0" borderId="0" xfId="0" applyNumberFormat="1" applyFont="1" applyAlignment="1">
      <alignment horizontal="center" vertical="center" wrapText="1"/>
    </xf>
    <xf numFmtId="0" fontId="4" fillId="0" borderId="0" xfId="0" applyFont="1" applyAlignment="1">
      <alignment vertical="center" wrapText="1"/>
    </xf>
    <xf numFmtId="0" fontId="8" fillId="0" borderId="0" xfId="0" applyFont="1" applyAlignment="1">
      <alignment wrapText="1"/>
    </xf>
    <xf numFmtId="164" fontId="9" fillId="0" borderId="0" xfId="0" applyNumberFormat="1" applyFont="1" applyAlignment="1">
      <alignment horizontal="left" wrapText="1"/>
    </xf>
    <xf numFmtId="0" fontId="10" fillId="0" borderId="0" xfId="0" applyFont="1" applyAlignment="1">
      <alignment vertical="center" wrapText="1"/>
    </xf>
    <xf numFmtId="0" fontId="4" fillId="0" borderId="1" xfId="0" applyFont="1" applyBorder="1" applyAlignment="1">
      <alignment wrapText="1"/>
    </xf>
    <xf numFmtId="0" fontId="11" fillId="0" borderId="0" xfId="0" applyFont="1" applyAlignment="1">
      <alignment wrapText="1"/>
    </xf>
    <xf numFmtId="0" fontId="2" fillId="3" borderId="2" xfId="0" applyFont="1" applyFill="1" applyBorder="1" applyAlignment="1"/>
    <xf numFmtId="0" fontId="3" fillId="0" borderId="0" xfId="0" applyFont="1" applyAlignment="1">
      <alignment horizontal="center"/>
    </xf>
    <xf numFmtId="0" fontId="2" fillId="3" borderId="3" xfId="0" applyFont="1" applyFill="1" applyBorder="1" applyAlignment="1"/>
    <xf numFmtId="0" fontId="3" fillId="0" borderId="4" xfId="0" applyFont="1" applyBorder="1" applyAlignment="1"/>
    <xf numFmtId="0" fontId="3" fillId="3" borderId="3" xfId="0" applyFont="1" applyFill="1" applyBorder="1" applyAlignment="1"/>
    <xf numFmtId="0" fontId="3" fillId="0" borderId="0" xfId="0" applyFont="1" applyAlignment="1">
      <alignment wrapText="1"/>
    </xf>
    <xf numFmtId="0" fontId="2" fillId="0" borderId="5" xfId="0" applyFont="1" applyBorder="1" applyAlignment="1"/>
    <xf numFmtId="0" fontId="4" fillId="0" borderId="0" xfId="0" applyFont="1" applyAlignment="1"/>
    <xf numFmtId="0" fontId="2" fillId="0" borderId="6" xfId="0" applyFont="1" applyBorder="1" applyAlignment="1"/>
    <xf numFmtId="0" fontId="1" fillId="0" borderId="0" xfId="0" applyFont="1" applyAlignment="1">
      <alignment wrapText="1"/>
    </xf>
    <xf numFmtId="0" fontId="3" fillId="4" borderId="6" xfId="0" applyFont="1" applyFill="1" applyBorder="1" applyAlignment="1"/>
    <xf numFmtId="0" fontId="1" fillId="0" borderId="0" xfId="0" applyFont="1" applyAlignment="1">
      <alignment wrapText="1"/>
    </xf>
    <xf numFmtId="0" fontId="4" fillId="0" borderId="0" xfId="0" applyFont="1" applyAlignment="1">
      <alignment wrapText="1"/>
    </xf>
    <xf numFmtId="0" fontId="12" fillId="0" borderId="0" xfId="0" applyFont="1" applyAlignment="1">
      <alignment vertical="center" wrapText="1"/>
    </xf>
    <xf numFmtId="0" fontId="3" fillId="5" borderId="6" xfId="0" applyFont="1" applyFill="1" applyBorder="1" applyAlignment="1"/>
    <xf numFmtId="0" fontId="3" fillId="0" borderId="5" xfId="0" applyFont="1" applyBorder="1" applyAlignment="1"/>
    <xf numFmtId="0" fontId="3" fillId="4" borderId="6" xfId="0" applyFont="1" applyFill="1" applyBorder="1" applyAlignment="1"/>
    <xf numFmtId="0" fontId="3" fillId="0" borderId="0" xfId="0" applyFont="1" applyAlignment="1">
      <alignment vertical="center" wrapText="1"/>
    </xf>
    <xf numFmtId="0" fontId="3" fillId="0" borderId="5" xfId="0" applyFont="1" applyBorder="1" applyAlignment="1"/>
    <xf numFmtId="0" fontId="4" fillId="0" borderId="7" xfId="0" applyFont="1" applyBorder="1" applyAlignment="1">
      <alignment wrapText="1"/>
    </xf>
    <xf numFmtId="0" fontId="2" fillId="3" borderId="6" xfId="0" applyFont="1" applyFill="1" applyBorder="1" applyAlignment="1"/>
    <xf numFmtId="0" fontId="2" fillId="3" borderId="6" xfId="0" applyFont="1" applyFill="1" applyBorder="1" applyAlignment="1">
      <alignment wrapText="1"/>
    </xf>
    <xf numFmtId="0" fontId="3" fillId="0" borderId="6" xfId="0" applyFont="1" applyBorder="1" applyAlignment="1">
      <alignment horizontal="center"/>
    </xf>
    <xf numFmtId="0" fontId="3" fillId="4" borderId="6" xfId="0" applyFont="1" applyFill="1" applyBorder="1" applyAlignment="1">
      <alignment horizontal="right"/>
    </xf>
    <xf numFmtId="0" fontId="3" fillId="5" borderId="6" xfId="0" applyFont="1" applyFill="1" applyBorder="1" applyAlignment="1">
      <alignment horizontal="right"/>
    </xf>
    <xf numFmtId="0" fontId="13" fillId="0" borderId="0" xfId="0" applyFont="1" applyAlignment="1">
      <alignment horizontal="center"/>
    </xf>
    <xf numFmtId="0" fontId="4" fillId="2" borderId="0" xfId="0" applyFont="1" applyFill="1" applyAlignment="1">
      <alignment vertical="center" wrapText="1"/>
    </xf>
    <xf numFmtId="0" fontId="15" fillId="0" borderId="0" xfId="0" applyFont="1" applyAlignment="1">
      <alignment wrapText="1"/>
    </xf>
    <xf numFmtId="164" fontId="4" fillId="2" borderId="0" xfId="0" applyNumberFormat="1" applyFont="1" applyFill="1" applyAlignment="1">
      <alignment horizontal="center" vertical="center" wrapText="1"/>
    </xf>
    <xf numFmtId="0" fontId="16" fillId="0" borderId="0" xfId="0" applyFont="1" applyAlignment="1">
      <alignment vertical="center" wrapText="1"/>
    </xf>
    <xf numFmtId="0" fontId="1" fillId="2" borderId="5" xfId="0" applyFont="1" applyFill="1" applyBorder="1" applyAlignment="1">
      <alignment horizontal="center" wrapText="1"/>
    </xf>
    <xf numFmtId="0" fontId="1" fillId="2" borderId="0" xfId="0" applyFont="1" applyFill="1" applyAlignment="1">
      <alignment horizontal="center" wrapText="1"/>
    </xf>
    <xf numFmtId="0" fontId="17" fillId="0" borderId="0" xfId="0" applyFont="1" applyAlignment="1">
      <alignment horizontal="center" wrapText="1"/>
    </xf>
    <xf numFmtId="0" fontId="17" fillId="0" borderId="0" xfId="0" applyFont="1" applyAlignment="1">
      <alignment horizontal="center" wrapText="1"/>
    </xf>
    <xf numFmtId="0" fontId="18" fillId="0" borderId="0" xfId="0" applyFont="1" applyAlignment="1">
      <alignment horizontal="center" wrapText="1"/>
    </xf>
    <xf numFmtId="0" fontId="17" fillId="0" borderId="8" xfId="0" applyFont="1" applyBorder="1" applyAlignment="1">
      <alignment horizontal="center" wrapText="1"/>
    </xf>
    <xf numFmtId="0" fontId="17" fillId="0" borderId="5" xfId="0" applyFont="1" applyBorder="1" applyAlignment="1">
      <alignment horizontal="center" wrapText="1"/>
    </xf>
    <xf numFmtId="0" fontId="17" fillId="6" borderId="5" xfId="0" applyFont="1" applyFill="1" applyBorder="1" applyAlignment="1">
      <alignment horizontal="center" wrapText="1"/>
    </xf>
    <xf numFmtId="0" fontId="17" fillId="0" borderId="8" xfId="0" applyFont="1" applyBorder="1" applyAlignment="1">
      <alignment horizontal="center" wrapText="1"/>
    </xf>
    <xf numFmtId="0" fontId="1" fillId="0" borderId="5" xfId="0" applyFont="1" applyBorder="1" applyAlignment="1">
      <alignment horizontal="left" wrapText="1"/>
    </xf>
    <xf numFmtId="0" fontId="4" fillId="0" borderId="0" xfId="0" applyFont="1" applyAlignment="1">
      <alignment horizontal="center" wrapText="1"/>
    </xf>
    <xf numFmtId="0" fontId="17" fillId="7" borderId="0" xfId="0" applyFont="1" applyFill="1" applyAlignment="1">
      <alignment horizontal="center" wrapText="1"/>
    </xf>
    <xf numFmtId="0" fontId="17" fillId="7" borderId="8" xfId="0" applyFont="1" applyFill="1" applyBorder="1" applyAlignment="1">
      <alignment horizontal="center" wrapText="1"/>
    </xf>
    <xf numFmtId="0" fontId="4" fillId="6" borderId="5" xfId="0" applyFont="1" applyFill="1" applyBorder="1" applyAlignment="1">
      <alignment horizontal="center" wrapText="1"/>
    </xf>
    <xf numFmtId="0" fontId="4" fillId="0" borderId="8" xfId="0" applyFont="1" applyBorder="1" applyAlignment="1">
      <alignment horizontal="center" wrapText="1"/>
    </xf>
    <xf numFmtId="0" fontId="4" fillId="0" borderId="5" xfId="0" applyFont="1" applyBorder="1" applyAlignment="1">
      <alignment wrapText="1"/>
    </xf>
    <xf numFmtId="0" fontId="4" fillId="0" borderId="0" xfId="0" applyFont="1" applyAlignment="1">
      <alignment vertical="center" wrapText="1"/>
    </xf>
    <xf numFmtId="0" fontId="4" fillId="0" borderId="5" xfId="0" applyFont="1" applyBorder="1" applyAlignment="1">
      <alignment wrapText="1"/>
    </xf>
    <xf numFmtId="0" fontId="1" fillId="6" borderId="5" xfId="0" applyFont="1" applyFill="1" applyBorder="1" applyAlignment="1">
      <alignment horizontal="center" wrapText="1"/>
    </xf>
    <xf numFmtId="0" fontId="17" fillId="8" borderId="8" xfId="0" applyFont="1" applyFill="1" applyBorder="1" applyAlignment="1">
      <alignment horizontal="center" wrapText="1"/>
    </xf>
    <xf numFmtId="0" fontId="17" fillId="8" borderId="0" xfId="0" applyFont="1" applyFill="1" applyAlignment="1">
      <alignment horizontal="center" wrapText="1"/>
    </xf>
    <xf numFmtId="0" fontId="3" fillId="0" borderId="0" xfId="0" applyFont="1" applyAlignment="1">
      <alignment horizontal="center" vertical="center" wrapText="1"/>
    </xf>
    <xf numFmtId="0" fontId="3" fillId="0" borderId="0" xfId="0" applyFont="1" applyAlignment="1">
      <alignment vertical="center" wrapText="1"/>
    </xf>
    <xf numFmtId="0" fontId="17" fillId="9" borderId="8" xfId="0" applyFont="1" applyFill="1" applyBorder="1" applyAlignment="1">
      <alignment horizontal="center" wrapText="1"/>
    </xf>
    <xf numFmtId="0" fontId="3" fillId="5" borderId="6" xfId="0" applyFont="1" applyFill="1" applyBorder="1" applyAlignment="1">
      <alignment horizontal="right"/>
    </xf>
    <xf numFmtId="0" fontId="17" fillId="9" borderId="0" xfId="0" applyFont="1" applyFill="1" applyAlignment="1">
      <alignment horizontal="center" wrapText="1"/>
    </xf>
    <xf numFmtId="0" fontId="3" fillId="0" borderId="1" xfId="0" applyFont="1" applyBorder="1" applyAlignment="1"/>
    <xf numFmtId="0" fontId="3" fillId="0" borderId="5" xfId="0" applyFont="1" applyBorder="1" applyAlignment="1">
      <alignment wrapText="1"/>
    </xf>
    <xf numFmtId="0" fontId="17" fillId="10" borderId="8" xfId="0" applyFont="1" applyFill="1" applyBorder="1" applyAlignment="1">
      <alignment horizontal="center" wrapText="1"/>
    </xf>
    <xf numFmtId="0" fontId="19" fillId="0" borderId="0" xfId="0" applyFont="1" applyAlignment="1">
      <alignment horizontal="center" wrapText="1"/>
    </xf>
    <xf numFmtId="0" fontId="19" fillId="0" borderId="8" xfId="0" applyFont="1" applyBorder="1" applyAlignment="1">
      <alignment horizontal="center" wrapText="1"/>
    </xf>
    <xf numFmtId="0" fontId="17" fillId="10" borderId="0" xfId="0" applyFont="1" applyFill="1" applyAlignment="1">
      <alignment horizontal="center" wrapText="1"/>
    </xf>
    <xf numFmtId="0" fontId="19" fillId="11" borderId="8" xfId="0" applyFont="1" applyFill="1" applyBorder="1" applyAlignment="1">
      <alignment horizontal="center" wrapText="1"/>
    </xf>
    <xf numFmtId="0" fontId="19" fillId="11" borderId="0" xfId="0" applyFont="1" applyFill="1" applyAlignment="1">
      <alignment horizontal="center" wrapText="1"/>
    </xf>
    <xf numFmtId="164" fontId="4" fillId="0" borderId="0" xfId="0" applyNumberFormat="1" applyFont="1" applyAlignment="1">
      <alignment horizontal="center" vertical="center" wrapText="1"/>
    </xf>
    <xf numFmtId="0" fontId="20" fillId="11" borderId="8" xfId="0" applyFont="1" applyFill="1" applyBorder="1" applyAlignment="1">
      <alignment horizontal="center" wrapText="1"/>
    </xf>
    <xf numFmtId="0" fontId="20" fillId="11" borderId="0" xfId="0" applyFont="1" applyFill="1" applyAlignment="1">
      <alignment horizontal="center" wrapText="1"/>
    </xf>
    <xf numFmtId="0" fontId="4" fillId="0" borderId="1" xfId="0" applyFont="1" applyBorder="1" applyAlignment="1">
      <alignment wrapText="1"/>
    </xf>
    <xf numFmtId="0" fontId="4" fillId="0" borderId="7" xfId="0" applyFont="1" applyBorder="1" applyAlignment="1">
      <alignment wrapText="1"/>
    </xf>
    <xf numFmtId="0" fontId="17" fillId="11" borderId="8" xfId="0" applyFont="1" applyFill="1" applyBorder="1" applyAlignment="1">
      <alignment horizontal="center" wrapText="1"/>
    </xf>
    <xf numFmtId="0" fontId="4" fillId="0" borderId="0" xfId="0" applyFont="1" applyAlignment="1">
      <alignment horizontal="center" wrapText="1"/>
    </xf>
    <xf numFmtId="0" fontId="17" fillId="0" borderId="8" xfId="0" applyFont="1" applyBorder="1" applyAlignment="1">
      <alignment horizontal="center" wrapText="1"/>
    </xf>
    <xf numFmtId="0" fontId="4" fillId="0" borderId="5" xfId="0" applyFont="1" applyBorder="1" applyAlignment="1">
      <alignment horizontal="center" wrapText="1"/>
    </xf>
    <xf numFmtId="0" fontId="4" fillId="0" borderId="5" xfId="0" applyFont="1" applyBorder="1" applyAlignment="1">
      <alignment horizontal="center" wrapText="1"/>
    </xf>
    <xf numFmtId="14" fontId="4" fillId="0" borderId="0" xfId="0" applyNumberFormat="1" applyFont="1" applyAlignment="1">
      <alignment wrapText="1"/>
    </xf>
    <xf numFmtId="0" fontId="4" fillId="0" borderId="8" xfId="0" applyFont="1" applyBorder="1" applyAlignment="1">
      <alignment horizontal="center" wrapText="1"/>
    </xf>
    <xf numFmtId="0" fontId="17" fillId="12" borderId="8" xfId="0" applyFont="1" applyFill="1" applyBorder="1" applyAlignment="1">
      <alignment horizontal="center" wrapText="1"/>
    </xf>
    <xf numFmtId="0" fontId="4" fillId="0" borderId="8" xfId="0" applyFont="1" applyBorder="1" applyAlignment="1">
      <alignment wrapText="1"/>
    </xf>
    <xf numFmtId="0" fontId="1" fillId="0" borderId="0" xfId="0" applyFont="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vertical="center" wrapText="1"/>
    </xf>
    <xf numFmtId="0" fontId="4" fillId="0" borderId="7" xfId="0" applyFont="1" applyBorder="1" applyAlignment="1">
      <alignment horizontal="center" vertical="center" wrapText="1"/>
    </xf>
    <xf numFmtId="0" fontId="4" fillId="0" borderId="7" xfId="0" applyFont="1" applyBorder="1" applyAlignment="1">
      <alignment vertical="center" wrapText="1"/>
    </xf>
    <xf numFmtId="165" fontId="4" fillId="0" borderId="1" xfId="0" applyNumberFormat="1" applyFont="1" applyBorder="1" applyAlignment="1">
      <alignment horizontal="center" vertical="center" wrapText="1"/>
    </xf>
    <xf numFmtId="0" fontId="3" fillId="0" borderId="1" xfId="0" applyFont="1" applyBorder="1" applyAlignment="1">
      <alignment vertical="center" wrapText="1"/>
    </xf>
    <xf numFmtId="0" fontId="4" fillId="2" borderId="6" xfId="0" applyFont="1" applyFill="1" applyBorder="1" applyAlignment="1">
      <alignment vertical="center" wrapText="1"/>
    </xf>
    <xf numFmtId="164" fontId="4" fillId="2" borderId="6" xfId="0" applyNumberFormat="1" applyFont="1" applyFill="1" applyBorder="1" applyAlignment="1">
      <alignment horizontal="center" vertical="center" wrapText="1"/>
    </xf>
    <xf numFmtId="0" fontId="22" fillId="2" borderId="6" xfId="0" applyFont="1" applyFill="1" applyBorder="1" applyAlignment="1">
      <alignment vertical="center" wrapText="1"/>
    </xf>
    <xf numFmtId="0" fontId="4" fillId="2" borderId="6" xfId="0" applyFont="1" applyFill="1" applyBorder="1" applyAlignment="1">
      <alignment horizontal="center" vertical="center" wrapText="1"/>
    </xf>
    <xf numFmtId="0" fontId="4" fillId="2" borderId="6" xfId="0" applyFont="1" applyFill="1" applyBorder="1" applyAlignment="1">
      <alignment vertical="center" wrapText="1"/>
    </xf>
    <xf numFmtId="0" fontId="4" fillId="0" borderId="5" xfId="0" applyFont="1" applyBorder="1" applyAlignment="1">
      <alignment vertical="center" wrapText="1"/>
    </xf>
    <xf numFmtId="0" fontId="4" fillId="0" borderId="7" xfId="0" applyFont="1" applyBorder="1" applyAlignment="1">
      <alignment vertical="center" wrapText="1"/>
    </xf>
    <xf numFmtId="165" fontId="4" fillId="0" borderId="7" xfId="0" applyNumberFormat="1" applyFont="1" applyBorder="1" applyAlignment="1">
      <alignment horizontal="center" vertical="center" wrapText="1"/>
    </xf>
    <xf numFmtId="0" fontId="3" fillId="0" borderId="7" xfId="0" applyFont="1" applyBorder="1" applyAlignment="1">
      <alignment vertical="center" wrapText="1"/>
    </xf>
    <xf numFmtId="0" fontId="4" fillId="0" borderId="7" xfId="0" applyFont="1" applyBorder="1" applyAlignment="1">
      <alignment horizontal="center" vertical="center" wrapText="1"/>
    </xf>
    <xf numFmtId="165" fontId="3" fillId="0" borderId="0" xfId="0" applyNumberFormat="1" applyFont="1" applyAlignment="1">
      <alignment horizontal="center" vertical="center" wrapText="1"/>
    </xf>
    <xf numFmtId="0" fontId="23" fillId="0" borderId="0" xfId="0" applyFont="1" applyAlignment="1">
      <alignment vertical="center" wrapText="1"/>
    </xf>
    <xf numFmtId="0" fontId="3" fillId="0" borderId="0" xfId="0" applyFont="1" applyAlignment="1">
      <alignment vertical="center" wrapText="1"/>
    </xf>
    <xf numFmtId="0" fontId="24" fillId="13" borderId="0" xfId="0" applyFont="1" applyFill="1" applyAlignment="1">
      <alignment wrapText="1"/>
    </xf>
    <xf numFmtId="0" fontId="4" fillId="0" borderId="0" xfId="0" applyFont="1" applyAlignment="1">
      <alignment horizontal="center" wrapText="1"/>
    </xf>
    <xf numFmtId="0" fontId="25" fillId="0" borderId="0" xfId="0" applyFont="1" applyAlignment="1">
      <alignment vertical="center" wrapText="1"/>
    </xf>
    <xf numFmtId="0" fontId="3" fillId="0" borderId="0" xfId="0" applyFont="1" applyAlignment="1">
      <alignment horizontal="center" vertical="center" wrapText="1"/>
    </xf>
    <xf numFmtId="0" fontId="10" fillId="0" borderId="0" xfId="0" applyFont="1" applyAlignment="1">
      <alignment vertical="center" wrapText="1"/>
    </xf>
    <xf numFmtId="0" fontId="3" fillId="13" borderId="0" xfId="0" applyFont="1" applyFill="1" applyAlignment="1">
      <alignment horizontal="center" vertical="center" wrapText="1"/>
    </xf>
    <xf numFmtId="0" fontId="3" fillId="0" borderId="0" xfId="0" applyFont="1" applyAlignment="1">
      <alignment wrapText="1"/>
    </xf>
    <xf numFmtId="0" fontId="3" fillId="0" borderId="0" xfId="0" applyFont="1" applyAlignment="1">
      <alignment horizontal="center" vertical="center" wrapText="1"/>
    </xf>
    <xf numFmtId="0" fontId="2" fillId="0" borderId="0" xfId="0" applyFont="1" applyAlignment="1">
      <alignment vertical="center" wrapText="1"/>
    </xf>
    <xf numFmtId="0" fontId="3" fillId="0" borderId="0" xfId="0" applyFont="1" applyAlignment="1">
      <alignment horizontal="right" vertical="center" wrapText="1"/>
    </xf>
    <xf numFmtId="164" fontId="3" fillId="0" borderId="0" xfId="0" applyNumberFormat="1" applyFont="1" applyAlignment="1">
      <alignment horizontal="center" vertical="center" wrapText="1"/>
    </xf>
    <xf numFmtId="164" fontId="25" fillId="0" borderId="0" xfId="0" applyNumberFormat="1" applyFont="1" applyAlignment="1">
      <alignment horizontal="center" vertical="center" wrapText="1"/>
    </xf>
    <xf numFmtId="0" fontId="25" fillId="0" borderId="0" xfId="0" applyFont="1" applyAlignment="1">
      <alignment horizontal="center" vertical="center" wrapText="1"/>
    </xf>
    <xf numFmtId="0" fontId="26" fillId="0" borderId="0" xfId="0" applyFont="1" applyAlignment="1">
      <alignment vertical="center" wrapText="1"/>
    </xf>
    <xf numFmtId="164" fontId="26" fillId="0" borderId="0" xfId="0" applyNumberFormat="1" applyFont="1" applyAlignment="1">
      <alignment horizontal="center" vertical="center" wrapText="1"/>
    </xf>
    <xf numFmtId="0" fontId="26" fillId="0" borderId="0" xfId="0" applyFont="1" applyAlignment="1">
      <alignment horizontal="center" vertical="center" wrapText="1"/>
    </xf>
    <xf numFmtId="0" fontId="0" fillId="0" borderId="0" xfId="0" applyFont="1" applyAlignment="1">
      <alignment wrapText="1"/>
    </xf>
    <xf numFmtId="0" fontId="0" fillId="0" borderId="0" xfId="0" applyFont="1" applyAlignment="1">
      <alignment vertical="center" wrapText="1"/>
    </xf>
    <xf numFmtId="0" fontId="0" fillId="0" borderId="0" xfId="0" applyFont="1" applyAlignment="1">
      <alignment horizontal="center" vertical="center" wrapText="1"/>
    </xf>
    <xf numFmtId="165" fontId="0" fillId="0" borderId="0" xfId="0" applyNumberFormat="1" applyFont="1" applyAlignment="1">
      <alignment horizontal="center" vertical="center" wrapText="1"/>
    </xf>
    <xf numFmtId="0" fontId="16" fillId="0" borderId="0" xfId="0" applyFont="1" applyAlignment="1">
      <alignment vertical="center" wrapText="1"/>
    </xf>
    <xf numFmtId="0" fontId="0" fillId="0" borderId="0" xfId="0" applyFont="1" applyAlignment="1">
      <alignment wrapText="1"/>
    </xf>
    <xf numFmtId="0" fontId="3" fillId="0" borderId="0" xfId="0" applyFont="1" applyAlignment="1">
      <alignment vertical="center" wrapText="1"/>
    </xf>
    <xf numFmtId="0" fontId="4" fillId="0" borderId="0" xfId="0" applyFont="1" applyAlignment="1">
      <alignment wrapText="1"/>
    </xf>
    <xf numFmtId="0" fontId="2" fillId="0" borderId="0" xfId="0" applyFont="1" applyAlignment="1">
      <alignment horizontal="left" wrapText="1"/>
    </xf>
    <xf numFmtId="0" fontId="3" fillId="0" borderId="0" xfId="0" applyFont="1" applyAlignment="1">
      <alignment horizontal="left" wrapText="1"/>
    </xf>
    <xf numFmtId="0" fontId="1" fillId="0" borderId="0" xfId="0" applyFont="1" applyAlignment="1">
      <alignment horizontal="center" wrapText="1"/>
    </xf>
    <xf numFmtId="0" fontId="1" fillId="2" borderId="0" xfId="0" applyFont="1" applyFill="1" applyAlignment="1">
      <alignment horizontal="center" wrapText="1"/>
    </xf>
    <xf numFmtId="0" fontId="4" fillId="0" borderId="8" xfId="0" applyFont="1" applyBorder="1" applyAlignment="1">
      <alignment wrapText="1"/>
    </xf>
    <xf numFmtId="0" fontId="1" fillId="2" borderId="5" xfId="0" applyFont="1" applyFill="1" applyBorder="1" applyAlignment="1">
      <alignment horizontal="center" wrapText="1"/>
    </xf>
    <xf numFmtId="0" fontId="1" fillId="0" borderId="0" xfId="0" applyFont="1" applyAlignment="1">
      <alignment horizontal="center" vertical="top" wrapText="1"/>
    </xf>
    <xf numFmtId="0" fontId="14" fillId="0" borderId="0" xfId="0" applyFont="1" applyAlignment="1">
      <alignment wrapText="1"/>
    </xf>
    <xf numFmtId="0" fontId="21" fillId="0" borderId="0" xfId="0" applyFont="1" applyAlignment="1">
      <alignment wrapText="1"/>
    </xf>
  </cellXfs>
  <cellStyles count="1">
    <cellStyle name="Normal" xfId="0" builtinId="0"/>
  </cellStyles>
  <dxfs count="115">
    <dxf>
      <fill>
        <patternFill patternType="solid">
          <fgColor rgb="FFB4A7D6"/>
          <bgColor rgb="FFB4A7D6"/>
        </patternFill>
      </fill>
      <alignment wrapText="1"/>
      <border>
        <left/>
        <right/>
        <top/>
        <bottom/>
      </border>
    </dxf>
    <dxf>
      <fill>
        <patternFill patternType="solid">
          <fgColor rgb="FFB4A7D6"/>
          <bgColor rgb="FFB4A7D6"/>
        </patternFill>
      </fill>
      <alignment wrapText="1"/>
      <border>
        <left/>
        <right/>
        <top/>
        <bottom/>
      </border>
    </dxf>
    <dxf>
      <fill>
        <patternFill patternType="solid">
          <fgColor rgb="FFB4A7D6"/>
          <bgColor rgb="FFB4A7D6"/>
        </patternFill>
      </fill>
      <alignment wrapText="1"/>
      <border>
        <left/>
        <right/>
        <top/>
        <bottom/>
      </border>
    </dxf>
    <dxf>
      <fill>
        <patternFill patternType="solid">
          <fgColor rgb="FFB4A7D6"/>
          <bgColor rgb="FFB4A7D6"/>
        </patternFill>
      </fill>
      <alignment wrapText="1"/>
      <border>
        <left/>
        <right/>
        <top/>
        <bottom/>
      </border>
    </dxf>
    <dxf>
      <fill>
        <patternFill patternType="solid">
          <fgColor rgb="FFB4A7D6"/>
          <bgColor rgb="FFB4A7D6"/>
        </patternFill>
      </fill>
      <alignment wrapText="1"/>
      <border>
        <left/>
        <right/>
        <top/>
        <bottom/>
      </border>
    </dxf>
    <dxf>
      <fill>
        <patternFill patternType="solid">
          <fgColor rgb="FFB4A7D6"/>
          <bgColor rgb="FFB4A7D6"/>
        </patternFill>
      </fill>
      <alignment wrapText="1"/>
      <border>
        <left/>
        <right/>
        <top/>
        <bottom/>
      </border>
    </dxf>
    <dxf>
      <fill>
        <patternFill patternType="solid">
          <fgColor rgb="FFB4A7D6"/>
          <bgColor rgb="FFB4A7D6"/>
        </patternFill>
      </fill>
      <alignment wrapText="1"/>
      <border>
        <left/>
        <right/>
        <top/>
        <bottom/>
      </border>
    </dxf>
    <dxf>
      <fill>
        <patternFill patternType="solid">
          <fgColor rgb="FFB4A7D6"/>
          <bgColor rgb="FFB4A7D6"/>
        </patternFill>
      </fill>
      <alignment wrapText="1"/>
      <border>
        <left/>
        <right/>
        <top/>
        <bottom/>
      </border>
    </dxf>
    <dxf>
      <fill>
        <patternFill patternType="solid">
          <fgColor rgb="FFB4A7D6"/>
          <bgColor rgb="FFB4A7D6"/>
        </patternFill>
      </fill>
      <alignment wrapText="1"/>
      <border>
        <left/>
        <right/>
        <top/>
        <bottom/>
      </border>
    </dxf>
    <dxf>
      <fill>
        <patternFill patternType="solid">
          <fgColor rgb="FFB4A7D6"/>
          <bgColor rgb="FFB4A7D6"/>
        </patternFill>
      </fill>
      <alignment wrapText="1"/>
      <border>
        <left/>
        <right/>
        <top/>
        <bottom/>
      </border>
    </dxf>
    <dxf>
      <fill>
        <patternFill patternType="solid">
          <fgColor rgb="FFB4A7D6"/>
          <bgColor rgb="FFB4A7D6"/>
        </patternFill>
      </fill>
      <alignment wrapText="1"/>
      <border>
        <left/>
        <right/>
        <top/>
        <bottom/>
      </border>
    </dxf>
    <dxf>
      <fill>
        <patternFill patternType="solid">
          <fgColor rgb="FFB4A7D6"/>
          <bgColor rgb="FFB4A7D6"/>
        </patternFill>
      </fill>
      <alignment wrapText="1"/>
      <border>
        <left/>
        <right/>
        <top/>
        <bottom/>
      </border>
    </dxf>
    <dxf>
      <fill>
        <patternFill patternType="solid">
          <fgColor rgb="FFB4A7D6"/>
          <bgColor rgb="FFB4A7D6"/>
        </patternFill>
      </fill>
      <alignment wrapText="1"/>
      <border>
        <left/>
        <right/>
        <top/>
        <bottom/>
      </border>
    </dxf>
    <dxf>
      <fill>
        <patternFill patternType="solid">
          <fgColor rgb="FFB4A7D6"/>
          <bgColor rgb="FFB4A7D6"/>
        </patternFill>
      </fill>
      <alignment wrapText="1"/>
      <border>
        <left/>
        <right/>
        <top/>
        <bottom/>
      </border>
    </dxf>
    <dxf>
      <fill>
        <patternFill patternType="solid">
          <fgColor rgb="FFB4A7D6"/>
          <bgColor rgb="FFB4A7D6"/>
        </patternFill>
      </fill>
      <alignment wrapText="1"/>
      <border>
        <left/>
        <right/>
        <top/>
        <bottom/>
      </border>
    </dxf>
    <dxf>
      <fill>
        <patternFill patternType="solid">
          <fgColor rgb="FFB4A7D6"/>
          <bgColor rgb="FFB4A7D6"/>
        </patternFill>
      </fill>
      <alignment wrapText="1"/>
      <border>
        <left/>
        <right/>
        <top/>
        <bottom/>
      </border>
    </dxf>
    <dxf>
      <fill>
        <patternFill patternType="solid">
          <fgColor rgb="FFB4A7D6"/>
          <bgColor rgb="FFB4A7D6"/>
        </patternFill>
      </fill>
      <alignment wrapText="1"/>
      <border>
        <left/>
        <right/>
        <top/>
        <bottom/>
      </border>
    </dxf>
    <dxf>
      <fill>
        <patternFill patternType="solid">
          <fgColor rgb="FFB4A7D6"/>
          <bgColor rgb="FFB4A7D6"/>
        </patternFill>
      </fill>
      <alignment wrapText="1"/>
      <border>
        <left/>
        <right/>
        <top/>
        <bottom/>
      </border>
    </dxf>
    <dxf>
      <fill>
        <patternFill patternType="solid">
          <fgColor rgb="FFB4A7D6"/>
          <bgColor rgb="FFB4A7D6"/>
        </patternFill>
      </fill>
      <alignment wrapText="1"/>
      <border>
        <left/>
        <right/>
        <top/>
        <bottom/>
      </border>
    </dxf>
    <dxf>
      <fill>
        <patternFill patternType="solid">
          <fgColor rgb="FFB4A7D6"/>
          <bgColor rgb="FFB4A7D6"/>
        </patternFill>
      </fill>
      <alignment wrapText="1"/>
      <border>
        <left/>
        <right/>
        <top/>
        <bottom/>
      </border>
    </dxf>
    <dxf>
      <fill>
        <patternFill patternType="solid">
          <fgColor rgb="FFB4A7D6"/>
          <bgColor rgb="FFB4A7D6"/>
        </patternFill>
      </fill>
      <alignment wrapText="1"/>
      <border>
        <left/>
        <right/>
        <top/>
        <bottom/>
      </border>
    </dxf>
    <dxf>
      <fill>
        <patternFill patternType="solid">
          <fgColor rgb="FFB4A7D6"/>
          <bgColor rgb="FFB4A7D6"/>
        </patternFill>
      </fill>
      <alignment wrapText="1"/>
      <border>
        <left/>
        <right/>
        <top/>
        <bottom/>
      </border>
    </dxf>
    <dxf>
      <fill>
        <patternFill patternType="solid">
          <fgColor rgb="FFB4A7D6"/>
          <bgColor rgb="FFB4A7D6"/>
        </patternFill>
      </fill>
      <alignment wrapText="1"/>
      <border>
        <left/>
        <right/>
        <top/>
        <bottom/>
      </border>
    </dxf>
    <dxf>
      <fill>
        <patternFill patternType="solid">
          <fgColor rgb="FFEA9999"/>
          <bgColor rgb="FFEA9999"/>
        </patternFill>
      </fill>
      <alignment wrapText="1"/>
      <border>
        <left/>
        <right/>
        <top/>
        <bottom/>
      </border>
    </dxf>
    <dxf>
      <fill>
        <patternFill patternType="solid">
          <fgColor rgb="FFEA9999"/>
          <bgColor rgb="FFEA9999"/>
        </patternFill>
      </fill>
      <alignment wrapText="1"/>
      <border>
        <left/>
        <right/>
        <top/>
        <bottom/>
      </border>
    </dxf>
    <dxf>
      <fill>
        <patternFill patternType="solid">
          <fgColor rgb="FFEA9999"/>
          <bgColor rgb="FFEA9999"/>
        </patternFill>
      </fill>
      <alignment wrapText="1"/>
      <border>
        <left/>
        <right/>
        <top/>
        <bottom/>
      </border>
    </dxf>
    <dxf>
      <fill>
        <patternFill patternType="solid">
          <fgColor rgb="FFEA9999"/>
          <bgColor rgb="FFEA9999"/>
        </patternFill>
      </fill>
      <alignment wrapText="1"/>
      <border>
        <left/>
        <right/>
        <top/>
        <bottom/>
      </border>
    </dxf>
    <dxf>
      <fill>
        <patternFill patternType="solid">
          <fgColor rgb="FFEA9999"/>
          <bgColor rgb="FFEA9999"/>
        </patternFill>
      </fill>
      <alignment wrapText="1"/>
      <border>
        <left/>
        <right/>
        <top/>
        <bottom/>
      </border>
    </dxf>
    <dxf>
      <fill>
        <patternFill patternType="solid">
          <fgColor rgb="FFEA9999"/>
          <bgColor rgb="FFEA9999"/>
        </patternFill>
      </fill>
      <alignment wrapText="1"/>
      <border>
        <left/>
        <right/>
        <top/>
        <bottom/>
      </border>
    </dxf>
    <dxf>
      <fill>
        <patternFill patternType="solid">
          <fgColor rgb="FFEA9999"/>
          <bgColor rgb="FFEA9999"/>
        </patternFill>
      </fill>
      <alignment wrapText="1"/>
      <border>
        <left/>
        <right/>
        <top/>
        <bottom/>
      </border>
    </dxf>
    <dxf>
      <fill>
        <patternFill patternType="solid">
          <fgColor rgb="FFEA9999"/>
          <bgColor rgb="FFEA9999"/>
        </patternFill>
      </fill>
      <alignment wrapText="1"/>
      <border>
        <left/>
        <right/>
        <top/>
        <bottom/>
      </border>
    </dxf>
    <dxf>
      <fill>
        <patternFill patternType="solid">
          <fgColor rgb="FFEA9999"/>
          <bgColor rgb="FFEA9999"/>
        </patternFill>
      </fill>
      <alignment wrapText="1"/>
      <border>
        <left/>
        <right/>
        <top/>
        <bottom/>
      </border>
    </dxf>
    <dxf>
      <fill>
        <patternFill patternType="solid">
          <fgColor rgb="FFEA9999"/>
          <bgColor rgb="FFEA9999"/>
        </patternFill>
      </fill>
      <alignment wrapText="1"/>
      <border>
        <left/>
        <right/>
        <top/>
        <bottom/>
      </border>
    </dxf>
    <dxf>
      <fill>
        <patternFill patternType="solid">
          <fgColor rgb="FFEA9999"/>
          <bgColor rgb="FFEA9999"/>
        </patternFill>
      </fill>
      <alignment wrapText="1"/>
      <border>
        <left/>
        <right/>
        <top/>
        <bottom/>
      </border>
    </dxf>
    <dxf>
      <fill>
        <patternFill patternType="solid">
          <fgColor rgb="FFEA9999"/>
          <bgColor rgb="FFEA9999"/>
        </patternFill>
      </fill>
      <alignment wrapText="1"/>
      <border>
        <left/>
        <right/>
        <top/>
        <bottom/>
      </border>
    </dxf>
    <dxf>
      <fill>
        <patternFill patternType="solid">
          <fgColor rgb="FFEA9999"/>
          <bgColor rgb="FFEA9999"/>
        </patternFill>
      </fill>
      <alignment wrapText="1"/>
      <border>
        <left/>
        <right/>
        <top/>
        <bottom/>
      </border>
    </dxf>
    <dxf>
      <fill>
        <patternFill patternType="solid">
          <fgColor rgb="FFEA9999"/>
          <bgColor rgb="FFEA9999"/>
        </patternFill>
      </fill>
      <alignment wrapText="1"/>
      <border>
        <left/>
        <right/>
        <top/>
        <bottom/>
      </border>
    </dxf>
    <dxf>
      <fill>
        <patternFill patternType="solid">
          <fgColor rgb="FFEA9999"/>
          <bgColor rgb="FFEA9999"/>
        </patternFill>
      </fill>
      <alignment wrapText="1"/>
      <border>
        <left/>
        <right/>
        <top/>
        <bottom/>
      </border>
    </dxf>
    <dxf>
      <fill>
        <patternFill patternType="solid">
          <fgColor rgb="FFEA9999"/>
          <bgColor rgb="FFEA9999"/>
        </patternFill>
      </fill>
      <alignment wrapText="1"/>
      <border>
        <left/>
        <right/>
        <top/>
        <bottom/>
      </border>
    </dxf>
    <dxf>
      <fill>
        <patternFill patternType="solid">
          <fgColor rgb="FFEA9999"/>
          <bgColor rgb="FFEA9999"/>
        </patternFill>
      </fill>
      <alignment wrapText="1"/>
      <border>
        <left/>
        <right/>
        <top/>
        <bottom/>
      </border>
    </dxf>
    <dxf>
      <fill>
        <patternFill patternType="solid">
          <fgColor rgb="FFEA9999"/>
          <bgColor rgb="FFEA9999"/>
        </patternFill>
      </fill>
      <alignment wrapText="1"/>
      <border>
        <left/>
        <right/>
        <top/>
        <bottom/>
      </border>
    </dxf>
    <dxf>
      <fill>
        <patternFill patternType="solid">
          <fgColor rgb="FFEA9999"/>
          <bgColor rgb="FFEA9999"/>
        </patternFill>
      </fill>
      <alignment wrapText="1"/>
      <border>
        <left/>
        <right/>
        <top/>
        <bottom/>
      </border>
    </dxf>
    <dxf>
      <fill>
        <patternFill patternType="solid">
          <fgColor rgb="FFEA9999"/>
          <bgColor rgb="FFEA9999"/>
        </patternFill>
      </fill>
      <alignment wrapText="1"/>
      <border>
        <left/>
        <right/>
        <top/>
        <bottom/>
      </border>
    </dxf>
    <dxf>
      <fill>
        <patternFill patternType="solid">
          <fgColor rgb="FFEA9999"/>
          <bgColor rgb="FFEA9999"/>
        </patternFill>
      </fill>
      <alignment wrapText="1"/>
      <border>
        <left/>
        <right/>
        <top/>
        <bottom/>
      </border>
    </dxf>
    <dxf>
      <fill>
        <patternFill patternType="solid">
          <fgColor rgb="FFEA9999"/>
          <bgColor rgb="FFEA9999"/>
        </patternFill>
      </fill>
      <alignment wrapText="1"/>
      <border>
        <left/>
        <right/>
        <top/>
        <bottom/>
      </border>
    </dxf>
    <dxf>
      <fill>
        <patternFill patternType="solid">
          <fgColor rgb="FFEA9999"/>
          <bgColor rgb="FFEA9999"/>
        </patternFill>
      </fill>
      <alignment wrapText="1"/>
      <border>
        <left/>
        <right/>
        <top/>
        <bottom/>
      </border>
    </dxf>
    <dxf>
      <fill>
        <patternFill patternType="solid">
          <fgColor rgb="FFB6D7A8"/>
          <bgColor rgb="FFB6D7A8"/>
        </patternFill>
      </fill>
      <alignment wrapText="1"/>
      <border>
        <left/>
        <right/>
        <top/>
        <bottom/>
      </border>
    </dxf>
    <dxf>
      <fill>
        <patternFill patternType="solid">
          <fgColor rgb="FFB6D7A8"/>
          <bgColor rgb="FFB6D7A8"/>
        </patternFill>
      </fill>
      <alignment wrapText="1"/>
      <border>
        <left/>
        <right/>
        <top/>
        <bottom/>
      </border>
    </dxf>
    <dxf>
      <fill>
        <patternFill patternType="solid">
          <fgColor rgb="FFB6D7A8"/>
          <bgColor rgb="FFB6D7A8"/>
        </patternFill>
      </fill>
      <alignment wrapText="1"/>
      <border>
        <left/>
        <right/>
        <top/>
        <bottom/>
      </border>
    </dxf>
    <dxf>
      <fill>
        <patternFill patternType="solid">
          <fgColor rgb="FFB6D7A8"/>
          <bgColor rgb="FFB6D7A8"/>
        </patternFill>
      </fill>
      <alignment wrapText="1"/>
      <border>
        <left/>
        <right/>
        <top/>
        <bottom/>
      </border>
    </dxf>
    <dxf>
      <fill>
        <patternFill patternType="solid">
          <fgColor rgb="FFB6D7A8"/>
          <bgColor rgb="FFB6D7A8"/>
        </patternFill>
      </fill>
      <alignment wrapText="1"/>
      <border>
        <left/>
        <right/>
        <top/>
        <bottom/>
      </border>
    </dxf>
    <dxf>
      <fill>
        <patternFill patternType="solid">
          <fgColor rgb="FFB6D7A8"/>
          <bgColor rgb="FFB6D7A8"/>
        </patternFill>
      </fill>
      <alignment wrapText="1"/>
      <border>
        <left/>
        <right/>
        <top/>
        <bottom/>
      </border>
    </dxf>
    <dxf>
      <fill>
        <patternFill patternType="solid">
          <fgColor rgb="FFB6D7A8"/>
          <bgColor rgb="FFB6D7A8"/>
        </patternFill>
      </fill>
      <alignment wrapText="1"/>
      <border>
        <left/>
        <right/>
        <top/>
        <bottom/>
      </border>
    </dxf>
    <dxf>
      <fill>
        <patternFill patternType="solid">
          <fgColor rgb="FFB6D7A8"/>
          <bgColor rgb="FFB6D7A8"/>
        </patternFill>
      </fill>
      <alignment wrapText="1"/>
      <border>
        <left/>
        <right/>
        <top/>
        <bottom/>
      </border>
    </dxf>
    <dxf>
      <fill>
        <patternFill patternType="solid">
          <fgColor rgb="FFB6D7A8"/>
          <bgColor rgb="FFB6D7A8"/>
        </patternFill>
      </fill>
      <alignment wrapText="1"/>
      <border>
        <left/>
        <right/>
        <top/>
        <bottom/>
      </border>
    </dxf>
    <dxf>
      <fill>
        <patternFill patternType="solid">
          <fgColor rgb="FFB6D7A8"/>
          <bgColor rgb="FFB6D7A8"/>
        </patternFill>
      </fill>
      <alignment wrapText="1"/>
      <border>
        <left/>
        <right/>
        <top/>
        <bottom/>
      </border>
    </dxf>
    <dxf>
      <fill>
        <patternFill patternType="solid">
          <fgColor rgb="FFB6D7A8"/>
          <bgColor rgb="FFB6D7A8"/>
        </patternFill>
      </fill>
      <alignment wrapText="1"/>
      <border>
        <left/>
        <right/>
        <top/>
        <bottom/>
      </border>
    </dxf>
    <dxf>
      <fill>
        <patternFill patternType="solid">
          <fgColor rgb="FFB6D7A8"/>
          <bgColor rgb="FFB6D7A8"/>
        </patternFill>
      </fill>
      <alignment wrapText="1"/>
      <border>
        <left/>
        <right/>
        <top/>
        <bottom/>
      </border>
    </dxf>
    <dxf>
      <fill>
        <patternFill patternType="solid">
          <fgColor rgb="FFB6D7A8"/>
          <bgColor rgb="FFB6D7A8"/>
        </patternFill>
      </fill>
      <alignment wrapText="1"/>
      <border>
        <left/>
        <right/>
        <top/>
        <bottom/>
      </border>
    </dxf>
    <dxf>
      <fill>
        <patternFill patternType="solid">
          <fgColor rgb="FFB6D7A8"/>
          <bgColor rgb="FFB6D7A8"/>
        </patternFill>
      </fill>
      <alignment wrapText="1"/>
      <border>
        <left/>
        <right/>
        <top/>
        <bottom/>
      </border>
    </dxf>
    <dxf>
      <fill>
        <patternFill patternType="solid">
          <fgColor rgb="FFB6D7A8"/>
          <bgColor rgb="FFB6D7A8"/>
        </patternFill>
      </fill>
      <alignment wrapText="1"/>
      <border>
        <left/>
        <right/>
        <top/>
        <bottom/>
      </border>
    </dxf>
    <dxf>
      <fill>
        <patternFill patternType="solid">
          <fgColor rgb="FFB6D7A8"/>
          <bgColor rgb="FFB6D7A8"/>
        </patternFill>
      </fill>
      <alignment wrapText="1"/>
      <border>
        <left/>
        <right/>
        <top/>
        <bottom/>
      </border>
    </dxf>
    <dxf>
      <fill>
        <patternFill patternType="solid">
          <fgColor rgb="FFB6D7A8"/>
          <bgColor rgb="FFB6D7A8"/>
        </patternFill>
      </fill>
      <alignment wrapText="1"/>
      <border>
        <left/>
        <right/>
        <top/>
        <bottom/>
      </border>
    </dxf>
    <dxf>
      <fill>
        <patternFill patternType="solid">
          <fgColor rgb="FFB6D7A8"/>
          <bgColor rgb="FFB6D7A8"/>
        </patternFill>
      </fill>
      <alignment wrapText="1"/>
      <border>
        <left/>
        <right/>
        <top/>
        <bottom/>
      </border>
    </dxf>
    <dxf>
      <fill>
        <patternFill patternType="solid">
          <fgColor rgb="FFB6D7A8"/>
          <bgColor rgb="FFB6D7A8"/>
        </patternFill>
      </fill>
      <alignment wrapText="1"/>
      <border>
        <left/>
        <right/>
        <top/>
        <bottom/>
      </border>
    </dxf>
    <dxf>
      <fill>
        <patternFill patternType="solid">
          <fgColor rgb="FFB6D7A8"/>
          <bgColor rgb="FFB6D7A8"/>
        </patternFill>
      </fill>
      <alignment wrapText="1"/>
      <border>
        <left/>
        <right/>
        <top/>
        <bottom/>
      </border>
    </dxf>
    <dxf>
      <fill>
        <patternFill patternType="solid">
          <fgColor rgb="FFB6D7A8"/>
          <bgColor rgb="FFB6D7A8"/>
        </patternFill>
      </fill>
      <alignment wrapText="1"/>
      <border>
        <left/>
        <right/>
        <top/>
        <bottom/>
      </border>
    </dxf>
    <dxf>
      <fill>
        <patternFill patternType="solid">
          <fgColor rgb="FFB6D7A8"/>
          <bgColor rgb="FFB6D7A8"/>
        </patternFill>
      </fill>
      <alignment wrapText="1"/>
      <border>
        <left/>
        <right/>
        <top/>
        <bottom/>
      </border>
    </dxf>
    <dxf>
      <fill>
        <patternFill patternType="solid">
          <fgColor rgb="FFB6D7A8"/>
          <bgColor rgb="FFB6D7A8"/>
        </patternFill>
      </fill>
      <alignment wrapText="1"/>
      <border>
        <left/>
        <right/>
        <top/>
        <bottom/>
      </border>
    </dxf>
    <dxf>
      <fill>
        <patternFill patternType="solid">
          <fgColor rgb="FFFFE599"/>
          <bgColor rgb="FFFFE599"/>
        </patternFill>
      </fill>
      <alignment wrapText="1"/>
      <border>
        <left/>
        <right/>
        <top/>
        <bottom/>
      </border>
    </dxf>
    <dxf>
      <fill>
        <patternFill patternType="solid">
          <fgColor rgb="FFFFE599"/>
          <bgColor rgb="FFFFE599"/>
        </patternFill>
      </fill>
      <alignment wrapText="1"/>
      <border>
        <left/>
        <right/>
        <top/>
        <bottom/>
      </border>
    </dxf>
    <dxf>
      <fill>
        <patternFill patternType="solid">
          <fgColor rgb="FFFFE599"/>
          <bgColor rgb="FFFFE599"/>
        </patternFill>
      </fill>
      <alignment wrapText="1"/>
      <border>
        <left/>
        <right/>
        <top/>
        <bottom/>
      </border>
    </dxf>
    <dxf>
      <fill>
        <patternFill patternType="solid">
          <fgColor rgb="FFFFE599"/>
          <bgColor rgb="FFFFE599"/>
        </patternFill>
      </fill>
      <alignment wrapText="1"/>
      <border>
        <left/>
        <right/>
        <top/>
        <bottom/>
      </border>
    </dxf>
    <dxf>
      <fill>
        <patternFill patternType="solid">
          <fgColor rgb="FFFFE599"/>
          <bgColor rgb="FFFFE599"/>
        </patternFill>
      </fill>
      <alignment wrapText="1"/>
      <border>
        <left/>
        <right/>
        <top/>
        <bottom/>
      </border>
    </dxf>
    <dxf>
      <fill>
        <patternFill patternType="solid">
          <fgColor rgb="FFFFE599"/>
          <bgColor rgb="FFFFE599"/>
        </patternFill>
      </fill>
      <alignment wrapText="1"/>
      <border>
        <left/>
        <right/>
        <top/>
        <bottom/>
      </border>
    </dxf>
    <dxf>
      <fill>
        <patternFill patternType="solid">
          <fgColor rgb="FFFFE599"/>
          <bgColor rgb="FFFFE599"/>
        </patternFill>
      </fill>
      <alignment wrapText="1"/>
      <border>
        <left/>
        <right/>
        <top/>
        <bottom/>
      </border>
    </dxf>
    <dxf>
      <fill>
        <patternFill patternType="solid">
          <fgColor rgb="FFFFE599"/>
          <bgColor rgb="FFFFE599"/>
        </patternFill>
      </fill>
      <alignment wrapText="1"/>
      <border>
        <left/>
        <right/>
        <top/>
        <bottom/>
      </border>
    </dxf>
    <dxf>
      <fill>
        <patternFill patternType="solid">
          <fgColor rgb="FFFFE599"/>
          <bgColor rgb="FFFFE599"/>
        </patternFill>
      </fill>
      <alignment wrapText="1"/>
      <border>
        <left/>
        <right/>
        <top/>
        <bottom/>
      </border>
    </dxf>
    <dxf>
      <fill>
        <patternFill patternType="solid">
          <fgColor rgb="FFFFE599"/>
          <bgColor rgb="FFFFE599"/>
        </patternFill>
      </fill>
      <alignment wrapText="1"/>
      <border>
        <left/>
        <right/>
        <top/>
        <bottom/>
      </border>
    </dxf>
    <dxf>
      <fill>
        <patternFill patternType="solid">
          <fgColor rgb="FFFFE599"/>
          <bgColor rgb="FFFFE599"/>
        </patternFill>
      </fill>
      <alignment wrapText="1"/>
      <border>
        <left/>
        <right/>
        <top/>
        <bottom/>
      </border>
    </dxf>
    <dxf>
      <fill>
        <patternFill patternType="solid">
          <fgColor rgb="FFFFE599"/>
          <bgColor rgb="FFFFE599"/>
        </patternFill>
      </fill>
      <alignment wrapText="1"/>
      <border>
        <left/>
        <right/>
        <top/>
        <bottom/>
      </border>
    </dxf>
    <dxf>
      <fill>
        <patternFill patternType="solid">
          <fgColor rgb="FFFFE599"/>
          <bgColor rgb="FFFFE599"/>
        </patternFill>
      </fill>
      <alignment wrapText="1"/>
      <border>
        <left/>
        <right/>
        <top/>
        <bottom/>
      </border>
    </dxf>
    <dxf>
      <fill>
        <patternFill patternType="solid">
          <fgColor rgb="FFFFE599"/>
          <bgColor rgb="FFFFE599"/>
        </patternFill>
      </fill>
      <alignment wrapText="1"/>
      <border>
        <left/>
        <right/>
        <top/>
        <bottom/>
      </border>
    </dxf>
    <dxf>
      <fill>
        <patternFill patternType="solid">
          <fgColor rgb="FFFFE599"/>
          <bgColor rgb="FFFFE599"/>
        </patternFill>
      </fill>
      <alignment wrapText="1"/>
      <border>
        <left/>
        <right/>
        <top/>
        <bottom/>
      </border>
    </dxf>
    <dxf>
      <fill>
        <patternFill patternType="solid">
          <fgColor rgb="FFFFE599"/>
          <bgColor rgb="FFFFE599"/>
        </patternFill>
      </fill>
      <alignment wrapText="1"/>
      <border>
        <left/>
        <right/>
        <top/>
        <bottom/>
      </border>
    </dxf>
    <dxf>
      <fill>
        <patternFill patternType="solid">
          <fgColor rgb="FFFFE599"/>
          <bgColor rgb="FFFFE599"/>
        </patternFill>
      </fill>
      <alignment wrapText="1"/>
      <border>
        <left/>
        <right/>
        <top/>
        <bottom/>
      </border>
    </dxf>
    <dxf>
      <fill>
        <patternFill patternType="solid">
          <fgColor rgb="FFFFE599"/>
          <bgColor rgb="FFFFE599"/>
        </patternFill>
      </fill>
      <alignment wrapText="1"/>
      <border>
        <left/>
        <right/>
        <top/>
        <bottom/>
      </border>
    </dxf>
    <dxf>
      <fill>
        <patternFill patternType="solid">
          <fgColor rgb="FFFFE599"/>
          <bgColor rgb="FFFFE599"/>
        </patternFill>
      </fill>
      <alignment wrapText="1"/>
      <border>
        <left/>
        <right/>
        <top/>
        <bottom/>
      </border>
    </dxf>
    <dxf>
      <fill>
        <patternFill patternType="solid">
          <fgColor rgb="FFFFE599"/>
          <bgColor rgb="FFFFE599"/>
        </patternFill>
      </fill>
      <alignment wrapText="1"/>
      <border>
        <left/>
        <right/>
        <top/>
        <bottom/>
      </border>
    </dxf>
    <dxf>
      <fill>
        <patternFill patternType="solid">
          <fgColor rgb="FFFFE599"/>
          <bgColor rgb="FFFFE599"/>
        </patternFill>
      </fill>
      <alignment wrapText="1"/>
      <border>
        <left/>
        <right/>
        <top/>
        <bottom/>
      </border>
    </dxf>
    <dxf>
      <fill>
        <patternFill patternType="solid">
          <fgColor rgb="FFFFE599"/>
          <bgColor rgb="FFFFE599"/>
        </patternFill>
      </fill>
      <alignment wrapText="1"/>
      <border>
        <left/>
        <right/>
        <top/>
        <bottom/>
      </border>
    </dxf>
    <dxf>
      <fill>
        <patternFill patternType="solid">
          <fgColor rgb="FFFFE599"/>
          <bgColor rgb="FFFFE599"/>
        </patternFill>
      </fill>
      <alignment wrapText="1"/>
      <border>
        <left/>
        <right/>
        <top/>
        <bottom/>
      </border>
    </dxf>
    <dxf>
      <fill>
        <patternFill patternType="solid">
          <fgColor rgb="FF9FC5E8"/>
          <bgColor rgb="FF9FC5E8"/>
        </patternFill>
      </fill>
      <alignment wrapText="1"/>
      <border>
        <left/>
        <right/>
        <top/>
        <bottom/>
      </border>
    </dxf>
    <dxf>
      <fill>
        <patternFill patternType="solid">
          <fgColor rgb="FF9FC5E8"/>
          <bgColor rgb="FF9FC5E8"/>
        </patternFill>
      </fill>
      <alignment wrapText="1"/>
      <border>
        <left/>
        <right/>
        <top/>
        <bottom/>
      </border>
    </dxf>
    <dxf>
      <fill>
        <patternFill patternType="solid">
          <fgColor rgb="FF9FC5E8"/>
          <bgColor rgb="FF9FC5E8"/>
        </patternFill>
      </fill>
      <alignment wrapText="1"/>
      <border>
        <left/>
        <right/>
        <top/>
        <bottom/>
      </border>
    </dxf>
    <dxf>
      <fill>
        <patternFill patternType="solid">
          <fgColor rgb="FF9FC5E8"/>
          <bgColor rgb="FF9FC5E8"/>
        </patternFill>
      </fill>
      <alignment wrapText="1"/>
      <border>
        <left/>
        <right/>
        <top/>
        <bottom/>
      </border>
    </dxf>
    <dxf>
      <fill>
        <patternFill patternType="solid">
          <fgColor rgb="FF9FC5E8"/>
          <bgColor rgb="FF9FC5E8"/>
        </patternFill>
      </fill>
      <alignment wrapText="1"/>
      <border>
        <left/>
        <right/>
        <top/>
        <bottom/>
      </border>
    </dxf>
    <dxf>
      <fill>
        <patternFill patternType="solid">
          <fgColor rgb="FF9FC5E8"/>
          <bgColor rgb="FF9FC5E8"/>
        </patternFill>
      </fill>
      <alignment wrapText="1"/>
      <border>
        <left/>
        <right/>
        <top/>
        <bottom/>
      </border>
    </dxf>
    <dxf>
      <fill>
        <patternFill patternType="solid">
          <fgColor rgb="FF9FC5E8"/>
          <bgColor rgb="FF9FC5E8"/>
        </patternFill>
      </fill>
      <alignment wrapText="1"/>
      <border>
        <left/>
        <right/>
        <top/>
        <bottom/>
      </border>
    </dxf>
    <dxf>
      <fill>
        <patternFill patternType="solid">
          <fgColor rgb="FF9FC5E8"/>
          <bgColor rgb="FF9FC5E8"/>
        </patternFill>
      </fill>
      <alignment wrapText="1"/>
      <border>
        <left/>
        <right/>
        <top/>
        <bottom/>
      </border>
    </dxf>
    <dxf>
      <fill>
        <patternFill patternType="solid">
          <fgColor rgb="FF9FC5E8"/>
          <bgColor rgb="FF9FC5E8"/>
        </patternFill>
      </fill>
      <alignment wrapText="1"/>
      <border>
        <left/>
        <right/>
        <top/>
        <bottom/>
      </border>
    </dxf>
    <dxf>
      <fill>
        <patternFill patternType="solid">
          <fgColor rgb="FF9FC5E8"/>
          <bgColor rgb="FF9FC5E8"/>
        </patternFill>
      </fill>
      <alignment wrapText="1"/>
      <border>
        <left/>
        <right/>
        <top/>
        <bottom/>
      </border>
    </dxf>
    <dxf>
      <fill>
        <patternFill patternType="solid">
          <fgColor rgb="FF9FC5E8"/>
          <bgColor rgb="FF9FC5E8"/>
        </patternFill>
      </fill>
      <alignment wrapText="1"/>
      <border>
        <left/>
        <right/>
        <top/>
        <bottom/>
      </border>
    </dxf>
    <dxf>
      <fill>
        <patternFill patternType="solid">
          <fgColor rgb="FF9FC5E8"/>
          <bgColor rgb="FF9FC5E8"/>
        </patternFill>
      </fill>
      <alignment wrapText="1"/>
      <border>
        <left/>
        <right/>
        <top/>
        <bottom/>
      </border>
    </dxf>
    <dxf>
      <fill>
        <patternFill patternType="solid">
          <fgColor rgb="FF9FC5E8"/>
          <bgColor rgb="FF9FC5E8"/>
        </patternFill>
      </fill>
      <alignment wrapText="1"/>
      <border>
        <left/>
        <right/>
        <top/>
        <bottom/>
      </border>
    </dxf>
    <dxf>
      <fill>
        <patternFill patternType="solid">
          <fgColor rgb="FF9FC5E8"/>
          <bgColor rgb="FF9FC5E8"/>
        </patternFill>
      </fill>
      <alignment wrapText="1"/>
      <border>
        <left/>
        <right/>
        <top/>
        <bottom/>
      </border>
    </dxf>
    <dxf>
      <fill>
        <patternFill patternType="solid">
          <fgColor rgb="FF9FC5E8"/>
          <bgColor rgb="FF9FC5E8"/>
        </patternFill>
      </fill>
      <alignment wrapText="1"/>
      <border>
        <left/>
        <right/>
        <top/>
        <bottom/>
      </border>
    </dxf>
    <dxf>
      <fill>
        <patternFill patternType="solid">
          <fgColor rgb="FF9FC5E8"/>
          <bgColor rgb="FF9FC5E8"/>
        </patternFill>
      </fill>
      <alignment wrapText="1"/>
      <border>
        <left/>
        <right/>
        <top/>
        <bottom/>
      </border>
    </dxf>
    <dxf>
      <fill>
        <patternFill patternType="solid">
          <fgColor rgb="FF9FC5E8"/>
          <bgColor rgb="FF9FC5E8"/>
        </patternFill>
      </fill>
      <alignment wrapText="1"/>
      <border>
        <left/>
        <right/>
        <top/>
        <bottom/>
      </border>
    </dxf>
    <dxf>
      <fill>
        <patternFill patternType="solid">
          <fgColor rgb="FF9FC5E8"/>
          <bgColor rgb="FF9FC5E8"/>
        </patternFill>
      </fill>
      <alignment wrapText="1"/>
      <border>
        <left/>
        <right/>
        <top/>
        <bottom/>
      </border>
    </dxf>
    <dxf>
      <fill>
        <patternFill patternType="solid">
          <fgColor rgb="FF9FC5E8"/>
          <bgColor rgb="FF9FC5E8"/>
        </patternFill>
      </fill>
      <alignment wrapText="1"/>
      <border>
        <left/>
        <right/>
        <top/>
        <bottom/>
      </border>
    </dxf>
    <dxf>
      <fill>
        <patternFill patternType="solid">
          <fgColor rgb="FF9FC5E8"/>
          <bgColor rgb="FF9FC5E8"/>
        </patternFill>
      </fill>
      <alignment wrapText="1"/>
      <border>
        <left/>
        <right/>
        <top/>
        <bottom/>
      </border>
    </dxf>
    <dxf>
      <fill>
        <patternFill patternType="solid">
          <fgColor rgb="FF9FC5E8"/>
          <bgColor rgb="FF9FC5E8"/>
        </patternFill>
      </fill>
      <alignment wrapText="1"/>
      <border>
        <left/>
        <right/>
        <top/>
        <bottom/>
      </border>
    </dxf>
    <dxf>
      <fill>
        <patternFill patternType="solid">
          <fgColor rgb="FF9FC5E8"/>
          <bgColor rgb="FF9FC5E8"/>
        </patternFill>
      </fill>
      <alignment wrapText="1"/>
      <border>
        <left/>
        <right/>
        <top/>
        <bottom/>
      </border>
    </dxf>
    <dxf>
      <fill>
        <patternFill patternType="solid">
          <fgColor rgb="FF9FC5E8"/>
          <bgColor rgb="FF9FC5E8"/>
        </patternFill>
      </fill>
      <alignment wrapText="1"/>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asoiaf.westeros.org/index.php/topic/102964-lunar-phases-in-asoia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68"/>
  <sheetViews>
    <sheetView tabSelected="1" workbookViewId="0">
      <pane ySplit="1" topLeftCell="A15" activePane="bottomLeft" state="frozen"/>
      <selection pane="bottomLeft"/>
    </sheetView>
  </sheetViews>
  <sheetFormatPr baseColWidth="10" defaultColWidth="14.5" defaultRowHeight="12.75" customHeight="1" x14ac:dyDescent="0.15"/>
  <cols>
    <col min="1" max="1" width="7" customWidth="1"/>
    <col min="2" max="2" width="17.33203125" customWidth="1"/>
    <col min="3" max="3" width="31.83203125" customWidth="1"/>
    <col min="4" max="4" width="17.33203125" customWidth="1"/>
    <col min="5" max="5" width="15.1640625" customWidth="1"/>
    <col min="6" max="6" width="7.6640625" customWidth="1"/>
    <col min="7" max="7" width="10.83203125" customWidth="1"/>
    <col min="8" max="8" width="31.5" customWidth="1"/>
    <col min="9" max="9" width="29.1640625" customWidth="1"/>
    <col min="10" max="23" width="17.33203125" customWidth="1"/>
  </cols>
  <sheetData>
    <row r="1" spans="1:23" ht="95" x14ac:dyDescent="0.2">
      <c r="A1" s="1" t="s">
        <v>1473</v>
      </c>
      <c r="B1" s="4" t="s">
        <v>2</v>
      </c>
      <c r="C1" s="5" t="s">
        <v>20</v>
      </c>
      <c r="D1" s="5" t="s">
        <v>29</v>
      </c>
      <c r="E1" s="5" t="s">
        <v>30</v>
      </c>
      <c r="F1" s="5" t="s">
        <v>31</v>
      </c>
      <c r="G1" s="7" t="s">
        <v>32</v>
      </c>
      <c r="H1" s="5" t="s">
        <v>34</v>
      </c>
      <c r="I1" s="8" t="s">
        <v>35</v>
      </c>
      <c r="J1" s="9" t="s">
        <v>37</v>
      </c>
      <c r="K1" s="1"/>
      <c r="L1" s="1"/>
      <c r="M1" s="1"/>
      <c r="N1" s="1"/>
      <c r="O1" s="1"/>
      <c r="P1" s="1"/>
      <c r="Q1" s="1"/>
      <c r="R1" s="1"/>
      <c r="S1" s="1"/>
      <c r="T1" s="1"/>
      <c r="U1" s="1"/>
      <c r="V1" s="1"/>
      <c r="W1" s="1"/>
    </row>
    <row r="2" spans="1:23" ht="14.25" customHeight="1" x14ac:dyDescent="0.15">
      <c r="B2" s="11" t="s">
        <v>38</v>
      </c>
      <c r="C2" s="4" t="s">
        <v>42</v>
      </c>
      <c r="D2" s="12"/>
      <c r="E2" s="7" t="s">
        <v>47</v>
      </c>
      <c r="F2" s="12"/>
      <c r="G2" s="7" t="s">
        <v>47</v>
      </c>
      <c r="H2" s="13" t="s">
        <v>49</v>
      </c>
      <c r="J2" s="14"/>
      <c r="K2" s="12"/>
      <c r="L2" s="12"/>
      <c r="M2" s="12"/>
      <c r="N2" s="12"/>
      <c r="O2" s="12"/>
      <c r="P2" s="12"/>
      <c r="Q2" s="12"/>
      <c r="R2" s="12"/>
      <c r="S2" s="12"/>
      <c r="T2" s="12"/>
      <c r="U2" s="12"/>
      <c r="V2" s="12"/>
      <c r="W2" s="12"/>
    </row>
    <row r="3" spans="1:23" ht="14.25" customHeight="1" x14ac:dyDescent="0.15">
      <c r="A3" s="16">
        <v>297</v>
      </c>
      <c r="B3" s="17"/>
      <c r="C3" s="18"/>
      <c r="D3" s="19"/>
      <c r="E3" s="19"/>
      <c r="F3" s="19"/>
      <c r="G3" s="19"/>
      <c r="H3" s="19"/>
      <c r="I3" s="19"/>
      <c r="J3" s="19"/>
      <c r="K3" s="19"/>
      <c r="L3" s="19"/>
      <c r="M3" s="19"/>
      <c r="N3" s="19"/>
      <c r="O3" s="19"/>
      <c r="P3" s="19"/>
      <c r="Q3" s="19"/>
      <c r="R3" s="19"/>
      <c r="S3" s="19"/>
      <c r="T3" s="19"/>
      <c r="U3" s="19"/>
      <c r="V3" s="19"/>
      <c r="W3" s="19"/>
    </row>
    <row r="4" spans="1:23" ht="14" x14ac:dyDescent="0.15">
      <c r="A4" s="20">
        <v>297</v>
      </c>
      <c r="B4" s="21">
        <v>41751</v>
      </c>
      <c r="C4" s="20" t="s">
        <v>70</v>
      </c>
      <c r="D4" s="12"/>
      <c r="E4" s="12"/>
      <c r="F4" s="12"/>
      <c r="G4" s="12"/>
      <c r="H4" s="22"/>
      <c r="I4" s="22"/>
      <c r="J4" s="22"/>
      <c r="K4" s="22"/>
      <c r="L4" s="22"/>
      <c r="M4" s="22"/>
      <c r="N4" s="22"/>
      <c r="O4" s="22"/>
      <c r="P4" s="22"/>
      <c r="Q4" s="22"/>
      <c r="R4" s="22"/>
      <c r="S4" s="22"/>
      <c r="T4" s="22"/>
      <c r="U4" s="22"/>
      <c r="V4" s="22"/>
      <c r="W4" s="22"/>
    </row>
    <row r="5" spans="1:23" ht="14" x14ac:dyDescent="0.15">
      <c r="A5" s="20">
        <v>297</v>
      </c>
      <c r="B5" s="21">
        <v>41769</v>
      </c>
      <c r="C5" s="20" t="s">
        <v>73</v>
      </c>
      <c r="D5" s="12"/>
      <c r="E5" s="12"/>
      <c r="F5" s="12"/>
      <c r="G5" s="12"/>
      <c r="H5" s="22"/>
      <c r="I5" s="22"/>
      <c r="J5" s="22"/>
      <c r="K5" s="22"/>
      <c r="L5" s="22"/>
      <c r="M5" s="22"/>
      <c r="N5" s="22"/>
      <c r="O5" s="22"/>
      <c r="P5" s="22"/>
      <c r="Q5" s="22"/>
      <c r="R5" s="22"/>
      <c r="S5" s="22"/>
      <c r="T5" s="22"/>
      <c r="U5" s="22"/>
      <c r="V5" s="22"/>
      <c r="W5" s="22"/>
    </row>
    <row r="6" spans="1:23" ht="14" x14ac:dyDescent="0.15">
      <c r="A6" s="20">
        <v>297</v>
      </c>
      <c r="B6" s="21">
        <v>41793</v>
      </c>
      <c r="C6" s="20" t="s">
        <v>75</v>
      </c>
      <c r="D6" s="7" t="s">
        <v>76</v>
      </c>
      <c r="E6" s="7" t="s">
        <v>77</v>
      </c>
      <c r="F6" s="7" t="s">
        <v>79</v>
      </c>
      <c r="G6" s="7">
        <v>0</v>
      </c>
      <c r="H6" s="22"/>
      <c r="I6" s="22"/>
      <c r="J6" s="22"/>
      <c r="K6" s="22"/>
      <c r="L6" s="22"/>
      <c r="M6" s="22"/>
      <c r="N6" s="22"/>
      <c r="O6" s="22"/>
      <c r="P6" s="22"/>
      <c r="Q6" s="22"/>
      <c r="R6" s="22"/>
      <c r="S6" s="22"/>
      <c r="T6" s="22"/>
      <c r="U6" s="22"/>
      <c r="V6" s="22"/>
      <c r="W6" s="22"/>
    </row>
    <row r="7" spans="1:23" ht="14" x14ac:dyDescent="0.15">
      <c r="A7" s="20">
        <v>297</v>
      </c>
      <c r="B7" s="21">
        <v>42192</v>
      </c>
      <c r="C7" s="20" t="s">
        <v>84</v>
      </c>
      <c r="D7" s="12"/>
      <c r="E7" s="12"/>
      <c r="F7" s="12"/>
      <c r="G7" s="12"/>
      <c r="H7" s="22"/>
      <c r="I7" s="22"/>
      <c r="J7" s="22"/>
      <c r="K7" s="22"/>
      <c r="L7" s="22"/>
      <c r="M7" s="22"/>
      <c r="N7" s="22"/>
      <c r="O7" s="22"/>
      <c r="P7" s="22"/>
      <c r="Q7" s="22"/>
      <c r="R7" s="22"/>
      <c r="S7" s="22"/>
      <c r="T7" s="22"/>
      <c r="U7" s="22"/>
      <c r="V7" s="22"/>
      <c r="W7" s="22"/>
    </row>
    <row r="8" spans="1:23" ht="14" x14ac:dyDescent="0.15">
      <c r="A8" s="20">
        <v>297</v>
      </c>
      <c r="B8" s="21">
        <v>41934</v>
      </c>
      <c r="C8" s="20" t="s">
        <v>87</v>
      </c>
      <c r="D8" s="7" t="s">
        <v>88</v>
      </c>
      <c r="E8" s="7" t="s">
        <v>89</v>
      </c>
      <c r="F8" s="7" t="s">
        <v>79</v>
      </c>
      <c r="G8" s="7">
        <v>3</v>
      </c>
      <c r="H8" s="22"/>
      <c r="I8" s="22"/>
      <c r="J8" s="22"/>
      <c r="K8" s="22"/>
      <c r="L8" s="22"/>
      <c r="M8" s="22"/>
      <c r="N8" s="22"/>
      <c r="O8" s="22"/>
      <c r="P8" s="22"/>
      <c r="Q8" s="22"/>
      <c r="R8" s="22"/>
      <c r="S8" s="22"/>
      <c r="T8" s="22"/>
      <c r="U8" s="22"/>
      <c r="V8" s="22"/>
      <c r="W8" s="22"/>
    </row>
    <row r="9" spans="1:23" ht="14" x14ac:dyDescent="0.15">
      <c r="A9" s="20">
        <v>297</v>
      </c>
      <c r="B9" s="21">
        <v>41978</v>
      </c>
      <c r="C9" s="20" t="s">
        <v>90</v>
      </c>
      <c r="D9" s="12"/>
      <c r="E9" s="12"/>
      <c r="F9" s="12"/>
      <c r="G9" s="12"/>
      <c r="H9" s="22"/>
      <c r="I9" s="22"/>
      <c r="J9" s="22"/>
      <c r="K9" s="22"/>
      <c r="L9" s="22"/>
      <c r="M9" s="22"/>
      <c r="N9" s="22"/>
      <c r="O9" s="22"/>
      <c r="P9" s="22"/>
      <c r="Q9" s="22"/>
      <c r="R9" s="22"/>
      <c r="S9" s="22"/>
      <c r="T9" s="22"/>
      <c r="U9" s="22"/>
      <c r="V9" s="22"/>
      <c r="W9" s="22"/>
    </row>
    <row r="10" spans="1:23" ht="56" x14ac:dyDescent="0.15">
      <c r="A10" s="20">
        <v>297</v>
      </c>
      <c r="B10" s="21">
        <v>41994</v>
      </c>
      <c r="C10" s="20" t="s">
        <v>91</v>
      </c>
      <c r="D10" s="7" t="s">
        <v>92</v>
      </c>
      <c r="E10" s="7" t="s">
        <v>89</v>
      </c>
      <c r="F10" s="7" t="s">
        <v>79</v>
      </c>
      <c r="G10" s="7">
        <v>11</v>
      </c>
      <c r="H10" s="20" t="s">
        <v>93</v>
      </c>
      <c r="I10" s="22"/>
      <c r="J10" s="22"/>
      <c r="K10" s="22"/>
      <c r="L10" s="22"/>
      <c r="M10" s="22"/>
      <c r="N10" s="22"/>
      <c r="O10" s="22"/>
      <c r="P10" s="22"/>
      <c r="Q10" s="22"/>
      <c r="R10" s="22"/>
      <c r="S10" s="22"/>
      <c r="T10" s="22"/>
      <c r="U10" s="22"/>
      <c r="V10" s="22"/>
      <c r="W10" s="22"/>
    </row>
    <row r="11" spans="1:23" ht="13" x14ac:dyDescent="0.15">
      <c r="A11" s="16">
        <v>298</v>
      </c>
      <c r="B11" s="17"/>
      <c r="C11" s="18"/>
      <c r="D11" s="18"/>
      <c r="E11" s="18"/>
      <c r="F11" s="19"/>
      <c r="G11" s="19"/>
      <c r="H11" s="18"/>
      <c r="I11" s="18"/>
      <c r="J11" s="18"/>
      <c r="K11" s="18"/>
      <c r="L11" s="18"/>
      <c r="M11" s="18"/>
      <c r="N11" s="18"/>
      <c r="O11" s="18"/>
      <c r="P11" s="18"/>
      <c r="Q11" s="18"/>
      <c r="R11" s="18"/>
      <c r="S11" s="18"/>
      <c r="T11" s="18"/>
      <c r="U11" s="18"/>
      <c r="V11" s="18"/>
      <c r="W11" s="18"/>
    </row>
    <row r="12" spans="1:23" ht="28" x14ac:dyDescent="0.15">
      <c r="A12" s="20">
        <v>298</v>
      </c>
      <c r="B12" s="21">
        <v>41680</v>
      </c>
      <c r="C12" s="20" t="s">
        <v>94</v>
      </c>
      <c r="D12" s="12"/>
      <c r="E12" s="12"/>
      <c r="F12" s="12"/>
      <c r="G12" s="12"/>
      <c r="H12" s="20" t="s">
        <v>95</v>
      </c>
      <c r="I12" s="22"/>
      <c r="J12" s="22"/>
      <c r="K12" s="22"/>
      <c r="L12" s="22"/>
      <c r="M12" s="22"/>
      <c r="N12" s="22"/>
      <c r="O12" s="22"/>
      <c r="P12" s="22"/>
      <c r="Q12" s="22"/>
      <c r="R12" s="22"/>
      <c r="S12" s="22"/>
      <c r="T12" s="22"/>
      <c r="U12" s="22"/>
      <c r="V12" s="22"/>
      <c r="W12" s="22"/>
    </row>
    <row r="13" spans="1:23" ht="70" x14ac:dyDescent="0.15">
      <c r="A13" s="20">
        <v>298</v>
      </c>
      <c r="B13" s="21">
        <v>41694</v>
      </c>
      <c r="C13" s="20" t="s">
        <v>96</v>
      </c>
      <c r="D13" s="12"/>
      <c r="E13" s="12"/>
      <c r="F13" s="12"/>
      <c r="G13" s="12"/>
      <c r="H13" s="20" t="s">
        <v>98</v>
      </c>
      <c r="I13" s="22"/>
      <c r="J13" s="22"/>
      <c r="K13" s="22"/>
      <c r="L13" s="22"/>
      <c r="M13" s="22"/>
      <c r="N13" s="22"/>
      <c r="O13" s="22"/>
      <c r="P13" s="22"/>
      <c r="Q13" s="22"/>
      <c r="R13" s="22"/>
      <c r="S13" s="22"/>
      <c r="T13" s="22"/>
      <c r="U13" s="22"/>
      <c r="V13" s="22"/>
      <c r="W13" s="22"/>
    </row>
    <row r="14" spans="1:23" ht="14" x14ac:dyDescent="0.15">
      <c r="A14" s="20">
        <v>298</v>
      </c>
      <c r="B14" s="21">
        <v>41699</v>
      </c>
      <c r="C14" s="20" t="s">
        <v>99</v>
      </c>
      <c r="D14" s="7" t="s">
        <v>100</v>
      </c>
      <c r="E14" s="7" t="s">
        <v>101</v>
      </c>
      <c r="F14" s="7" t="s">
        <v>79</v>
      </c>
      <c r="G14" s="7">
        <v>1</v>
      </c>
      <c r="H14" s="22"/>
      <c r="I14" s="22"/>
      <c r="J14" s="22"/>
      <c r="K14" s="22"/>
      <c r="L14" s="22"/>
      <c r="M14" s="22"/>
      <c r="N14" s="22"/>
      <c r="O14" s="22"/>
      <c r="P14" s="22"/>
      <c r="Q14" s="22"/>
      <c r="R14" s="22"/>
      <c r="S14" s="22"/>
      <c r="T14" s="22"/>
      <c r="U14" s="22"/>
      <c r="V14" s="22"/>
      <c r="W14" s="22"/>
    </row>
    <row r="15" spans="1:23" ht="28" x14ac:dyDescent="0.15">
      <c r="A15" s="20">
        <v>298</v>
      </c>
      <c r="B15" s="21">
        <v>41699</v>
      </c>
      <c r="C15" s="20" t="s">
        <v>104</v>
      </c>
      <c r="D15" s="7" t="s">
        <v>105</v>
      </c>
      <c r="E15" s="7" t="s">
        <v>107</v>
      </c>
      <c r="F15" s="7" t="s">
        <v>79</v>
      </c>
      <c r="G15" s="7">
        <v>2</v>
      </c>
      <c r="H15" s="20" t="s">
        <v>110</v>
      </c>
      <c r="I15" s="25"/>
      <c r="J15" s="22"/>
      <c r="K15" s="22"/>
      <c r="L15" s="22"/>
      <c r="M15" s="22"/>
      <c r="N15" s="22"/>
      <c r="O15" s="22"/>
      <c r="P15" s="22"/>
      <c r="Q15" s="22"/>
      <c r="R15" s="22"/>
      <c r="S15" s="22"/>
      <c r="T15" s="22"/>
      <c r="U15" s="22"/>
      <c r="V15" s="22"/>
      <c r="W15" s="22"/>
    </row>
    <row r="16" spans="1:23" ht="28" x14ac:dyDescent="0.15">
      <c r="A16" s="20">
        <v>298</v>
      </c>
      <c r="B16" s="21">
        <v>41708</v>
      </c>
      <c r="C16" s="20" t="s">
        <v>122</v>
      </c>
      <c r="D16" s="12"/>
      <c r="E16" s="12"/>
      <c r="F16" s="12"/>
      <c r="G16" s="12"/>
      <c r="H16" s="20" t="s">
        <v>123</v>
      </c>
      <c r="I16" s="22"/>
      <c r="J16" s="22"/>
      <c r="K16" s="22"/>
      <c r="L16" s="22"/>
      <c r="M16" s="22"/>
      <c r="N16" s="22"/>
      <c r="O16" s="22"/>
      <c r="P16" s="22"/>
      <c r="Q16" s="22"/>
      <c r="R16" s="22"/>
      <c r="S16" s="22"/>
      <c r="T16" s="22"/>
      <c r="U16" s="22"/>
      <c r="V16" s="22"/>
      <c r="W16" s="22"/>
    </row>
    <row r="17" spans="1:23" ht="70" x14ac:dyDescent="0.15">
      <c r="A17" s="20">
        <v>298</v>
      </c>
      <c r="B17" s="21">
        <v>41724</v>
      </c>
      <c r="C17" s="20" t="s">
        <v>124</v>
      </c>
      <c r="D17" s="7" t="s">
        <v>125</v>
      </c>
      <c r="E17" s="7" t="s">
        <v>89</v>
      </c>
      <c r="F17" s="7" t="s">
        <v>79</v>
      </c>
      <c r="G17" s="7">
        <v>23</v>
      </c>
      <c r="H17" s="20" t="s">
        <v>126</v>
      </c>
      <c r="I17" s="22"/>
      <c r="J17" s="22"/>
      <c r="K17" s="22"/>
      <c r="L17" s="22"/>
      <c r="M17" s="22"/>
      <c r="N17" s="22"/>
      <c r="O17" s="22"/>
      <c r="P17" s="22"/>
      <c r="Q17" s="22"/>
      <c r="R17" s="22"/>
      <c r="S17" s="22"/>
      <c r="T17" s="22"/>
      <c r="U17" s="22"/>
      <c r="V17" s="22"/>
      <c r="W17" s="22"/>
    </row>
    <row r="18" spans="1:23" ht="14" x14ac:dyDescent="0.15">
      <c r="A18" s="20">
        <v>298</v>
      </c>
      <c r="B18" s="21">
        <v>41714</v>
      </c>
      <c r="C18" s="20" t="s">
        <v>128</v>
      </c>
      <c r="D18" s="12"/>
      <c r="E18" s="12"/>
      <c r="F18" s="12"/>
      <c r="G18" s="12"/>
      <c r="H18" s="22"/>
      <c r="I18" s="22"/>
      <c r="J18" s="22"/>
      <c r="K18" s="22"/>
      <c r="L18" s="22"/>
      <c r="M18" s="22"/>
      <c r="N18" s="22"/>
      <c r="O18" s="22"/>
      <c r="P18" s="22"/>
      <c r="Q18" s="22"/>
      <c r="R18" s="22"/>
      <c r="S18" s="22"/>
      <c r="T18" s="22"/>
      <c r="U18" s="22"/>
      <c r="V18" s="22"/>
      <c r="W18" s="22"/>
    </row>
    <row r="19" spans="1:23" ht="14" x14ac:dyDescent="0.15">
      <c r="A19" s="20">
        <v>298</v>
      </c>
      <c r="B19" s="21">
        <v>41747</v>
      </c>
      <c r="C19" s="20" t="s">
        <v>130</v>
      </c>
      <c r="D19" s="7" t="s">
        <v>131</v>
      </c>
      <c r="E19" s="7" t="s">
        <v>132</v>
      </c>
      <c r="F19" s="7" t="s">
        <v>79</v>
      </c>
      <c r="G19" s="7">
        <v>4</v>
      </c>
      <c r="H19" s="22"/>
      <c r="I19" s="22"/>
      <c r="J19" s="22"/>
      <c r="K19" s="22"/>
      <c r="L19" s="22"/>
      <c r="M19" s="22"/>
      <c r="N19" s="22"/>
      <c r="O19" s="22"/>
      <c r="P19" s="22"/>
      <c r="Q19" s="22"/>
      <c r="R19" s="22"/>
      <c r="S19" s="22"/>
      <c r="T19" s="22"/>
      <c r="U19" s="22"/>
      <c r="V19" s="22"/>
      <c r="W19" s="22"/>
    </row>
    <row r="20" spans="1:23" ht="14" x14ac:dyDescent="0.15">
      <c r="A20" s="20">
        <v>298</v>
      </c>
      <c r="B20" s="21">
        <v>41747</v>
      </c>
      <c r="C20" s="20" t="s">
        <v>133</v>
      </c>
      <c r="D20" s="7" t="s">
        <v>134</v>
      </c>
      <c r="E20" s="7" t="s">
        <v>135</v>
      </c>
      <c r="F20" s="7" t="s">
        <v>79</v>
      </c>
      <c r="G20" s="7">
        <v>5</v>
      </c>
      <c r="H20" s="22"/>
      <c r="I20" s="22"/>
      <c r="J20" s="22"/>
      <c r="K20" s="22"/>
      <c r="L20" s="22"/>
      <c r="M20" s="22"/>
      <c r="N20" s="22"/>
      <c r="O20" s="22"/>
      <c r="P20" s="22"/>
      <c r="Q20" s="22"/>
      <c r="R20" s="22"/>
      <c r="S20" s="22"/>
      <c r="T20" s="22"/>
      <c r="U20" s="22"/>
      <c r="V20" s="22"/>
      <c r="W20" s="22"/>
    </row>
    <row r="21" spans="1:23" ht="70" x14ac:dyDescent="0.15">
      <c r="A21" s="20">
        <v>298</v>
      </c>
      <c r="B21" s="21">
        <v>41752</v>
      </c>
      <c r="C21" s="20" t="s">
        <v>136</v>
      </c>
      <c r="D21" s="7" t="s">
        <v>137</v>
      </c>
      <c r="E21" s="7" t="s">
        <v>107</v>
      </c>
      <c r="F21" s="7" t="s">
        <v>79</v>
      </c>
      <c r="G21" s="7">
        <v>6</v>
      </c>
      <c r="H21" s="20" t="s">
        <v>139</v>
      </c>
      <c r="I21" s="22"/>
      <c r="J21" s="22"/>
      <c r="K21" s="22"/>
      <c r="L21" s="22"/>
      <c r="M21" s="22"/>
      <c r="N21" s="22"/>
      <c r="O21" s="22"/>
      <c r="P21" s="22"/>
      <c r="Q21" s="22"/>
      <c r="R21" s="22"/>
      <c r="S21" s="22"/>
      <c r="T21" s="22"/>
      <c r="U21" s="22"/>
      <c r="V21" s="22"/>
      <c r="W21" s="22"/>
    </row>
    <row r="22" spans="1:23" ht="28" x14ac:dyDescent="0.15">
      <c r="A22" s="20">
        <v>298</v>
      </c>
      <c r="B22" s="21">
        <v>41753</v>
      </c>
      <c r="C22" s="20" t="s">
        <v>140</v>
      </c>
      <c r="D22" s="7" t="s">
        <v>141</v>
      </c>
      <c r="E22" s="7" t="s">
        <v>142</v>
      </c>
      <c r="F22" s="7" t="s">
        <v>79</v>
      </c>
      <c r="G22" s="7">
        <v>7</v>
      </c>
      <c r="H22" s="20" t="s">
        <v>143</v>
      </c>
      <c r="I22" s="22"/>
      <c r="J22" s="22"/>
      <c r="K22" s="22"/>
      <c r="L22" s="22"/>
      <c r="M22" s="22"/>
      <c r="N22" s="22"/>
      <c r="O22" s="22"/>
      <c r="P22" s="22"/>
      <c r="Q22" s="22"/>
      <c r="R22" s="22"/>
      <c r="S22" s="22"/>
      <c r="T22" s="22"/>
      <c r="U22" s="22"/>
      <c r="V22" s="22"/>
      <c r="W22" s="22"/>
    </row>
    <row r="23" spans="1:23" ht="28" x14ac:dyDescent="0.15">
      <c r="A23" s="20">
        <v>298</v>
      </c>
      <c r="B23" s="21">
        <v>41767</v>
      </c>
      <c r="C23" s="20" t="s">
        <v>149</v>
      </c>
      <c r="D23" s="7" t="s">
        <v>150</v>
      </c>
      <c r="E23" s="7" t="s">
        <v>101</v>
      </c>
      <c r="F23" s="7" t="s">
        <v>79</v>
      </c>
      <c r="G23" s="7">
        <v>8</v>
      </c>
      <c r="H23" s="20" t="s">
        <v>151</v>
      </c>
      <c r="I23" s="22"/>
      <c r="J23" s="22"/>
      <c r="K23" s="22"/>
      <c r="L23" s="22"/>
      <c r="M23" s="22"/>
      <c r="N23" s="22"/>
      <c r="O23" s="22"/>
      <c r="P23" s="22"/>
      <c r="Q23" s="22"/>
      <c r="R23" s="22"/>
      <c r="S23" s="22"/>
      <c r="T23" s="22"/>
      <c r="U23" s="22"/>
      <c r="V23" s="22"/>
      <c r="W23" s="22"/>
    </row>
    <row r="24" spans="1:23" ht="28" x14ac:dyDescent="0.15">
      <c r="A24" s="20">
        <v>298</v>
      </c>
      <c r="B24" s="21">
        <v>41769</v>
      </c>
      <c r="C24" s="20" t="s">
        <v>152</v>
      </c>
      <c r="D24" s="7" t="s">
        <v>125</v>
      </c>
      <c r="E24" s="7" t="s">
        <v>89</v>
      </c>
      <c r="F24" s="7" t="s">
        <v>79</v>
      </c>
      <c r="G24" s="7">
        <v>23</v>
      </c>
      <c r="H24" s="20" t="s">
        <v>153</v>
      </c>
      <c r="I24" s="22"/>
      <c r="J24" s="22"/>
      <c r="K24" s="22"/>
      <c r="L24" s="22"/>
      <c r="M24" s="22"/>
      <c r="N24" s="22"/>
      <c r="O24" s="22"/>
      <c r="P24" s="22"/>
      <c r="Q24" s="22"/>
      <c r="R24" s="22"/>
      <c r="S24" s="22"/>
      <c r="T24" s="22"/>
      <c r="U24" s="22"/>
      <c r="V24" s="22"/>
      <c r="W24" s="22"/>
    </row>
    <row r="25" spans="1:23" ht="28" x14ac:dyDescent="0.15">
      <c r="A25" s="20">
        <v>298</v>
      </c>
      <c r="B25" s="21">
        <v>41772</v>
      </c>
      <c r="C25" s="20" t="s">
        <v>158</v>
      </c>
      <c r="D25" s="7" t="s">
        <v>160</v>
      </c>
      <c r="E25" s="7" t="s">
        <v>162</v>
      </c>
      <c r="F25" s="7" t="s">
        <v>79</v>
      </c>
      <c r="G25" s="7">
        <v>9</v>
      </c>
      <c r="H25" s="20" t="s">
        <v>165</v>
      </c>
      <c r="I25" s="22"/>
      <c r="J25" s="22"/>
      <c r="K25" s="22"/>
      <c r="L25" s="22"/>
      <c r="M25" s="22"/>
      <c r="N25" s="22"/>
      <c r="O25" s="22"/>
      <c r="P25" s="22"/>
      <c r="Q25" s="22"/>
      <c r="R25" s="22"/>
      <c r="S25" s="22"/>
      <c r="T25" s="22"/>
      <c r="U25" s="22"/>
      <c r="V25" s="22"/>
      <c r="W25" s="22"/>
    </row>
    <row r="26" spans="1:23" ht="28" x14ac:dyDescent="0.15">
      <c r="A26" s="20">
        <v>298</v>
      </c>
      <c r="B26" s="21">
        <v>41779</v>
      </c>
      <c r="C26" s="20" t="s">
        <v>173</v>
      </c>
      <c r="D26" s="7" t="s">
        <v>174</v>
      </c>
      <c r="E26" s="7" t="s">
        <v>135</v>
      </c>
      <c r="F26" s="7" t="s">
        <v>79</v>
      </c>
      <c r="G26" s="7">
        <v>10</v>
      </c>
      <c r="H26" s="20" t="s">
        <v>177</v>
      </c>
      <c r="I26" s="22"/>
      <c r="J26" s="22"/>
      <c r="K26" s="22"/>
      <c r="L26" s="22"/>
      <c r="M26" s="22"/>
      <c r="N26" s="22"/>
      <c r="O26" s="22"/>
      <c r="P26" s="22"/>
      <c r="Q26" s="22"/>
      <c r="R26" s="22"/>
      <c r="S26" s="22"/>
      <c r="T26" s="22"/>
      <c r="U26" s="22"/>
      <c r="V26" s="22"/>
      <c r="W26" s="22"/>
    </row>
    <row r="27" spans="1:23" ht="28" x14ac:dyDescent="0.15">
      <c r="A27" s="20">
        <v>298</v>
      </c>
      <c r="B27" s="21">
        <v>41787</v>
      </c>
      <c r="C27" s="20" t="s">
        <v>186</v>
      </c>
      <c r="D27" s="7" t="s">
        <v>187</v>
      </c>
      <c r="E27" s="7" t="s">
        <v>107</v>
      </c>
      <c r="F27" s="7" t="s">
        <v>79</v>
      </c>
      <c r="G27" s="7">
        <v>14</v>
      </c>
      <c r="H27" s="20" t="s">
        <v>191</v>
      </c>
      <c r="I27" s="22"/>
      <c r="J27" s="22"/>
      <c r="K27" s="22"/>
      <c r="L27" s="22"/>
      <c r="M27" s="22"/>
      <c r="N27" s="22"/>
      <c r="O27" s="22"/>
      <c r="P27" s="22"/>
      <c r="Q27" s="22"/>
      <c r="R27" s="22"/>
      <c r="S27" s="22"/>
      <c r="T27" s="22"/>
      <c r="U27" s="22"/>
      <c r="V27" s="22"/>
      <c r="W27" s="22"/>
    </row>
    <row r="28" spans="1:23" ht="28" x14ac:dyDescent="0.15">
      <c r="A28" s="20">
        <v>298</v>
      </c>
      <c r="B28" s="21">
        <v>41792</v>
      </c>
      <c r="C28" s="20" t="s">
        <v>193</v>
      </c>
      <c r="D28" s="7" t="s">
        <v>187</v>
      </c>
      <c r="E28" s="7" t="s">
        <v>107</v>
      </c>
      <c r="F28" s="7" t="s">
        <v>79</v>
      </c>
      <c r="G28" s="7">
        <v>14</v>
      </c>
      <c r="H28" s="20" t="s">
        <v>195</v>
      </c>
      <c r="I28" s="22"/>
      <c r="J28" s="22"/>
      <c r="K28" s="22"/>
      <c r="L28" s="22"/>
      <c r="M28" s="22"/>
      <c r="N28" s="22"/>
      <c r="O28" s="22"/>
      <c r="P28" s="22"/>
      <c r="Q28" s="22"/>
      <c r="R28" s="22"/>
      <c r="S28" s="22"/>
      <c r="T28" s="22"/>
      <c r="U28" s="22"/>
      <c r="V28" s="22"/>
      <c r="W28" s="22"/>
    </row>
    <row r="29" spans="1:23" ht="14" x14ac:dyDescent="0.15">
      <c r="A29" s="20">
        <v>298</v>
      </c>
      <c r="B29" s="21">
        <v>41797</v>
      </c>
      <c r="C29" s="20" t="s">
        <v>196</v>
      </c>
      <c r="D29" s="7" t="s">
        <v>197</v>
      </c>
      <c r="E29" s="7" t="s">
        <v>162</v>
      </c>
      <c r="F29" s="7" t="s">
        <v>79</v>
      </c>
      <c r="G29" s="7">
        <v>13</v>
      </c>
      <c r="H29" s="20" t="s">
        <v>198</v>
      </c>
      <c r="I29" s="22"/>
      <c r="J29" s="22"/>
      <c r="K29" s="22"/>
      <c r="L29" s="22"/>
      <c r="M29" s="22"/>
      <c r="N29" s="22"/>
      <c r="O29" s="22"/>
      <c r="P29" s="22"/>
      <c r="Q29" s="22"/>
      <c r="R29" s="22"/>
      <c r="S29" s="22"/>
      <c r="T29" s="22"/>
      <c r="U29" s="22"/>
      <c r="V29" s="22"/>
      <c r="W29" s="22"/>
    </row>
    <row r="30" spans="1:23" ht="28" x14ac:dyDescent="0.15">
      <c r="A30" s="20">
        <v>298</v>
      </c>
      <c r="B30" s="21">
        <v>41799</v>
      </c>
      <c r="C30" s="20" t="s">
        <v>201</v>
      </c>
      <c r="D30" s="7" t="s">
        <v>202</v>
      </c>
      <c r="E30" s="7" t="s">
        <v>89</v>
      </c>
      <c r="F30" s="7" t="s">
        <v>79</v>
      </c>
      <c r="G30" s="7">
        <v>36</v>
      </c>
      <c r="H30" s="22"/>
      <c r="I30" s="22"/>
      <c r="J30" s="22"/>
      <c r="K30" s="22"/>
      <c r="L30" s="22"/>
      <c r="M30" s="22"/>
      <c r="N30" s="22"/>
      <c r="O30" s="22"/>
      <c r="P30" s="22"/>
      <c r="Q30" s="22"/>
      <c r="R30" s="22"/>
      <c r="S30" s="22"/>
      <c r="T30" s="22"/>
      <c r="U30" s="22"/>
      <c r="V30" s="22"/>
      <c r="W30" s="22"/>
    </row>
    <row r="31" spans="1:23" ht="84" x14ac:dyDescent="0.15">
      <c r="A31" s="20">
        <v>298</v>
      </c>
      <c r="B31" s="21">
        <v>41800</v>
      </c>
      <c r="C31" s="20" t="s">
        <v>203</v>
      </c>
      <c r="D31" s="7" t="s">
        <v>204</v>
      </c>
      <c r="E31" s="7" t="s">
        <v>132</v>
      </c>
      <c r="F31" s="7" t="s">
        <v>79</v>
      </c>
      <c r="G31" s="7">
        <v>12</v>
      </c>
      <c r="H31" s="20" t="s">
        <v>205</v>
      </c>
      <c r="I31" s="22"/>
      <c r="J31" s="22"/>
      <c r="K31" s="22"/>
      <c r="L31" s="22"/>
      <c r="M31" s="22"/>
      <c r="N31" s="22"/>
      <c r="O31" s="22"/>
      <c r="P31" s="22"/>
      <c r="Q31" s="22"/>
      <c r="R31" s="22"/>
      <c r="S31" s="22"/>
      <c r="T31" s="22"/>
      <c r="U31" s="22"/>
      <c r="V31" s="22"/>
      <c r="W31" s="22"/>
    </row>
    <row r="32" spans="1:23" ht="28" x14ac:dyDescent="0.15">
      <c r="A32" s="20">
        <v>298</v>
      </c>
      <c r="B32" s="21">
        <v>41800</v>
      </c>
      <c r="C32" s="20" t="s">
        <v>206</v>
      </c>
      <c r="D32" s="12"/>
      <c r="E32" s="12"/>
      <c r="F32" s="12"/>
      <c r="G32" s="12"/>
      <c r="H32" s="20" t="s">
        <v>207</v>
      </c>
      <c r="I32" s="22"/>
      <c r="J32" s="22"/>
      <c r="K32" s="22"/>
      <c r="L32" s="22"/>
      <c r="M32" s="22"/>
      <c r="N32" s="22"/>
      <c r="O32" s="22"/>
      <c r="P32" s="22"/>
      <c r="Q32" s="22"/>
      <c r="R32" s="22"/>
      <c r="S32" s="22"/>
      <c r="T32" s="22"/>
      <c r="U32" s="22"/>
      <c r="V32" s="22"/>
      <c r="W32" s="22"/>
    </row>
    <row r="33" spans="1:23" ht="28" x14ac:dyDescent="0.15">
      <c r="A33" s="20">
        <v>298</v>
      </c>
      <c r="B33" s="21">
        <v>41805</v>
      </c>
      <c r="C33" s="20" t="s">
        <v>209</v>
      </c>
      <c r="D33" s="12"/>
      <c r="E33" s="12"/>
      <c r="F33" s="12"/>
      <c r="G33" s="12"/>
      <c r="H33" s="20" t="s">
        <v>210</v>
      </c>
      <c r="I33" s="22"/>
      <c r="J33" s="22"/>
      <c r="K33" s="22"/>
      <c r="L33" s="22"/>
      <c r="M33" s="22"/>
      <c r="N33" s="22"/>
      <c r="O33" s="22"/>
      <c r="P33" s="22"/>
      <c r="Q33" s="22"/>
      <c r="R33" s="22"/>
      <c r="S33" s="22"/>
      <c r="T33" s="22"/>
      <c r="U33" s="22"/>
      <c r="V33" s="22"/>
      <c r="W33" s="22"/>
    </row>
    <row r="34" spans="1:23" ht="14" x14ac:dyDescent="0.15">
      <c r="A34" s="20">
        <v>298</v>
      </c>
      <c r="B34" s="21">
        <v>41827</v>
      </c>
      <c r="C34" s="20" t="s">
        <v>211</v>
      </c>
      <c r="D34" s="12"/>
      <c r="E34" s="12"/>
      <c r="F34" s="12"/>
      <c r="G34" s="12"/>
      <c r="H34" s="22"/>
      <c r="I34" s="22"/>
      <c r="J34" s="22"/>
      <c r="K34" s="22"/>
      <c r="L34" s="22"/>
      <c r="M34" s="22"/>
      <c r="N34" s="22"/>
      <c r="O34" s="22"/>
      <c r="P34" s="22"/>
      <c r="Q34" s="22"/>
      <c r="R34" s="22"/>
      <c r="S34" s="22"/>
      <c r="T34" s="22"/>
      <c r="U34" s="22"/>
      <c r="V34" s="22"/>
      <c r="W34" s="22"/>
    </row>
    <row r="35" spans="1:23" ht="14" x14ac:dyDescent="0.15">
      <c r="A35" s="20">
        <v>298</v>
      </c>
      <c r="B35" s="21">
        <v>41843</v>
      </c>
      <c r="C35" s="20" t="s">
        <v>212</v>
      </c>
      <c r="D35" s="7" t="s">
        <v>214</v>
      </c>
      <c r="E35" s="7" t="s">
        <v>215</v>
      </c>
      <c r="F35" s="7" t="s">
        <v>79</v>
      </c>
      <c r="G35" s="7">
        <v>15</v>
      </c>
      <c r="H35" s="20" t="s">
        <v>216</v>
      </c>
      <c r="I35" s="22"/>
      <c r="J35" s="22"/>
      <c r="K35" s="22"/>
      <c r="L35" s="22"/>
      <c r="M35" s="22"/>
      <c r="N35" s="22"/>
      <c r="O35" s="22"/>
      <c r="P35" s="22"/>
      <c r="Q35" s="22"/>
      <c r="R35" s="22"/>
      <c r="S35" s="22"/>
      <c r="T35" s="22"/>
      <c r="U35" s="22"/>
      <c r="V35" s="22"/>
      <c r="W35" s="22"/>
    </row>
    <row r="36" spans="1:23" ht="28" x14ac:dyDescent="0.15">
      <c r="A36" s="20">
        <v>298</v>
      </c>
      <c r="B36" s="21">
        <v>41847</v>
      </c>
      <c r="C36" s="20" t="s">
        <v>219</v>
      </c>
      <c r="D36" s="7" t="s">
        <v>220</v>
      </c>
      <c r="E36" s="7" t="s">
        <v>132</v>
      </c>
      <c r="F36" s="7" t="s">
        <v>79</v>
      </c>
      <c r="G36" s="7">
        <v>16</v>
      </c>
      <c r="H36" s="20" t="s">
        <v>223</v>
      </c>
      <c r="I36" s="22"/>
      <c r="J36" s="22"/>
      <c r="K36" s="22"/>
      <c r="L36" s="22"/>
      <c r="M36" s="22"/>
      <c r="N36" s="22"/>
      <c r="O36" s="22"/>
      <c r="P36" s="22"/>
      <c r="Q36" s="22"/>
      <c r="R36" s="22"/>
      <c r="S36" s="22"/>
      <c r="T36" s="22"/>
      <c r="U36" s="22"/>
      <c r="V36" s="22"/>
      <c r="W36" s="22"/>
    </row>
    <row r="37" spans="1:23" ht="154" x14ac:dyDescent="0.15">
      <c r="A37" s="20">
        <v>298</v>
      </c>
      <c r="B37" s="21">
        <v>41853</v>
      </c>
      <c r="C37" s="20" t="s">
        <v>224</v>
      </c>
      <c r="D37" s="12"/>
      <c r="E37" s="12"/>
      <c r="F37" s="12"/>
      <c r="G37" s="12"/>
      <c r="H37" s="20" t="s">
        <v>226</v>
      </c>
      <c r="I37" s="41" t="s">
        <v>230</v>
      </c>
      <c r="J37" s="22"/>
      <c r="K37" s="22"/>
      <c r="L37" s="22"/>
      <c r="M37" s="22"/>
      <c r="N37" s="22"/>
      <c r="O37" s="22"/>
      <c r="P37" s="22"/>
      <c r="Q37" s="22"/>
      <c r="R37" s="22"/>
      <c r="S37" s="22"/>
      <c r="T37" s="22"/>
      <c r="U37" s="22"/>
      <c r="V37" s="22"/>
      <c r="W37" s="22"/>
    </row>
    <row r="38" spans="1:23" ht="28" x14ac:dyDescent="0.15">
      <c r="A38" s="20">
        <v>298</v>
      </c>
      <c r="B38" s="21">
        <v>41855</v>
      </c>
      <c r="C38" s="20" t="s">
        <v>238</v>
      </c>
      <c r="D38" s="7" t="s">
        <v>239</v>
      </c>
      <c r="E38" s="7" t="s">
        <v>101</v>
      </c>
      <c r="F38" s="7" t="s">
        <v>79</v>
      </c>
      <c r="G38" s="7">
        <v>17</v>
      </c>
      <c r="H38" s="20" t="s">
        <v>240</v>
      </c>
      <c r="I38" s="22"/>
      <c r="J38" s="22"/>
      <c r="K38" s="22"/>
      <c r="L38" s="22"/>
      <c r="M38" s="22"/>
      <c r="N38" s="22"/>
      <c r="O38" s="22"/>
      <c r="P38" s="22"/>
      <c r="Q38" s="22"/>
      <c r="R38" s="22"/>
      <c r="S38" s="22"/>
      <c r="T38" s="22"/>
      <c r="U38" s="22"/>
      <c r="V38" s="22"/>
      <c r="W38" s="22"/>
    </row>
    <row r="39" spans="1:23" ht="42" x14ac:dyDescent="0.15">
      <c r="A39" s="20">
        <v>298</v>
      </c>
      <c r="B39" s="21">
        <v>41857</v>
      </c>
      <c r="C39" s="20" t="s">
        <v>242</v>
      </c>
      <c r="D39" s="7" t="s">
        <v>243</v>
      </c>
      <c r="E39" s="7" t="s">
        <v>107</v>
      </c>
      <c r="F39" s="7" t="s">
        <v>79</v>
      </c>
      <c r="G39" s="7">
        <v>18</v>
      </c>
      <c r="H39" s="20" t="s">
        <v>244</v>
      </c>
      <c r="I39" s="22"/>
      <c r="J39" s="22"/>
      <c r="K39" s="22"/>
      <c r="L39" s="22"/>
      <c r="M39" s="22"/>
      <c r="N39" s="22"/>
      <c r="O39" s="22"/>
      <c r="P39" s="22"/>
      <c r="Q39" s="22"/>
      <c r="R39" s="22"/>
      <c r="S39" s="22"/>
      <c r="T39" s="22"/>
      <c r="U39" s="22"/>
      <c r="V39" s="22"/>
      <c r="W39" s="22"/>
    </row>
    <row r="40" spans="1:23" ht="42" x14ac:dyDescent="0.15">
      <c r="A40" s="20">
        <v>298</v>
      </c>
      <c r="B40" s="21">
        <v>41861</v>
      </c>
      <c r="C40" s="20" t="s">
        <v>247</v>
      </c>
      <c r="D40" s="7" t="s">
        <v>248</v>
      </c>
      <c r="E40" s="7" t="s">
        <v>132</v>
      </c>
      <c r="F40" s="7" t="s">
        <v>79</v>
      </c>
      <c r="G40" s="7">
        <v>20</v>
      </c>
      <c r="H40" s="20" t="s">
        <v>249</v>
      </c>
      <c r="I40" s="22"/>
      <c r="J40" s="22"/>
      <c r="K40" s="22"/>
      <c r="L40" s="22"/>
      <c r="M40" s="22"/>
      <c r="N40" s="22"/>
      <c r="O40" s="22"/>
      <c r="P40" s="22"/>
      <c r="Q40" s="22"/>
      <c r="R40" s="22"/>
      <c r="S40" s="22"/>
      <c r="T40" s="22"/>
      <c r="U40" s="22"/>
      <c r="V40" s="22"/>
      <c r="W40" s="22"/>
    </row>
    <row r="41" spans="1:23" ht="28" x14ac:dyDescent="0.15">
      <c r="A41" s="20">
        <v>298</v>
      </c>
      <c r="B41" s="21">
        <v>41865</v>
      </c>
      <c r="C41" s="20" t="s">
        <v>250</v>
      </c>
      <c r="D41" s="7" t="s">
        <v>251</v>
      </c>
      <c r="E41" s="7" t="s">
        <v>135</v>
      </c>
      <c r="F41" s="7" t="s">
        <v>79</v>
      </c>
      <c r="G41" s="7">
        <v>19</v>
      </c>
      <c r="H41" s="20" t="s">
        <v>252</v>
      </c>
      <c r="I41" s="22"/>
      <c r="J41" s="22"/>
      <c r="K41" s="22"/>
      <c r="L41" s="22"/>
      <c r="M41" s="22"/>
      <c r="N41" s="22"/>
      <c r="O41" s="22"/>
      <c r="P41" s="22"/>
      <c r="Q41" s="22"/>
      <c r="R41" s="22"/>
      <c r="S41" s="22"/>
      <c r="T41" s="22"/>
      <c r="U41" s="22"/>
      <c r="V41" s="22"/>
      <c r="W41" s="22"/>
    </row>
    <row r="42" spans="1:23" ht="28" x14ac:dyDescent="0.15">
      <c r="A42" s="20">
        <v>298</v>
      </c>
      <c r="B42" s="21">
        <v>41866</v>
      </c>
      <c r="C42" s="20" t="s">
        <v>253</v>
      </c>
      <c r="D42" s="7" t="s">
        <v>254</v>
      </c>
      <c r="E42" s="7" t="s">
        <v>162</v>
      </c>
      <c r="F42" s="7" t="s">
        <v>79</v>
      </c>
      <c r="G42" s="7">
        <v>21</v>
      </c>
      <c r="J42" s="22"/>
      <c r="K42" s="22"/>
      <c r="L42" s="22"/>
      <c r="M42" s="22"/>
      <c r="N42" s="22"/>
      <c r="O42" s="22"/>
      <c r="P42" s="22"/>
      <c r="Q42" s="22"/>
      <c r="R42" s="22"/>
      <c r="S42" s="22"/>
      <c r="T42" s="22"/>
      <c r="U42" s="22"/>
      <c r="V42" s="22"/>
      <c r="W42" s="22"/>
    </row>
    <row r="43" spans="1:23" ht="28" x14ac:dyDescent="0.15">
      <c r="A43" s="20">
        <v>298</v>
      </c>
      <c r="B43" s="21">
        <v>41867</v>
      </c>
      <c r="C43" s="20" t="s">
        <v>258</v>
      </c>
      <c r="D43" s="7" t="s">
        <v>259</v>
      </c>
      <c r="E43" s="7" t="s">
        <v>142</v>
      </c>
      <c r="F43" s="7" t="s">
        <v>79</v>
      </c>
      <c r="G43" s="7">
        <v>22</v>
      </c>
      <c r="J43" s="22"/>
      <c r="K43" s="22"/>
      <c r="L43" s="22"/>
      <c r="M43" s="22"/>
      <c r="N43" s="22"/>
      <c r="O43" s="22"/>
      <c r="P43" s="22"/>
      <c r="Q43" s="22"/>
      <c r="R43" s="22"/>
      <c r="S43" s="22"/>
      <c r="T43" s="22"/>
      <c r="U43" s="22"/>
      <c r="V43" s="22"/>
      <c r="W43" s="22"/>
    </row>
    <row r="44" spans="1:23" ht="98" x14ac:dyDescent="0.15">
      <c r="A44" s="20">
        <v>298</v>
      </c>
      <c r="B44" s="21">
        <v>41871</v>
      </c>
      <c r="C44" s="20" t="s">
        <v>260</v>
      </c>
      <c r="D44" s="7" t="s">
        <v>259</v>
      </c>
      <c r="E44" s="7" t="s">
        <v>142</v>
      </c>
      <c r="F44" s="7" t="s">
        <v>79</v>
      </c>
      <c r="G44" s="12">
        <v>22</v>
      </c>
      <c r="H44" s="20" t="s">
        <v>265</v>
      </c>
      <c r="I44" s="45" t="s">
        <v>267</v>
      </c>
      <c r="J44" s="25"/>
      <c r="K44" s="22"/>
      <c r="L44" s="22"/>
      <c r="M44" s="22"/>
      <c r="N44" s="22"/>
      <c r="O44" s="22"/>
      <c r="P44" s="22"/>
      <c r="Q44" s="22"/>
      <c r="R44" s="22"/>
      <c r="S44" s="22"/>
      <c r="T44" s="22"/>
      <c r="U44" s="22"/>
      <c r="V44" s="22"/>
      <c r="W44" s="22"/>
    </row>
    <row r="45" spans="1:23" ht="28" x14ac:dyDescent="0.15">
      <c r="A45" s="20">
        <v>298</v>
      </c>
      <c r="B45" s="21">
        <v>41873</v>
      </c>
      <c r="C45" s="20" t="s">
        <v>277</v>
      </c>
      <c r="D45" s="12"/>
      <c r="E45" s="12"/>
      <c r="F45" s="12"/>
      <c r="G45" s="12"/>
      <c r="H45" s="20" t="s">
        <v>278</v>
      </c>
      <c r="I45" s="22"/>
      <c r="J45" s="22"/>
      <c r="K45" s="22"/>
      <c r="L45" s="22"/>
      <c r="M45" s="22"/>
      <c r="N45" s="22"/>
      <c r="O45" s="22"/>
      <c r="P45" s="22"/>
      <c r="Q45" s="22"/>
      <c r="R45" s="22"/>
      <c r="S45" s="22"/>
      <c r="T45" s="22"/>
      <c r="U45" s="22"/>
      <c r="V45" s="22"/>
      <c r="W45" s="22"/>
    </row>
    <row r="46" spans="1:23" ht="84" x14ac:dyDescent="0.15">
      <c r="A46" s="20">
        <v>298</v>
      </c>
      <c r="B46" s="21">
        <v>41873</v>
      </c>
      <c r="C46" s="20" t="s">
        <v>282</v>
      </c>
      <c r="D46" s="7" t="s">
        <v>283</v>
      </c>
      <c r="E46" s="7" t="s">
        <v>101</v>
      </c>
      <c r="F46" s="7" t="s">
        <v>79</v>
      </c>
      <c r="G46" s="7">
        <v>24</v>
      </c>
      <c r="H46" s="20" t="s">
        <v>284</v>
      </c>
      <c r="I46" s="20" t="s">
        <v>285</v>
      </c>
      <c r="J46" s="22"/>
      <c r="K46" s="22"/>
      <c r="L46" s="22"/>
      <c r="M46" s="22"/>
      <c r="N46" s="22"/>
      <c r="O46" s="22"/>
      <c r="P46" s="22"/>
      <c r="Q46" s="22"/>
      <c r="R46" s="22"/>
      <c r="S46" s="22"/>
      <c r="T46" s="22"/>
      <c r="U46" s="22"/>
      <c r="V46" s="22"/>
      <c r="W46" s="22"/>
    </row>
    <row r="47" spans="1:23" ht="14" x14ac:dyDescent="0.15">
      <c r="A47" s="20">
        <v>298</v>
      </c>
      <c r="B47" s="21">
        <v>41878</v>
      </c>
      <c r="C47" s="20" t="s">
        <v>286</v>
      </c>
      <c r="D47" s="12"/>
      <c r="E47" s="12"/>
      <c r="F47" s="12"/>
      <c r="G47" s="12"/>
      <c r="H47" s="22"/>
      <c r="I47" s="22"/>
      <c r="J47" s="22"/>
      <c r="K47" s="22"/>
      <c r="L47" s="22"/>
      <c r="M47" s="22"/>
      <c r="N47" s="22"/>
      <c r="O47" s="22"/>
      <c r="P47" s="22"/>
      <c r="Q47" s="22"/>
      <c r="R47" s="22"/>
      <c r="S47" s="22"/>
      <c r="T47" s="22"/>
      <c r="U47" s="22"/>
      <c r="V47" s="22"/>
      <c r="W47" s="22"/>
    </row>
    <row r="48" spans="1:23" ht="70" x14ac:dyDescent="0.15">
      <c r="A48" s="20">
        <v>298</v>
      </c>
      <c r="B48" s="21">
        <v>41879</v>
      </c>
      <c r="C48" s="20" t="s">
        <v>289</v>
      </c>
      <c r="D48" s="7" t="s">
        <v>290</v>
      </c>
      <c r="E48" s="7" t="s">
        <v>291</v>
      </c>
      <c r="F48" s="7" t="s">
        <v>79</v>
      </c>
      <c r="G48" s="7">
        <v>25</v>
      </c>
      <c r="H48" s="22"/>
      <c r="I48" s="22"/>
      <c r="J48" s="22"/>
      <c r="K48" s="22"/>
      <c r="L48" s="22"/>
      <c r="M48" s="22"/>
      <c r="N48" s="22"/>
      <c r="O48" s="22"/>
      <c r="P48" s="22"/>
      <c r="Q48" s="22"/>
      <c r="R48" s="22"/>
      <c r="S48" s="22"/>
      <c r="T48" s="22"/>
      <c r="U48" s="22"/>
      <c r="V48" s="22"/>
      <c r="W48" s="22"/>
    </row>
    <row r="49" spans="1:23" ht="112" x14ac:dyDescent="0.15">
      <c r="A49" s="20">
        <v>298</v>
      </c>
      <c r="B49" s="21">
        <v>41892</v>
      </c>
      <c r="C49" s="20" t="s">
        <v>292</v>
      </c>
      <c r="D49" s="7" t="s">
        <v>293</v>
      </c>
      <c r="E49" s="7" t="s">
        <v>135</v>
      </c>
      <c r="F49" s="7" t="s">
        <v>79</v>
      </c>
      <c r="G49" s="7">
        <v>26</v>
      </c>
      <c r="H49" s="20" t="s">
        <v>294</v>
      </c>
      <c r="I49" s="22"/>
      <c r="J49" s="22"/>
      <c r="K49" s="22"/>
      <c r="L49" s="22"/>
      <c r="M49" s="22"/>
      <c r="N49" s="22"/>
      <c r="O49" s="22"/>
      <c r="P49" s="22"/>
      <c r="Q49" s="22"/>
      <c r="R49" s="22"/>
      <c r="S49" s="22"/>
      <c r="T49" s="22"/>
      <c r="U49" s="22"/>
      <c r="V49" s="22"/>
      <c r="W49" s="22"/>
    </row>
    <row r="50" spans="1:23" ht="42" x14ac:dyDescent="0.15">
      <c r="A50" s="20">
        <v>298</v>
      </c>
      <c r="B50" s="21">
        <v>41895</v>
      </c>
      <c r="C50" s="20" t="s">
        <v>299</v>
      </c>
      <c r="D50" s="7" t="s">
        <v>300</v>
      </c>
      <c r="E50" s="7" t="s">
        <v>107</v>
      </c>
      <c r="F50" s="7" t="s">
        <v>79</v>
      </c>
      <c r="G50" s="7">
        <v>28</v>
      </c>
      <c r="H50" s="20" t="s">
        <v>302</v>
      </c>
      <c r="I50" s="22"/>
      <c r="J50" s="22"/>
      <c r="K50" s="22"/>
      <c r="L50" s="22"/>
      <c r="M50" s="22"/>
      <c r="N50" s="22"/>
      <c r="O50" s="22"/>
      <c r="P50" s="22"/>
      <c r="Q50" s="22"/>
      <c r="R50" s="22"/>
      <c r="S50" s="22"/>
      <c r="T50" s="22"/>
      <c r="U50" s="22"/>
      <c r="V50" s="22"/>
      <c r="W50" s="22"/>
    </row>
    <row r="51" spans="1:23" ht="56" x14ac:dyDescent="0.15">
      <c r="A51" s="20">
        <v>298</v>
      </c>
      <c r="B51" s="21">
        <v>41895</v>
      </c>
      <c r="C51" s="20" t="s">
        <v>304</v>
      </c>
      <c r="D51" s="12"/>
      <c r="E51" s="12"/>
      <c r="F51" s="12"/>
      <c r="G51" s="12"/>
      <c r="H51" s="20" t="s">
        <v>309</v>
      </c>
      <c r="I51" s="22"/>
      <c r="J51" s="22"/>
      <c r="K51" s="22"/>
      <c r="L51" s="22"/>
      <c r="M51" s="22"/>
      <c r="N51" s="22"/>
      <c r="O51" s="22"/>
      <c r="P51" s="22"/>
      <c r="Q51" s="22"/>
      <c r="R51" s="22"/>
      <c r="S51" s="22"/>
      <c r="T51" s="22"/>
      <c r="U51" s="22"/>
      <c r="V51" s="22"/>
      <c r="W51" s="22"/>
    </row>
    <row r="52" spans="1:23" ht="28" x14ac:dyDescent="0.15">
      <c r="A52" s="20">
        <v>298</v>
      </c>
      <c r="B52" s="21">
        <v>41902</v>
      </c>
      <c r="C52" s="20" t="s">
        <v>312</v>
      </c>
      <c r="D52" s="7" t="s">
        <v>313</v>
      </c>
      <c r="E52" s="7" t="s">
        <v>162</v>
      </c>
      <c r="F52" s="7" t="s">
        <v>79</v>
      </c>
      <c r="G52" s="7">
        <v>31</v>
      </c>
      <c r="H52" s="20" t="s">
        <v>316</v>
      </c>
      <c r="I52" s="22"/>
      <c r="J52" s="22"/>
      <c r="K52" s="22"/>
      <c r="L52" s="22"/>
      <c r="M52" s="22"/>
      <c r="N52" s="22"/>
      <c r="O52" s="22"/>
      <c r="P52" s="22"/>
      <c r="Q52" s="22"/>
      <c r="R52" s="22"/>
      <c r="S52" s="22"/>
      <c r="T52" s="22"/>
      <c r="U52" s="22"/>
      <c r="V52" s="22"/>
      <c r="W52" s="22"/>
    </row>
    <row r="53" spans="1:23" ht="42" x14ac:dyDescent="0.15">
      <c r="A53" s="20">
        <v>298</v>
      </c>
      <c r="B53" s="21">
        <v>41902</v>
      </c>
      <c r="C53" s="20" t="s">
        <v>325</v>
      </c>
      <c r="D53" s="7" t="s">
        <v>327</v>
      </c>
      <c r="E53" s="7" t="s">
        <v>132</v>
      </c>
      <c r="F53" s="7" t="s">
        <v>79</v>
      </c>
      <c r="G53" s="7">
        <v>27</v>
      </c>
      <c r="H53" s="22"/>
      <c r="I53" s="22"/>
      <c r="J53" s="22"/>
      <c r="K53" s="22"/>
      <c r="L53" s="22"/>
      <c r="M53" s="22"/>
      <c r="N53" s="22"/>
      <c r="O53" s="22"/>
      <c r="P53" s="22"/>
      <c r="Q53" s="22"/>
      <c r="R53" s="22"/>
      <c r="S53" s="22"/>
      <c r="T53" s="22"/>
      <c r="U53" s="22"/>
      <c r="V53" s="22"/>
      <c r="W53" s="22"/>
    </row>
    <row r="54" spans="1:23" ht="14" x14ac:dyDescent="0.15">
      <c r="A54" s="20">
        <v>298</v>
      </c>
      <c r="B54" s="21">
        <v>41904</v>
      </c>
      <c r="C54" s="20" t="s">
        <v>334</v>
      </c>
      <c r="D54" s="7" t="s">
        <v>335</v>
      </c>
      <c r="E54" s="7" t="s">
        <v>215</v>
      </c>
      <c r="F54" s="7" t="s">
        <v>79</v>
      </c>
      <c r="G54" s="7">
        <v>29</v>
      </c>
      <c r="H54" s="22"/>
      <c r="I54" s="22"/>
      <c r="J54" s="22"/>
      <c r="K54" s="22"/>
      <c r="L54" s="22"/>
      <c r="M54" s="22"/>
      <c r="N54" s="22"/>
      <c r="O54" s="22"/>
      <c r="P54" s="22"/>
      <c r="Q54" s="22"/>
      <c r="R54" s="22"/>
      <c r="S54" s="22"/>
      <c r="T54" s="22"/>
      <c r="U54" s="22"/>
      <c r="V54" s="22"/>
      <c r="W54" s="22"/>
    </row>
    <row r="55" spans="1:23" ht="28" x14ac:dyDescent="0.15">
      <c r="A55" s="20">
        <v>298</v>
      </c>
      <c r="B55" s="21">
        <v>41905</v>
      </c>
      <c r="C55" s="20" t="s">
        <v>336</v>
      </c>
      <c r="D55" s="7" t="s">
        <v>337</v>
      </c>
      <c r="E55" s="7" t="s">
        <v>132</v>
      </c>
      <c r="F55" s="7" t="s">
        <v>79</v>
      </c>
      <c r="G55" s="7">
        <v>30</v>
      </c>
      <c r="H55" s="20" t="s">
        <v>338</v>
      </c>
      <c r="I55" s="22"/>
      <c r="J55" s="22"/>
      <c r="K55" s="22"/>
      <c r="L55" s="22"/>
      <c r="M55" s="22"/>
      <c r="N55" s="22"/>
      <c r="O55" s="22"/>
      <c r="P55" s="22"/>
      <c r="Q55" s="22"/>
      <c r="R55" s="22"/>
      <c r="S55" s="22"/>
      <c r="T55" s="22"/>
      <c r="U55" s="22"/>
      <c r="V55" s="22"/>
      <c r="W55" s="22"/>
    </row>
    <row r="56" spans="1:23" ht="56" x14ac:dyDescent="0.15">
      <c r="A56" s="20">
        <v>298</v>
      </c>
      <c r="B56" s="21">
        <v>41906</v>
      </c>
      <c r="C56" s="20" t="s">
        <v>339</v>
      </c>
      <c r="D56" s="7" t="s">
        <v>340</v>
      </c>
      <c r="E56" s="7" t="s">
        <v>142</v>
      </c>
      <c r="F56" s="7" t="s">
        <v>79</v>
      </c>
      <c r="G56" s="7">
        <v>32</v>
      </c>
      <c r="H56" s="20" t="s">
        <v>341</v>
      </c>
      <c r="I56" s="22"/>
      <c r="J56" s="22"/>
      <c r="K56" s="22"/>
      <c r="L56" s="22"/>
      <c r="M56" s="22"/>
      <c r="N56" s="22"/>
      <c r="O56" s="22"/>
      <c r="P56" s="22"/>
      <c r="Q56" s="22"/>
      <c r="R56" s="22"/>
      <c r="S56" s="22"/>
      <c r="T56" s="22"/>
      <c r="U56" s="22"/>
      <c r="V56" s="22"/>
      <c r="W56" s="22"/>
    </row>
    <row r="57" spans="1:23" ht="70" x14ac:dyDescent="0.15">
      <c r="A57" s="20">
        <v>298</v>
      </c>
      <c r="B57" s="21">
        <v>41907</v>
      </c>
      <c r="C57" s="20" t="s">
        <v>342</v>
      </c>
      <c r="D57" s="7" t="s">
        <v>343</v>
      </c>
      <c r="E57" s="7" t="s">
        <v>132</v>
      </c>
      <c r="F57" s="7" t="s">
        <v>79</v>
      </c>
      <c r="G57" s="7">
        <v>33</v>
      </c>
      <c r="H57" s="20" t="s">
        <v>344</v>
      </c>
      <c r="I57" s="22"/>
      <c r="J57" s="22"/>
      <c r="K57" s="22"/>
      <c r="L57" s="22"/>
      <c r="M57" s="22"/>
      <c r="N57" s="22"/>
      <c r="O57" s="22"/>
      <c r="P57" s="22"/>
      <c r="Q57" s="22"/>
      <c r="R57" s="22"/>
      <c r="S57" s="22"/>
      <c r="T57" s="22"/>
      <c r="U57" s="22"/>
      <c r="V57" s="22"/>
      <c r="W57" s="22"/>
    </row>
    <row r="58" spans="1:23" ht="14" x14ac:dyDescent="0.15">
      <c r="A58" s="20">
        <v>298</v>
      </c>
      <c r="B58" s="21">
        <v>41907</v>
      </c>
      <c r="C58" s="20" t="s">
        <v>345</v>
      </c>
      <c r="D58" s="7" t="s">
        <v>346</v>
      </c>
      <c r="E58" s="7" t="s">
        <v>132</v>
      </c>
      <c r="F58" s="7" t="s">
        <v>79</v>
      </c>
      <c r="G58" s="7">
        <v>35</v>
      </c>
      <c r="H58" s="20" t="s">
        <v>347</v>
      </c>
      <c r="I58" s="22"/>
      <c r="J58" s="22"/>
      <c r="K58" s="22"/>
      <c r="L58" s="22"/>
      <c r="M58" s="22"/>
      <c r="N58" s="22"/>
      <c r="O58" s="22"/>
      <c r="P58" s="22"/>
      <c r="Q58" s="22"/>
      <c r="R58" s="22"/>
      <c r="S58" s="22"/>
      <c r="T58" s="22"/>
      <c r="U58" s="22"/>
      <c r="V58" s="22"/>
      <c r="W58" s="22"/>
    </row>
    <row r="59" spans="1:23" ht="28" x14ac:dyDescent="0.15">
      <c r="A59" s="20">
        <v>298</v>
      </c>
      <c r="B59" s="21">
        <v>41910</v>
      </c>
      <c r="C59" s="20" t="s">
        <v>349</v>
      </c>
      <c r="D59" s="7" t="s">
        <v>350</v>
      </c>
      <c r="E59" s="7" t="s">
        <v>107</v>
      </c>
      <c r="F59" s="7" t="s">
        <v>79</v>
      </c>
      <c r="G59" s="7">
        <v>34</v>
      </c>
      <c r="H59" s="20" t="s">
        <v>351</v>
      </c>
      <c r="I59" s="22"/>
      <c r="J59" s="22"/>
      <c r="K59" s="22"/>
      <c r="L59" s="22"/>
      <c r="M59" s="22"/>
      <c r="N59" s="22"/>
      <c r="O59" s="22"/>
      <c r="P59" s="22"/>
      <c r="Q59" s="22"/>
      <c r="R59" s="22"/>
      <c r="S59" s="22"/>
      <c r="T59" s="22"/>
      <c r="U59" s="22"/>
      <c r="V59" s="22"/>
      <c r="W59" s="22"/>
    </row>
    <row r="60" spans="1:23" ht="28" x14ac:dyDescent="0.15">
      <c r="A60" s="20">
        <v>298</v>
      </c>
      <c r="B60" s="21">
        <v>41911</v>
      </c>
      <c r="C60" s="20" t="s">
        <v>352</v>
      </c>
      <c r="D60" s="12"/>
      <c r="E60" s="12"/>
      <c r="F60" s="12"/>
      <c r="G60" s="12"/>
      <c r="H60" s="20" t="s">
        <v>353</v>
      </c>
      <c r="I60" s="22"/>
      <c r="J60" s="22"/>
      <c r="K60" s="22"/>
      <c r="L60" s="22"/>
      <c r="M60" s="22"/>
      <c r="N60" s="22"/>
      <c r="O60" s="22"/>
      <c r="P60" s="22"/>
      <c r="Q60" s="22"/>
      <c r="R60" s="22"/>
      <c r="S60" s="22"/>
      <c r="T60" s="22"/>
      <c r="U60" s="22"/>
      <c r="V60" s="22"/>
      <c r="W60" s="22"/>
    </row>
    <row r="61" spans="1:23" ht="42" x14ac:dyDescent="0.15">
      <c r="A61" s="20">
        <v>298</v>
      </c>
      <c r="B61" s="21">
        <v>41914</v>
      </c>
      <c r="C61" s="20" t="s">
        <v>354</v>
      </c>
      <c r="D61" s="7" t="s">
        <v>355</v>
      </c>
      <c r="E61" s="7" t="s">
        <v>132</v>
      </c>
      <c r="F61" s="7" t="s">
        <v>79</v>
      </c>
      <c r="G61" s="7">
        <v>39</v>
      </c>
      <c r="H61" s="20" t="s">
        <v>356</v>
      </c>
      <c r="I61" s="22"/>
      <c r="J61" s="22"/>
      <c r="K61" s="22"/>
      <c r="L61" s="22"/>
      <c r="M61" s="22"/>
      <c r="N61" s="22"/>
      <c r="O61" s="22"/>
      <c r="P61" s="22"/>
      <c r="Q61" s="22"/>
      <c r="R61" s="22"/>
      <c r="S61" s="22"/>
      <c r="T61" s="22"/>
      <c r="U61" s="22"/>
      <c r="V61" s="22"/>
      <c r="W61" s="22"/>
    </row>
    <row r="62" spans="1:23" ht="14" x14ac:dyDescent="0.15">
      <c r="A62" s="20">
        <v>298</v>
      </c>
      <c r="B62" s="21">
        <v>41915</v>
      </c>
      <c r="C62" s="20" t="s">
        <v>357</v>
      </c>
      <c r="D62" s="12"/>
      <c r="E62" s="12"/>
      <c r="F62" s="12"/>
      <c r="G62" s="12"/>
      <c r="H62" s="22"/>
      <c r="I62" s="22"/>
      <c r="J62" s="22"/>
      <c r="K62" s="22"/>
      <c r="L62" s="22"/>
      <c r="M62" s="22"/>
      <c r="N62" s="22"/>
      <c r="O62" s="22"/>
      <c r="P62" s="22"/>
      <c r="Q62" s="22"/>
      <c r="R62" s="22"/>
      <c r="S62" s="22"/>
      <c r="T62" s="22"/>
      <c r="U62" s="22"/>
      <c r="V62" s="22"/>
      <c r="W62" s="22"/>
    </row>
    <row r="63" spans="1:23" ht="56" x14ac:dyDescent="0.15">
      <c r="A63" s="20">
        <v>298</v>
      </c>
      <c r="B63" s="21">
        <v>41917</v>
      </c>
      <c r="C63" s="20" t="s">
        <v>358</v>
      </c>
      <c r="D63" s="7" t="s">
        <v>359</v>
      </c>
      <c r="E63" s="7" t="s">
        <v>132</v>
      </c>
      <c r="F63" s="7" t="s">
        <v>79</v>
      </c>
      <c r="G63" s="7">
        <v>43</v>
      </c>
      <c r="H63" s="20" t="s">
        <v>360</v>
      </c>
      <c r="I63" s="22"/>
      <c r="J63" s="22"/>
      <c r="K63" s="22"/>
      <c r="L63" s="22"/>
      <c r="M63" s="22"/>
      <c r="N63" s="22"/>
      <c r="O63" s="22"/>
      <c r="P63" s="22"/>
      <c r="Q63" s="22"/>
      <c r="R63" s="22"/>
      <c r="S63" s="22"/>
      <c r="T63" s="22"/>
      <c r="U63" s="22"/>
      <c r="V63" s="22"/>
      <c r="W63" s="22"/>
    </row>
    <row r="64" spans="1:23" ht="56" x14ac:dyDescent="0.15">
      <c r="A64" s="20">
        <v>298</v>
      </c>
      <c r="B64" s="21">
        <v>41917</v>
      </c>
      <c r="C64" s="20" t="s">
        <v>361</v>
      </c>
      <c r="D64" s="7" t="s">
        <v>362</v>
      </c>
      <c r="E64" s="7" t="s">
        <v>215</v>
      </c>
      <c r="F64" s="7" t="s">
        <v>79</v>
      </c>
      <c r="G64" s="7">
        <v>44</v>
      </c>
      <c r="H64" s="20" t="s">
        <v>363</v>
      </c>
      <c r="I64" s="22"/>
      <c r="J64" s="22"/>
      <c r="K64" s="22"/>
      <c r="L64" s="22"/>
      <c r="M64" s="22"/>
      <c r="N64" s="22"/>
      <c r="O64" s="22"/>
      <c r="P64" s="22"/>
      <c r="Q64" s="22"/>
      <c r="R64" s="22"/>
      <c r="S64" s="22"/>
      <c r="T64" s="22"/>
      <c r="U64" s="22"/>
      <c r="V64" s="22"/>
      <c r="W64" s="22"/>
    </row>
    <row r="65" spans="1:23" ht="28" x14ac:dyDescent="0.15">
      <c r="A65" s="20">
        <v>298</v>
      </c>
      <c r="B65" s="21">
        <v>41918</v>
      </c>
      <c r="C65" s="20" t="s">
        <v>364</v>
      </c>
      <c r="D65" s="12"/>
      <c r="E65" s="12"/>
      <c r="F65" s="12"/>
      <c r="G65" s="12"/>
      <c r="H65" s="20" t="s">
        <v>365</v>
      </c>
      <c r="I65" s="22"/>
      <c r="J65" s="22"/>
      <c r="K65" s="22"/>
      <c r="L65" s="22"/>
      <c r="M65" s="22"/>
      <c r="N65" s="22"/>
      <c r="O65" s="22"/>
      <c r="P65" s="22"/>
      <c r="Q65" s="22"/>
      <c r="R65" s="22"/>
      <c r="S65" s="22"/>
      <c r="T65" s="22"/>
      <c r="U65" s="22"/>
      <c r="V65" s="22"/>
      <c r="W65" s="22"/>
    </row>
    <row r="66" spans="1:23" ht="28" x14ac:dyDescent="0.15">
      <c r="A66" s="20">
        <v>298</v>
      </c>
      <c r="B66" s="21">
        <v>41918</v>
      </c>
      <c r="C66" s="20" t="s">
        <v>366</v>
      </c>
      <c r="D66" s="12"/>
      <c r="E66" s="12"/>
      <c r="F66" s="12"/>
      <c r="G66" s="12"/>
      <c r="H66" s="22"/>
      <c r="I66" s="22"/>
      <c r="J66" s="22"/>
      <c r="K66" s="22"/>
      <c r="L66" s="22"/>
      <c r="M66" s="22"/>
      <c r="N66" s="22"/>
      <c r="O66" s="22"/>
      <c r="P66" s="22"/>
      <c r="Q66" s="22"/>
      <c r="R66" s="22"/>
      <c r="S66" s="22"/>
      <c r="T66" s="22"/>
      <c r="U66" s="22"/>
      <c r="V66" s="22"/>
      <c r="W66" s="22"/>
    </row>
    <row r="67" spans="1:23" ht="28" x14ac:dyDescent="0.15">
      <c r="A67" s="20">
        <v>298</v>
      </c>
      <c r="B67" s="21">
        <v>41953</v>
      </c>
      <c r="C67" s="20" t="s">
        <v>367</v>
      </c>
      <c r="D67" s="7" t="s">
        <v>368</v>
      </c>
      <c r="E67" s="7" t="s">
        <v>89</v>
      </c>
      <c r="F67" s="7" t="s">
        <v>79</v>
      </c>
      <c r="G67" s="7">
        <v>46</v>
      </c>
      <c r="H67" s="20" t="s">
        <v>369</v>
      </c>
      <c r="I67" s="22"/>
      <c r="J67" s="22"/>
      <c r="K67" s="22"/>
      <c r="L67" s="22"/>
      <c r="M67" s="22"/>
      <c r="N67" s="22"/>
      <c r="O67" s="22"/>
      <c r="P67" s="22"/>
      <c r="Q67" s="22"/>
      <c r="R67" s="22"/>
      <c r="S67" s="22"/>
      <c r="T67" s="22"/>
      <c r="U67" s="22"/>
      <c r="V67" s="22"/>
      <c r="W67" s="22"/>
    </row>
    <row r="68" spans="1:23" ht="28" x14ac:dyDescent="0.15">
      <c r="A68" s="20">
        <v>298</v>
      </c>
      <c r="B68" s="21">
        <v>41927</v>
      </c>
      <c r="C68" s="20" t="s">
        <v>370</v>
      </c>
      <c r="D68" s="7" t="s">
        <v>371</v>
      </c>
      <c r="E68" s="7" t="s">
        <v>162</v>
      </c>
      <c r="F68" s="7" t="s">
        <v>79</v>
      </c>
      <c r="G68" s="7">
        <v>38</v>
      </c>
      <c r="H68" s="20" t="s">
        <v>372</v>
      </c>
      <c r="I68" s="22"/>
      <c r="J68" s="22"/>
      <c r="K68" s="22"/>
      <c r="L68" s="22"/>
      <c r="M68" s="22"/>
      <c r="N68" s="22"/>
      <c r="O68" s="22"/>
      <c r="P68" s="22"/>
      <c r="Q68" s="22"/>
      <c r="R68" s="22"/>
      <c r="S68" s="22"/>
      <c r="T68" s="22"/>
      <c r="U68" s="22"/>
      <c r="V68" s="22"/>
      <c r="W68" s="22"/>
    </row>
    <row r="69" spans="1:23" ht="56" x14ac:dyDescent="0.15">
      <c r="A69" s="20">
        <v>298</v>
      </c>
      <c r="B69" s="21">
        <v>41928</v>
      </c>
      <c r="C69" s="20" t="s">
        <v>376</v>
      </c>
      <c r="D69" s="7" t="s">
        <v>377</v>
      </c>
      <c r="E69" s="7" t="s">
        <v>107</v>
      </c>
      <c r="F69" s="7" t="s">
        <v>79</v>
      </c>
      <c r="G69" s="7">
        <v>40</v>
      </c>
      <c r="H69" s="20" t="s">
        <v>378</v>
      </c>
      <c r="I69" s="22"/>
      <c r="J69" s="22"/>
      <c r="K69" s="22"/>
      <c r="L69" s="22"/>
      <c r="M69" s="22"/>
      <c r="N69" s="22"/>
      <c r="O69" s="22"/>
      <c r="P69" s="22"/>
      <c r="Q69" s="22"/>
      <c r="R69" s="22"/>
      <c r="S69" s="22"/>
      <c r="T69" s="22"/>
      <c r="U69" s="22"/>
      <c r="V69" s="22"/>
      <c r="W69" s="22"/>
    </row>
    <row r="70" spans="1:23" ht="28" x14ac:dyDescent="0.15">
      <c r="A70" s="20">
        <v>298</v>
      </c>
      <c r="B70" s="21">
        <v>41929</v>
      </c>
      <c r="C70" s="20" t="s">
        <v>379</v>
      </c>
      <c r="D70" s="7" t="s">
        <v>380</v>
      </c>
      <c r="E70" s="7" t="s">
        <v>162</v>
      </c>
      <c r="F70" s="7" t="s">
        <v>79</v>
      </c>
      <c r="G70" s="7">
        <v>42</v>
      </c>
      <c r="H70" s="20" t="s">
        <v>381</v>
      </c>
      <c r="I70" s="22"/>
      <c r="J70" s="22"/>
      <c r="K70" s="22"/>
      <c r="L70" s="22"/>
      <c r="M70" s="22"/>
      <c r="N70" s="22"/>
      <c r="O70" s="22"/>
      <c r="P70" s="22"/>
      <c r="Q70" s="22"/>
      <c r="R70" s="22"/>
      <c r="S70" s="22"/>
      <c r="T70" s="22"/>
      <c r="U70" s="22"/>
      <c r="V70" s="22"/>
      <c r="W70" s="22"/>
    </row>
    <row r="71" spans="1:23" ht="98" x14ac:dyDescent="0.15">
      <c r="A71" s="20">
        <v>298</v>
      </c>
      <c r="B71" s="21">
        <v>41930</v>
      </c>
      <c r="C71" s="20" t="s">
        <v>382</v>
      </c>
      <c r="D71" s="7" t="s">
        <v>383</v>
      </c>
      <c r="E71" s="7" t="s">
        <v>101</v>
      </c>
      <c r="F71" s="7" t="s">
        <v>79</v>
      </c>
      <c r="G71" s="7">
        <v>37</v>
      </c>
      <c r="H71" s="20" t="s">
        <v>384</v>
      </c>
      <c r="I71" s="20" t="s">
        <v>385</v>
      </c>
      <c r="J71" s="22"/>
      <c r="K71" s="22"/>
      <c r="L71" s="22"/>
      <c r="M71" s="22"/>
      <c r="N71" s="22"/>
      <c r="O71" s="22"/>
      <c r="P71" s="22"/>
      <c r="Q71" s="22"/>
      <c r="R71" s="22"/>
      <c r="S71" s="22"/>
      <c r="T71" s="22"/>
      <c r="U71" s="22"/>
      <c r="V71" s="22"/>
      <c r="W71" s="22"/>
    </row>
    <row r="72" spans="1:23" ht="84" x14ac:dyDescent="0.15">
      <c r="A72" s="20">
        <v>298</v>
      </c>
      <c r="B72" s="21">
        <v>41931</v>
      </c>
      <c r="C72" s="20" t="s">
        <v>386</v>
      </c>
      <c r="D72" s="7" t="s">
        <v>387</v>
      </c>
      <c r="E72" s="7" t="s">
        <v>132</v>
      </c>
      <c r="F72" s="7" t="s">
        <v>79</v>
      </c>
      <c r="G72" s="7">
        <v>45</v>
      </c>
      <c r="H72" s="20" t="s">
        <v>388</v>
      </c>
      <c r="I72" s="22"/>
      <c r="J72" s="22"/>
      <c r="K72" s="22"/>
      <c r="L72" s="22"/>
      <c r="M72" s="22"/>
      <c r="N72" s="22"/>
      <c r="O72" s="22"/>
      <c r="P72" s="22"/>
      <c r="Q72" s="22"/>
      <c r="R72" s="22"/>
      <c r="S72" s="22"/>
      <c r="T72" s="22"/>
      <c r="U72" s="22"/>
      <c r="V72" s="22"/>
      <c r="W72" s="22"/>
    </row>
    <row r="73" spans="1:23" ht="28" x14ac:dyDescent="0.15">
      <c r="A73" s="20">
        <v>298</v>
      </c>
      <c r="B73" s="21">
        <v>41935</v>
      </c>
      <c r="C73" s="20" t="s">
        <v>389</v>
      </c>
      <c r="D73" s="7" t="s">
        <v>390</v>
      </c>
      <c r="E73" s="7" t="s">
        <v>132</v>
      </c>
      <c r="F73" s="7" t="s">
        <v>79</v>
      </c>
      <c r="G73" s="7">
        <v>47</v>
      </c>
      <c r="H73" s="20" t="s">
        <v>391</v>
      </c>
      <c r="I73" s="22"/>
      <c r="J73" s="22"/>
      <c r="K73" s="22"/>
      <c r="L73" s="22"/>
      <c r="M73" s="22"/>
      <c r="N73" s="22"/>
      <c r="O73" s="22"/>
      <c r="P73" s="22"/>
      <c r="Q73" s="22"/>
      <c r="R73" s="22"/>
      <c r="S73" s="22"/>
      <c r="T73" s="22"/>
      <c r="U73" s="22"/>
      <c r="V73" s="22"/>
      <c r="W73" s="22"/>
    </row>
    <row r="74" spans="1:23" ht="14" x14ac:dyDescent="0.15">
      <c r="A74" s="20">
        <v>298</v>
      </c>
      <c r="B74" s="21">
        <v>41935</v>
      </c>
      <c r="C74" s="20" t="s">
        <v>392</v>
      </c>
      <c r="D74" s="7" t="s">
        <v>393</v>
      </c>
      <c r="E74" s="7" t="s">
        <v>215</v>
      </c>
      <c r="F74" s="7" t="s">
        <v>79</v>
      </c>
      <c r="G74" s="7">
        <v>51</v>
      </c>
      <c r="H74" s="22"/>
      <c r="I74" s="22"/>
      <c r="J74" s="22"/>
      <c r="K74" s="22"/>
      <c r="L74" s="22"/>
      <c r="M74" s="22"/>
      <c r="N74" s="22"/>
      <c r="O74" s="22"/>
      <c r="P74" s="22"/>
      <c r="Q74" s="22"/>
      <c r="R74" s="22"/>
      <c r="S74" s="22"/>
      <c r="T74" s="22"/>
      <c r="U74" s="22"/>
      <c r="V74" s="22"/>
      <c r="W74" s="22"/>
    </row>
    <row r="75" spans="1:23" ht="14" x14ac:dyDescent="0.15">
      <c r="A75" s="20">
        <v>298</v>
      </c>
      <c r="B75" s="21">
        <v>41936</v>
      </c>
      <c r="C75" s="20" t="s">
        <v>394</v>
      </c>
      <c r="D75" s="7" t="s">
        <v>395</v>
      </c>
      <c r="E75" s="7" t="s">
        <v>132</v>
      </c>
      <c r="F75" s="7" t="s">
        <v>79</v>
      </c>
      <c r="G75" s="7">
        <v>49</v>
      </c>
      <c r="H75" s="22"/>
      <c r="I75" s="22"/>
      <c r="J75" s="22"/>
      <c r="K75" s="22"/>
      <c r="L75" s="22"/>
      <c r="M75" s="22"/>
      <c r="N75" s="22"/>
      <c r="O75" s="22"/>
      <c r="P75" s="22"/>
      <c r="Q75" s="22"/>
      <c r="R75" s="22"/>
      <c r="S75" s="22"/>
      <c r="T75" s="22"/>
      <c r="U75" s="22"/>
      <c r="V75" s="22"/>
      <c r="W75" s="22"/>
    </row>
    <row r="76" spans="1:23" ht="14" x14ac:dyDescent="0.15">
      <c r="A76" s="20">
        <v>298</v>
      </c>
      <c r="B76" s="21">
        <v>41936</v>
      </c>
      <c r="C76" s="20" t="s">
        <v>396</v>
      </c>
      <c r="D76" s="7" t="s">
        <v>397</v>
      </c>
      <c r="E76" s="7" t="s">
        <v>142</v>
      </c>
      <c r="F76" s="7" t="s">
        <v>79</v>
      </c>
      <c r="G76" s="7">
        <v>50</v>
      </c>
      <c r="H76" s="22"/>
      <c r="I76" s="22"/>
      <c r="J76" s="22"/>
      <c r="K76" s="22"/>
      <c r="L76" s="22"/>
      <c r="M76" s="22"/>
      <c r="N76" s="22"/>
      <c r="O76" s="22"/>
      <c r="P76" s="22"/>
      <c r="Q76" s="22"/>
      <c r="R76" s="22"/>
      <c r="S76" s="22"/>
      <c r="T76" s="22"/>
      <c r="U76" s="22"/>
      <c r="V76" s="22"/>
      <c r="W76" s="22"/>
    </row>
    <row r="77" spans="1:23" ht="28" x14ac:dyDescent="0.15">
      <c r="A77" s="20">
        <v>298</v>
      </c>
      <c r="B77" s="21">
        <v>41938</v>
      </c>
      <c r="C77" s="20" t="s">
        <v>402</v>
      </c>
      <c r="D77" s="7" t="s">
        <v>393</v>
      </c>
      <c r="E77" s="7" t="s">
        <v>215</v>
      </c>
      <c r="F77" s="7" t="s">
        <v>79</v>
      </c>
      <c r="G77" s="7">
        <v>51</v>
      </c>
      <c r="H77" s="20" t="s">
        <v>405</v>
      </c>
      <c r="I77" s="22"/>
      <c r="J77" s="22"/>
      <c r="K77" s="22"/>
      <c r="L77" s="22"/>
      <c r="M77" s="22"/>
      <c r="N77" s="22"/>
      <c r="O77" s="22"/>
      <c r="P77" s="22"/>
      <c r="Q77" s="22"/>
      <c r="R77" s="22"/>
      <c r="S77" s="22"/>
      <c r="T77" s="22"/>
      <c r="U77" s="22"/>
      <c r="V77" s="22"/>
      <c r="W77" s="22"/>
    </row>
    <row r="78" spans="1:23" ht="14" x14ac:dyDescent="0.15">
      <c r="A78" s="20">
        <v>298</v>
      </c>
      <c r="B78" s="21">
        <v>41940</v>
      </c>
      <c r="C78" s="20" t="s">
        <v>406</v>
      </c>
      <c r="D78" s="12"/>
      <c r="E78" s="12"/>
      <c r="F78" s="12"/>
      <c r="G78" s="12"/>
      <c r="H78" s="22"/>
      <c r="I78" s="22"/>
      <c r="J78" s="22"/>
      <c r="K78" s="22"/>
      <c r="L78" s="22"/>
      <c r="M78" s="22"/>
      <c r="N78" s="22"/>
      <c r="O78" s="22"/>
      <c r="P78" s="22"/>
      <c r="Q78" s="22"/>
      <c r="R78" s="22"/>
      <c r="S78" s="22"/>
      <c r="T78" s="22"/>
      <c r="U78" s="22"/>
      <c r="V78" s="22"/>
      <c r="W78" s="22"/>
    </row>
    <row r="79" spans="1:23" ht="28" x14ac:dyDescent="0.15">
      <c r="A79" s="20">
        <v>298</v>
      </c>
      <c r="B79" s="21">
        <v>41949</v>
      </c>
      <c r="C79" s="20" t="s">
        <v>407</v>
      </c>
      <c r="D79" s="7" t="s">
        <v>408</v>
      </c>
      <c r="E79" s="7" t="s">
        <v>135</v>
      </c>
      <c r="F79" s="7" t="s">
        <v>79</v>
      </c>
      <c r="G79" s="7">
        <v>41</v>
      </c>
      <c r="H79" s="22"/>
      <c r="I79" s="22"/>
      <c r="J79" s="22"/>
      <c r="K79" s="22"/>
      <c r="L79" s="22"/>
      <c r="T79" s="22"/>
      <c r="U79" s="22"/>
      <c r="V79" s="22"/>
      <c r="W79" s="22"/>
    </row>
    <row r="80" spans="1:23" ht="14" x14ac:dyDescent="0.15">
      <c r="A80" s="20">
        <v>298</v>
      </c>
      <c r="B80" s="21">
        <v>41950</v>
      </c>
      <c r="C80" s="20" t="s">
        <v>411</v>
      </c>
      <c r="D80" s="7" t="s">
        <v>413</v>
      </c>
      <c r="E80" s="7" t="s">
        <v>135</v>
      </c>
      <c r="F80" s="7" t="s">
        <v>79</v>
      </c>
      <c r="G80" s="7">
        <v>48</v>
      </c>
      <c r="H80" s="22"/>
      <c r="I80" s="22"/>
      <c r="J80" s="22"/>
      <c r="K80" s="22"/>
      <c r="L80" s="22"/>
      <c r="M80" s="22"/>
      <c r="N80" s="22"/>
      <c r="O80" s="22"/>
      <c r="P80" s="22"/>
      <c r="Q80" s="22"/>
      <c r="R80" s="22"/>
      <c r="S80" s="22"/>
      <c r="T80" s="22"/>
      <c r="U80" s="22"/>
      <c r="V80" s="22"/>
      <c r="W80" s="22"/>
    </row>
    <row r="81" spans="1:23" ht="14" x14ac:dyDescent="0.15">
      <c r="A81" s="20">
        <v>298</v>
      </c>
      <c r="B81" s="21">
        <v>41951</v>
      </c>
      <c r="C81" s="20" t="s">
        <v>420</v>
      </c>
      <c r="D81" s="12"/>
      <c r="E81" s="12"/>
      <c r="F81" s="12"/>
      <c r="G81" s="12"/>
      <c r="H81" s="22"/>
      <c r="I81" s="22"/>
      <c r="J81" s="22"/>
      <c r="K81" s="22"/>
      <c r="L81" s="22"/>
      <c r="M81" s="22"/>
      <c r="N81" s="22"/>
      <c r="O81" s="22"/>
      <c r="P81" s="22"/>
      <c r="Q81" s="22"/>
      <c r="R81" s="22"/>
      <c r="S81" s="22"/>
      <c r="T81" s="22"/>
      <c r="U81" s="22"/>
      <c r="V81" s="22"/>
      <c r="W81" s="22"/>
    </row>
    <row r="82" spans="1:23" ht="56" x14ac:dyDescent="0.15">
      <c r="A82" s="20">
        <v>298</v>
      </c>
      <c r="B82" s="21">
        <v>41951</v>
      </c>
      <c r="C82" s="20" t="s">
        <v>423</v>
      </c>
      <c r="D82" s="7" t="s">
        <v>424</v>
      </c>
      <c r="E82" s="7" t="s">
        <v>135</v>
      </c>
      <c r="F82" s="7" t="s">
        <v>79</v>
      </c>
      <c r="G82" s="7">
        <v>52</v>
      </c>
      <c r="H82" s="20" t="s">
        <v>425</v>
      </c>
      <c r="I82" s="22"/>
      <c r="J82" s="22"/>
      <c r="K82" s="22"/>
      <c r="L82" s="22"/>
      <c r="M82" s="22"/>
      <c r="N82" s="22"/>
      <c r="O82" s="22"/>
      <c r="P82" s="22"/>
      <c r="Q82" s="22"/>
      <c r="R82" s="22"/>
      <c r="S82" s="22"/>
      <c r="T82" s="22"/>
      <c r="U82" s="22"/>
      <c r="V82" s="22"/>
      <c r="W82" s="22"/>
    </row>
    <row r="83" spans="1:23" ht="14" x14ac:dyDescent="0.15">
      <c r="A83" s="20">
        <v>298</v>
      </c>
      <c r="B83" s="21">
        <v>41978</v>
      </c>
      <c r="C83" s="20" t="s">
        <v>426</v>
      </c>
      <c r="D83" s="12"/>
      <c r="E83" s="12"/>
      <c r="F83" s="12"/>
      <c r="G83" s="12"/>
      <c r="H83" s="22"/>
      <c r="I83" s="22"/>
      <c r="J83" s="22"/>
      <c r="K83" s="22"/>
      <c r="L83" s="22"/>
      <c r="M83" s="22"/>
      <c r="N83" s="22"/>
      <c r="O83" s="22"/>
      <c r="P83" s="22"/>
      <c r="Q83" s="22"/>
      <c r="R83" s="22"/>
      <c r="S83" s="22"/>
      <c r="T83" s="22"/>
      <c r="U83" s="22"/>
      <c r="V83" s="22"/>
      <c r="W83" s="22"/>
    </row>
    <row r="84" spans="1:23" ht="84" x14ac:dyDescent="0.15">
      <c r="A84" s="20">
        <v>298</v>
      </c>
      <c r="B84" s="21">
        <v>41980</v>
      </c>
      <c r="C84" s="20" t="s">
        <v>427</v>
      </c>
      <c r="D84" s="7" t="s">
        <v>428</v>
      </c>
      <c r="E84" s="7" t="s">
        <v>101</v>
      </c>
      <c r="F84" s="7" t="s">
        <v>79</v>
      </c>
      <c r="G84" s="7">
        <v>53</v>
      </c>
      <c r="H84" s="20" t="s">
        <v>429</v>
      </c>
      <c r="I84" s="22"/>
      <c r="J84" s="22"/>
      <c r="K84" s="22"/>
      <c r="L84" s="22"/>
      <c r="M84" s="22"/>
      <c r="N84" s="22"/>
      <c r="O84" s="22"/>
      <c r="P84" s="22"/>
      <c r="Q84" s="22"/>
      <c r="R84" s="22"/>
      <c r="S84" s="22"/>
      <c r="T84" s="22"/>
      <c r="U84" s="22"/>
      <c r="V84" s="22"/>
      <c r="W84" s="22"/>
    </row>
    <row r="85" spans="1:23" ht="14" x14ac:dyDescent="0.15">
      <c r="A85" s="20">
        <v>298</v>
      </c>
      <c r="B85" s="21">
        <v>41986</v>
      </c>
      <c r="C85" s="20" t="s">
        <v>430</v>
      </c>
      <c r="D85" s="12"/>
      <c r="E85" s="12"/>
      <c r="F85" s="12"/>
      <c r="G85" s="12"/>
      <c r="H85" s="22"/>
      <c r="I85" s="22"/>
      <c r="J85" s="22"/>
      <c r="K85" s="22"/>
      <c r="L85" s="22"/>
      <c r="M85" s="22"/>
      <c r="N85" s="22"/>
      <c r="O85" s="22"/>
      <c r="P85" s="22"/>
      <c r="Q85" s="22"/>
      <c r="R85" s="22"/>
      <c r="S85" s="22"/>
      <c r="T85" s="22"/>
      <c r="U85" s="22"/>
      <c r="V85" s="22"/>
      <c r="W85" s="22"/>
    </row>
    <row r="86" spans="1:23" ht="70" x14ac:dyDescent="0.15">
      <c r="A86" s="20">
        <v>298</v>
      </c>
      <c r="B86" s="21">
        <v>41989</v>
      </c>
      <c r="C86" s="20" t="s">
        <v>431</v>
      </c>
      <c r="D86" s="7" t="s">
        <v>432</v>
      </c>
      <c r="E86" s="7" t="s">
        <v>89</v>
      </c>
      <c r="F86" s="7" t="s">
        <v>79</v>
      </c>
      <c r="G86" s="7">
        <v>54</v>
      </c>
      <c r="H86" s="20" t="s">
        <v>433</v>
      </c>
      <c r="I86" s="22"/>
      <c r="J86" s="22"/>
      <c r="K86" s="22"/>
      <c r="L86" s="22"/>
      <c r="M86" s="22"/>
      <c r="N86" s="22"/>
      <c r="O86" s="22"/>
      <c r="P86" s="22"/>
      <c r="Q86" s="22"/>
      <c r="R86" s="22"/>
      <c r="S86" s="22"/>
      <c r="T86" s="22"/>
      <c r="U86" s="22"/>
      <c r="V86" s="22"/>
      <c r="W86" s="22"/>
    </row>
    <row r="87" spans="1:23" ht="14" x14ac:dyDescent="0.15">
      <c r="A87" s="20">
        <v>298</v>
      </c>
      <c r="B87" s="21">
        <v>41991</v>
      </c>
      <c r="C87" s="20" t="s">
        <v>434</v>
      </c>
      <c r="D87" s="12"/>
      <c r="E87" s="12"/>
      <c r="F87" s="12"/>
      <c r="G87" s="12"/>
      <c r="H87" s="22"/>
      <c r="I87" s="22"/>
      <c r="J87" s="22"/>
      <c r="K87" s="22"/>
      <c r="L87" s="22"/>
      <c r="M87" s="22"/>
      <c r="N87" s="22"/>
      <c r="O87" s="22"/>
      <c r="P87" s="22"/>
      <c r="Q87" s="22"/>
      <c r="R87" s="22"/>
      <c r="S87" s="22"/>
      <c r="T87" s="22"/>
      <c r="U87" s="22"/>
      <c r="V87" s="22"/>
      <c r="W87" s="22"/>
    </row>
    <row r="88" spans="1:23" ht="14" x14ac:dyDescent="0.15">
      <c r="A88" s="20">
        <v>298</v>
      </c>
      <c r="B88" s="21">
        <v>41995</v>
      </c>
      <c r="C88" s="20" t="s">
        <v>435</v>
      </c>
      <c r="D88" s="12"/>
      <c r="E88" s="12"/>
      <c r="F88" s="12"/>
      <c r="G88" s="12"/>
      <c r="H88" s="22"/>
      <c r="I88" s="22"/>
      <c r="J88" s="22"/>
      <c r="K88" s="22"/>
      <c r="L88" s="22"/>
      <c r="M88" s="22"/>
      <c r="N88" s="22"/>
      <c r="O88" s="22"/>
      <c r="P88" s="22"/>
      <c r="Q88" s="22"/>
      <c r="R88" s="22"/>
      <c r="S88" s="22"/>
      <c r="T88" s="22"/>
      <c r="U88" s="22"/>
      <c r="V88" s="22"/>
      <c r="W88" s="22"/>
    </row>
    <row r="89" spans="1:23" ht="42" x14ac:dyDescent="0.15">
      <c r="A89" s="20">
        <v>298</v>
      </c>
      <c r="B89" s="21">
        <v>41996</v>
      </c>
      <c r="C89" s="20" t="s">
        <v>437</v>
      </c>
      <c r="D89" s="7" t="s">
        <v>438</v>
      </c>
      <c r="E89" s="7" t="s">
        <v>215</v>
      </c>
      <c r="F89" s="7" t="s">
        <v>79</v>
      </c>
      <c r="G89" s="7">
        <v>57</v>
      </c>
      <c r="H89" s="20" t="s">
        <v>439</v>
      </c>
      <c r="I89" s="22"/>
      <c r="J89" s="22"/>
      <c r="K89" s="22"/>
      <c r="L89" s="22"/>
      <c r="M89" s="22"/>
      <c r="N89" s="22"/>
      <c r="O89" s="22"/>
      <c r="P89" s="22"/>
      <c r="Q89" s="22"/>
      <c r="R89" s="22"/>
      <c r="S89" s="22"/>
      <c r="T89" s="22"/>
      <c r="U89" s="22"/>
      <c r="V89" s="22"/>
      <c r="W89" s="22"/>
    </row>
    <row r="90" spans="1:23" ht="182" x14ac:dyDescent="0.15">
      <c r="A90" s="20">
        <v>298</v>
      </c>
      <c r="B90" s="21">
        <v>41998</v>
      </c>
      <c r="C90" s="20" t="s">
        <v>442</v>
      </c>
      <c r="D90" s="7" t="s">
        <v>443</v>
      </c>
      <c r="E90" s="7" t="s">
        <v>107</v>
      </c>
      <c r="F90" s="7" t="s">
        <v>79</v>
      </c>
      <c r="G90" s="7">
        <v>55</v>
      </c>
      <c r="H90" s="20" t="s">
        <v>444</v>
      </c>
      <c r="I90" s="22"/>
      <c r="J90" s="22"/>
      <c r="K90" s="22"/>
      <c r="L90" s="22"/>
      <c r="M90" s="22"/>
      <c r="N90" s="22"/>
      <c r="O90" s="22"/>
      <c r="P90" s="22"/>
      <c r="Q90" s="22"/>
      <c r="R90" s="22"/>
      <c r="S90" s="22"/>
      <c r="T90" s="22"/>
      <c r="U90" s="22"/>
      <c r="V90" s="22"/>
      <c r="W90" s="22"/>
    </row>
    <row r="91" spans="1:23" ht="56" x14ac:dyDescent="0.15">
      <c r="A91" s="20">
        <v>298</v>
      </c>
      <c r="B91" s="21">
        <v>42003</v>
      </c>
      <c r="C91" s="20" t="s">
        <v>446</v>
      </c>
      <c r="D91" s="7" t="s">
        <v>447</v>
      </c>
      <c r="E91" s="7" t="s">
        <v>132</v>
      </c>
      <c r="F91" s="7" t="s">
        <v>79</v>
      </c>
      <c r="G91" s="7">
        <v>58</v>
      </c>
      <c r="H91" s="20" t="s">
        <v>448</v>
      </c>
      <c r="I91" s="22"/>
      <c r="J91" s="22"/>
      <c r="K91" s="22"/>
      <c r="L91" s="22"/>
      <c r="M91" s="22"/>
      <c r="N91" s="22"/>
      <c r="O91" s="22"/>
      <c r="P91" s="22"/>
      <c r="Q91" s="22"/>
      <c r="R91" s="22"/>
      <c r="S91" s="22"/>
      <c r="T91" s="22"/>
      <c r="U91" s="22"/>
      <c r="V91" s="22"/>
      <c r="W91" s="22"/>
    </row>
    <row r="92" spans="1:23" ht="98" x14ac:dyDescent="0.15">
      <c r="A92" s="20">
        <v>298</v>
      </c>
      <c r="B92" s="21">
        <v>42003</v>
      </c>
      <c r="C92" s="20" t="s">
        <v>449</v>
      </c>
      <c r="D92" s="7" t="s">
        <v>450</v>
      </c>
      <c r="E92" s="7" t="s">
        <v>162</v>
      </c>
      <c r="F92" s="7" t="s">
        <v>79</v>
      </c>
      <c r="G92" s="7">
        <v>56</v>
      </c>
      <c r="H92" s="20" t="s">
        <v>452</v>
      </c>
      <c r="I92" s="22"/>
      <c r="J92" s="22"/>
      <c r="K92" s="22"/>
      <c r="L92" s="22"/>
      <c r="M92" s="22"/>
      <c r="N92" s="22"/>
      <c r="O92" s="22"/>
      <c r="P92" s="22"/>
      <c r="Q92" s="22"/>
      <c r="R92" s="22"/>
      <c r="S92" s="22"/>
      <c r="T92" s="22"/>
      <c r="U92" s="22"/>
      <c r="V92" s="22"/>
      <c r="W92" s="22"/>
    </row>
    <row r="93" spans="1:23" ht="28" x14ac:dyDescent="0.15">
      <c r="A93" s="20">
        <v>298</v>
      </c>
      <c r="B93" s="21">
        <v>42004</v>
      </c>
      <c r="C93" s="20" t="s">
        <v>453</v>
      </c>
      <c r="D93" s="7" t="s">
        <v>454</v>
      </c>
      <c r="E93" s="7" t="s">
        <v>89</v>
      </c>
      <c r="F93" s="7" t="s">
        <v>79</v>
      </c>
      <c r="G93" s="7">
        <v>61</v>
      </c>
      <c r="H93" s="22"/>
      <c r="I93" s="22"/>
      <c r="J93" s="22"/>
      <c r="K93" s="22"/>
      <c r="L93" s="22"/>
      <c r="M93" s="22"/>
      <c r="N93" s="22"/>
      <c r="O93" s="22"/>
      <c r="P93" s="22"/>
      <c r="Q93" s="22"/>
      <c r="R93" s="22"/>
      <c r="S93" s="22"/>
      <c r="T93" s="22"/>
      <c r="U93" s="22"/>
      <c r="V93" s="22"/>
      <c r="W93" s="22"/>
    </row>
    <row r="94" spans="1:23" ht="14" x14ac:dyDescent="0.15">
      <c r="A94" s="54">
        <v>299</v>
      </c>
      <c r="B94" s="56" t="s">
        <v>456</v>
      </c>
      <c r="C94" s="18"/>
      <c r="D94" s="19"/>
      <c r="E94" s="19"/>
      <c r="F94" s="19"/>
      <c r="G94" s="19"/>
      <c r="H94" s="18"/>
      <c r="I94" s="18"/>
      <c r="J94" s="22"/>
      <c r="K94" s="22"/>
      <c r="L94" s="22"/>
      <c r="M94" s="22"/>
      <c r="N94" s="22"/>
      <c r="O94" s="22"/>
      <c r="P94" s="22"/>
      <c r="Q94" s="22"/>
      <c r="R94" s="22"/>
      <c r="S94" s="22"/>
      <c r="T94" s="22"/>
      <c r="U94" s="22"/>
      <c r="V94" s="22"/>
      <c r="W94" s="22"/>
    </row>
    <row r="95" spans="1:23" ht="70" x14ac:dyDescent="0.15">
      <c r="A95" s="20">
        <v>299</v>
      </c>
      <c r="B95" s="21">
        <v>41640</v>
      </c>
      <c r="C95" s="20" t="s">
        <v>459</v>
      </c>
      <c r="D95" s="7" t="s">
        <v>460</v>
      </c>
      <c r="E95" s="7" t="s">
        <v>135</v>
      </c>
      <c r="F95" s="7" t="s">
        <v>79</v>
      </c>
      <c r="G95" s="7">
        <v>60</v>
      </c>
      <c r="H95" s="20" t="s">
        <v>464</v>
      </c>
      <c r="I95" s="22"/>
      <c r="J95" s="22"/>
      <c r="K95" s="22"/>
      <c r="L95" s="22"/>
      <c r="M95" s="22"/>
      <c r="N95" s="22"/>
      <c r="O95" s="22"/>
      <c r="P95" s="22"/>
      <c r="Q95" s="22"/>
      <c r="R95" s="22"/>
      <c r="S95" s="22"/>
      <c r="T95" s="22"/>
      <c r="U95" s="22"/>
      <c r="V95" s="22"/>
      <c r="W95" s="22"/>
    </row>
    <row r="96" spans="1:23" ht="70" x14ac:dyDescent="0.15">
      <c r="A96" s="22">
        <v>299</v>
      </c>
      <c r="B96" s="21">
        <v>41641</v>
      </c>
      <c r="C96" s="20" t="s">
        <v>466</v>
      </c>
      <c r="D96" s="7" t="s">
        <v>467</v>
      </c>
      <c r="E96" s="7" t="s">
        <v>107</v>
      </c>
      <c r="F96" s="7" t="s">
        <v>79</v>
      </c>
      <c r="G96" s="7">
        <v>59</v>
      </c>
      <c r="H96" s="20" t="s">
        <v>469</v>
      </c>
      <c r="I96" s="57"/>
      <c r="J96" s="22"/>
      <c r="K96" s="22"/>
      <c r="L96" s="22"/>
      <c r="M96" s="22"/>
      <c r="N96" s="22"/>
      <c r="O96" s="22"/>
      <c r="P96" s="22"/>
      <c r="Q96" s="22"/>
      <c r="R96" s="22"/>
      <c r="S96" s="22"/>
      <c r="T96" s="22"/>
      <c r="U96" s="22"/>
      <c r="V96" s="22"/>
      <c r="W96" s="22"/>
    </row>
    <row r="97" spans="1:23" ht="14" x14ac:dyDescent="0.15">
      <c r="A97" s="20">
        <v>299</v>
      </c>
      <c r="B97" s="21">
        <v>41644</v>
      </c>
      <c r="C97" s="20" t="s">
        <v>471</v>
      </c>
      <c r="D97" s="12"/>
      <c r="E97" s="12"/>
      <c r="F97" s="12"/>
      <c r="G97" s="12"/>
      <c r="H97" s="22"/>
      <c r="I97" s="22"/>
      <c r="J97" s="22"/>
      <c r="K97" s="22"/>
      <c r="L97" s="22"/>
      <c r="M97" s="22"/>
      <c r="N97" s="22"/>
      <c r="O97" s="22"/>
      <c r="P97" s="22"/>
      <c r="Q97" s="22"/>
      <c r="R97" s="22"/>
      <c r="S97" s="22"/>
      <c r="T97" s="22"/>
      <c r="U97" s="22"/>
      <c r="V97" s="22"/>
      <c r="W97" s="22"/>
    </row>
    <row r="98" spans="1:23" ht="56" x14ac:dyDescent="0.15">
      <c r="A98" s="20">
        <v>299</v>
      </c>
      <c r="B98" s="21">
        <v>41644</v>
      </c>
      <c r="C98" s="20" t="s">
        <v>474</v>
      </c>
      <c r="D98" s="7" t="s">
        <v>475</v>
      </c>
      <c r="E98" s="7" t="s">
        <v>162</v>
      </c>
      <c r="F98" s="7" t="s">
        <v>79</v>
      </c>
      <c r="G98" s="7">
        <v>62</v>
      </c>
      <c r="H98" s="20" t="s">
        <v>476</v>
      </c>
      <c r="I98" s="22"/>
      <c r="J98" s="22"/>
      <c r="K98" s="22"/>
      <c r="L98" s="22"/>
      <c r="M98" s="22"/>
      <c r="N98" s="22"/>
      <c r="O98" s="22"/>
      <c r="P98" s="22"/>
      <c r="Q98" s="22"/>
      <c r="R98" s="22"/>
      <c r="S98" s="22"/>
      <c r="T98" s="22"/>
      <c r="U98" s="22"/>
      <c r="V98" s="22"/>
      <c r="W98" s="22"/>
    </row>
    <row r="99" spans="1:23" ht="14" x14ac:dyDescent="0.15">
      <c r="A99" s="20">
        <v>299</v>
      </c>
      <c r="B99" s="21">
        <v>41645</v>
      </c>
      <c r="C99" s="20" t="s">
        <v>477</v>
      </c>
      <c r="D99" s="7" t="s">
        <v>475</v>
      </c>
      <c r="E99" s="7" t="s">
        <v>162</v>
      </c>
      <c r="F99" s="7" t="s">
        <v>79</v>
      </c>
      <c r="G99" s="7">
        <v>62</v>
      </c>
      <c r="H99" s="22"/>
      <c r="I99" s="57"/>
      <c r="J99" s="22"/>
      <c r="K99" s="22"/>
      <c r="L99" s="22"/>
      <c r="M99" s="22"/>
      <c r="N99" s="22"/>
      <c r="O99" s="22"/>
      <c r="P99" s="22"/>
      <c r="Q99" s="22"/>
      <c r="R99" s="22"/>
      <c r="S99" s="22"/>
      <c r="T99" s="22"/>
      <c r="U99" s="22"/>
      <c r="V99" s="22"/>
      <c r="W99" s="22"/>
    </row>
    <row r="100" spans="1:23" ht="14" x14ac:dyDescent="0.15">
      <c r="A100" s="20">
        <v>299</v>
      </c>
      <c r="B100" s="21">
        <v>41647</v>
      </c>
      <c r="C100" s="20" t="s">
        <v>481</v>
      </c>
      <c r="D100" s="12"/>
      <c r="E100" s="12"/>
      <c r="F100" s="12"/>
      <c r="G100" s="12"/>
      <c r="H100" s="22"/>
      <c r="I100" s="22"/>
      <c r="J100" s="22"/>
      <c r="K100" s="22"/>
      <c r="L100" s="22"/>
      <c r="M100" s="22"/>
      <c r="N100" s="22"/>
      <c r="O100" s="22"/>
      <c r="P100" s="22"/>
      <c r="Q100" s="22"/>
      <c r="R100" s="22"/>
      <c r="S100" s="22"/>
      <c r="T100" s="22"/>
      <c r="U100" s="22"/>
      <c r="V100" s="22"/>
      <c r="W100" s="22"/>
    </row>
    <row r="101" spans="1:23" ht="28" x14ac:dyDescent="0.15">
      <c r="A101" s="20">
        <v>299</v>
      </c>
      <c r="B101" s="21">
        <v>41648</v>
      </c>
      <c r="C101" s="20" t="s">
        <v>482</v>
      </c>
      <c r="D101" s="7" t="s">
        <v>483</v>
      </c>
      <c r="E101" s="7" t="s">
        <v>107</v>
      </c>
      <c r="F101" s="7" t="s">
        <v>79</v>
      </c>
      <c r="G101" s="7">
        <v>63</v>
      </c>
      <c r="H101" s="20" t="s">
        <v>484</v>
      </c>
      <c r="I101" s="22"/>
      <c r="J101" s="22"/>
      <c r="K101" s="22"/>
      <c r="L101" s="22"/>
      <c r="M101" s="22"/>
      <c r="N101" s="22"/>
      <c r="O101" s="22"/>
      <c r="P101" s="22"/>
      <c r="Q101" s="22"/>
      <c r="R101" s="22"/>
      <c r="S101" s="22"/>
      <c r="T101" s="22"/>
      <c r="U101" s="22"/>
      <c r="V101" s="22"/>
      <c r="W101" s="22"/>
    </row>
    <row r="102" spans="1:23" ht="14" x14ac:dyDescent="0.15">
      <c r="A102" s="20">
        <v>299</v>
      </c>
      <c r="B102" s="21">
        <v>41648</v>
      </c>
      <c r="C102" s="20" t="s">
        <v>486</v>
      </c>
      <c r="D102" s="7" t="s">
        <v>487</v>
      </c>
      <c r="E102" s="7" t="s">
        <v>89</v>
      </c>
      <c r="F102" s="7" t="s">
        <v>79</v>
      </c>
      <c r="G102" s="7">
        <v>64</v>
      </c>
      <c r="H102" s="20" t="s">
        <v>488</v>
      </c>
      <c r="I102" s="22"/>
      <c r="J102" s="22"/>
      <c r="K102" s="22"/>
      <c r="L102" s="22"/>
      <c r="M102" s="22"/>
      <c r="N102" s="22"/>
      <c r="O102" s="22"/>
      <c r="P102" s="22"/>
      <c r="Q102" s="22"/>
      <c r="R102" s="22"/>
      <c r="S102" s="22"/>
      <c r="T102" s="22"/>
      <c r="U102" s="22"/>
      <c r="V102" s="22"/>
      <c r="W102" s="22"/>
    </row>
    <row r="103" spans="1:23" ht="14" x14ac:dyDescent="0.15">
      <c r="A103" s="20">
        <v>299</v>
      </c>
      <c r="B103" s="21">
        <v>41649</v>
      </c>
      <c r="C103" s="20" t="s">
        <v>489</v>
      </c>
      <c r="D103" s="7" t="s">
        <v>490</v>
      </c>
      <c r="E103" s="7" t="s">
        <v>142</v>
      </c>
      <c r="F103" s="7" t="s">
        <v>79</v>
      </c>
      <c r="G103" s="7">
        <v>65</v>
      </c>
      <c r="H103" s="11" t="s">
        <v>491</v>
      </c>
      <c r="I103" s="22"/>
      <c r="J103" s="22"/>
      <c r="K103" s="22"/>
      <c r="L103" s="22"/>
      <c r="M103" s="22"/>
      <c r="N103" s="22"/>
      <c r="O103" s="22"/>
      <c r="P103" s="22"/>
      <c r="Q103" s="22"/>
      <c r="R103" s="22"/>
      <c r="S103" s="22"/>
      <c r="T103" s="22"/>
      <c r="U103" s="22"/>
      <c r="V103" s="22"/>
      <c r="W103" s="22"/>
    </row>
    <row r="104" spans="1:23" ht="42" x14ac:dyDescent="0.15">
      <c r="A104" s="20">
        <v>299</v>
      </c>
      <c r="B104" s="21">
        <v>41654</v>
      </c>
      <c r="C104" s="20" t="s">
        <v>493</v>
      </c>
      <c r="D104" s="7" t="s">
        <v>494</v>
      </c>
      <c r="E104" s="7" t="s">
        <v>215</v>
      </c>
      <c r="F104" s="7" t="s">
        <v>79</v>
      </c>
      <c r="G104" s="7">
        <v>67</v>
      </c>
      <c r="H104" s="20" t="s">
        <v>495</v>
      </c>
      <c r="I104" s="22"/>
      <c r="J104" s="22"/>
      <c r="K104" s="22"/>
      <c r="L104" s="22"/>
      <c r="M104" s="22"/>
      <c r="N104" s="22"/>
      <c r="O104" s="22"/>
      <c r="P104" s="22"/>
      <c r="Q104" s="22"/>
      <c r="R104" s="22"/>
      <c r="S104" s="22"/>
      <c r="T104" s="22"/>
      <c r="U104" s="22"/>
      <c r="V104" s="22"/>
      <c r="W104" s="22"/>
    </row>
    <row r="105" spans="1:23" ht="28" x14ac:dyDescent="0.15">
      <c r="A105" s="20">
        <v>299</v>
      </c>
      <c r="B105" s="21">
        <v>41654</v>
      </c>
      <c r="C105" s="20" t="s">
        <v>497</v>
      </c>
      <c r="D105" s="12"/>
      <c r="E105" s="12"/>
      <c r="F105" s="12"/>
      <c r="G105" s="12"/>
      <c r="H105" s="20" t="s">
        <v>498</v>
      </c>
      <c r="I105" s="22"/>
      <c r="J105" s="22"/>
      <c r="K105" s="22"/>
      <c r="L105" s="22"/>
      <c r="M105" s="22"/>
      <c r="N105" s="22"/>
      <c r="O105" s="22"/>
      <c r="P105" s="22"/>
      <c r="Q105" s="22"/>
      <c r="R105" s="22"/>
      <c r="S105" s="22"/>
      <c r="T105" s="22"/>
      <c r="U105" s="22"/>
      <c r="V105" s="22"/>
      <c r="W105" s="22"/>
    </row>
    <row r="106" spans="1:23" ht="84" x14ac:dyDescent="0.15">
      <c r="A106" s="20">
        <v>299</v>
      </c>
      <c r="B106" s="21">
        <v>41655</v>
      </c>
      <c r="C106" s="20" t="s">
        <v>499</v>
      </c>
      <c r="D106" s="12"/>
      <c r="E106" s="12"/>
      <c r="F106" s="12"/>
      <c r="G106" s="12"/>
      <c r="H106" s="20" t="s">
        <v>501</v>
      </c>
      <c r="I106" s="22"/>
      <c r="J106" s="22"/>
      <c r="K106" s="22"/>
      <c r="L106" s="22"/>
      <c r="M106" s="22"/>
      <c r="N106" s="22"/>
      <c r="O106" s="22"/>
      <c r="P106" s="22"/>
      <c r="Q106" s="22"/>
      <c r="R106" s="22"/>
      <c r="S106" s="22"/>
      <c r="T106" s="22"/>
      <c r="U106" s="22"/>
      <c r="V106" s="22"/>
      <c r="W106" s="22"/>
    </row>
    <row r="107" spans="1:23" ht="70" x14ac:dyDescent="0.15">
      <c r="A107" s="20">
        <v>299</v>
      </c>
      <c r="B107" s="21">
        <v>41655</v>
      </c>
      <c r="C107" s="20" t="s">
        <v>502</v>
      </c>
      <c r="D107" s="7" t="s">
        <v>503</v>
      </c>
      <c r="E107" s="7" t="s">
        <v>107</v>
      </c>
      <c r="F107" s="7" t="s">
        <v>79</v>
      </c>
      <c r="G107" s="7">
        <v>71</v>
      </c>
      <c r="H107" s="20" t="s">
        <v>506</v>
      </c>
      <c r="I107" s="22"/>
      <c r="J107" s="22"/>
      <c r="K107" s="22"/>
      <c r="L107" s="22"/>
      <c r="M107" s="22"/>
      <c r="N107" s="22"/>
      <c r="O107" s="22"/>
      <c r="P107" s="22"/>
      <c r="Q107" s="22"/>
      <c r="R107" s="22"/>
      <c r="S107" s="22"/>
      <c r="T107" s="22"/>
      <c r="U107" s="22"/>
      <c r="V107" s="22"/>
      <c r="W107" s="22"/>
    </row>
    <row r="108" spans="1:23" ht="28" x14ac:dyDescent="0.15">
      <c r="A108" s="20">
        <v>299</v>
      </c>
      <c r="B108" s="21">
        <v>41655</v>
      </c>
      <c r="C108" s="20" t="s">
        <v>510</v>
      </c>
      <c r="D108" s="12"/>
      <c r="E108" s="12"/>
      <c r="F108" s="7" t="s">
        <v>79</v>
      </c>
      <c r="G108" s="12"/>
      <c r="H108" s="22"/>
      <c r="I108" s="22"/>
      <c r="J108" s="22"/>
      <c r="K108" s="22"/>
      <c r="L108" s="22"/>
      <c r="M108" s="22"/>
      <c r="N108" s="22"/>
      <c r="O108" s="22"/>
      <c r="P108" s="22"/>
      <c r="Q108" s="22"/>
      <c r="R108" s="22"/>
      <c r="S108" s="22"/>
      <c r="T108" s="22"/>
      <c r="U108" s="22"/>
      <c r="V108" s="22"/>
      <c r="W108" s="22"/>
    </row>
    <row r="109" spans="1:23" ht="70" x14ac:dyDescent="0.15">
      <c r="A109" s="20">
        <v>299</v>
      </c>
      <c r="B109" s="21">
        <v>41656</v>
      </c>
      <c r="C109" s="20" t="s">
        <v>515</v>
      </c>
      <c r="D109" s="7" t="s">
        <v>141</v>
      </c>
      <c r="E109" s="13" t="s">
        <v>142</v>
      </c>
      <c r="F109" s="7" t="s">
        <v>516</v>
      </c>
      <c r="G109" s="12">
        <v>1</v>
      </c>
      <c r="H109" s="20" t="s">
        <v>517</v>
      </c>
      <c r="I109" s="22"/>
      <c r="J109" s="22"/>
      <c r="K109" s="22"/>
      <c r="L109" s="22"/>
      <c r="M109" s="22"/>
      <c r="N109" s="22"/>
      <c r="O109" s="22"/>
      <c r="P109" s="22"/>
      <c r="Q109" s="22"/>
      <c r="R109" s="22"/>
      <c r="S109" s="22"/>
      <c r="T109" s="22"/>
      <c r="U109" s="22"/>
      <c r="V109" s="22"/>
      <c r="W109" s="22"/>
    </row>
    <row r="110" spans="1:23" ht="70" x14ac:dyDescent="0.15">
      <c r="A110" s="20">
        <v>299</v>
      </c>
      <c r="B110" s="21">
        <v>41661</v>
      </c>
      <c r="C110" s="20" t="s">
        <v>518</v>
      </c>
      <c r="D110" s="7" t="s">
        <v>520</v>
      </c>
      <c r="E110" s="7" t="s">
        <v>162</v>
      </c>
      <c r="F110" s="7" t="s">
        <v>79</v>
      </c>
      <c r="G110" s="7">
        <v>69</v>
      </c>
      <c r="H110" s="20" t="s">
        <v>521</v>
      </c>
      <c r="I110" s="22"/>
      <c r="J110" s="22"/>
      <c r="K110" s="22"/>
      <c r="L110" s="22"/>
      <c r="M110" s="22"/>
      <c r="N110" s="22"/>
      <c r="O110" s="22"/>
      <c r="P110" s="22"/>
      <c r="Q110" s="22"/>
      <c r="R110" s="22"/>
      <c r="S110" s="22"/>
      <c r="T110" s="22"/>
      <c r="U110" s="22"/>
      <c r="V110" s="22"/>
      <c r="W110" s="22"/>
    </row>
    <row r="111" spans="1:23" ht="28" x14ac:dyDescent="0.15">
      <c r="A111" s="20">
        <v>299</v>
      </c>
      <c r="B111" s="21">
        <v>41661</v>
      </c>
      <c r="C111" s="20" t="s">
        <v>522</v>
      </c>
      <c r="D111" s="7" t="s">
        <v>524</v>
      </c>
      <c r="E111" s="7" t="s">
        <v>89</v>
      </c>
      <c r="F111" s="7" t="s">
        <v>79</v>
      </c>
      <c r="G111" s="7">
        <v>68</v>
      </c>
      <c r="H111" s="20" t="s">
        <v>525</v>
      </c>
      <c r="I111" s="22"/>
      <c r="J111" s="22"/>
      <c r="K111" s="22"/>
      <c r="L111" s="22"/>
      <c r="M111" s="22"/>
      <c r="N111" s="22"/>
      <c r="O111" s="22"/>
      <c r="P111" s="22"/>
      <c r="Q111" s="22"/>
      <c r="R111" s="22"/>
      <c r="S111" s="22"/>
      <c r="T111" s="22"/>
      <c r="U111" s="22"/>
      <c r="V111" s="22"/>
      <c r="W111" s="22"/>
    </row>
    <row r="112" spans="1:23" ht="14" x14ac:dyDescent="0.15">
      <c r="A112" s="20">
        <v>299</v>
      </c>
      <c r="B112" s="21">
        <v>41662</v>
      </c>
      <c r="C112" s="20" t="s">
        <v>526</v>
      </c>
      <c r="D112" s="7" t="s">
        <v>528</v>
      </c>
      <c r="E112" s="7" t="s">
        <v>89</v>
      </c>
      <c r="F112" s="7" t="s">
        <v>79</v>
      </c>
      <c r="G112" s="7">
        <v>72</v>
      </c>
      <c r="H112" s="20" t="s">
        <v>529</v>
      </c>
      <c r="I112" s="22"/>
      <c r="J112" s="22"/>
      <c r="K112" s="22"/>
      <c r="L112" s="22"/>
      <c r="M112" s="22"/>
      <c r="N112" s="22"/>
      <c r="O112" s="22"/>
      <c r="P112" s="22"/>
      <c r="Q112" s="22"/>
      <c r="R112" s="22"/>
      <c r="S112" s="22"/>
      <c r="T112" s="22"/>
      <c r="U112" s="22"/>
      <c r="V112" s="22"/>
      <c r="W112" s="22"/>
    </row>
    <row r="113" spans="1:23" ht="14" x14ac:dyDescent="0.15">
      <c r="A113" s="20">
        <v>299</v>
      </c>
      <c r="B113" s="21">
        <v>41663</v>
      </c>
      <c r="C113" s="45" t="s">
        <v>532</v>
      </c>
      <c r="D113" s="7" t="s">
        <v>533</v>
      </c>
      <c r="E113" s="7" t="s">
        <v>101</v>
      </c>
      <c r="F113" s="7" t="s">
        <v>79</v>
      </c>
      <c r="G113" s="12">
        <v>66</v>
      </c>
      <c r="H113" s="22"/>
      <c r="I113" s="22"/>
      <c r="J113" s="22"/>
      <c r="K113" s="22"/>
      <c r="L113" s="22"/>
      <c r="M113" s="22"/>
      <c r="N113" s="22"/>
      <c r="O113" s="22"/>
      <c r="P113" s="22"/>
      <c r="Q113" s="22"/>
      <c r="R113" s="22"/>
      <c r="S113" s="22"/>
      <c r="T113" s="22"/>
      <c r="U113" s="22"/>
      <c r="V113" s="22"/>
      <c r="W113" s="22"/>
    </row>
    <row r="114" spans="1:23" ht="14" x14ac:dyDescent="0.15">
      <c r="A114" s="20">
        <v>299</v>
      </c>
      <c r="B114" s="21">
        <v>41665</v>
      </c>
      <c r="C114" s="20" t="s">
        <v>534</v>
      </c>
      <c r="D114" s="7" t="s">
        <v>536</v>
      </c>
      <c r="E114" s="7" t="s">
        <v>135</v>
      </c>
      <c r="F114" s="7" t="s">
        <v>79</v>
      </c>
      <c r="G114" s="7">
        <v>70</v>
      </c>
      <c r="H114" s="20" t="s">
        <v>539</v>
      </c>
      <c r="I114" s="22"/>
      <c r="J114" s="22"/>
      <c r="K114" s="22"/>
      <c r="L114" s="22"/>
      <c r="M114" s="22"/>
      <c r="N114" s="22"/>
      <c r="O114" s="22"/>
      <c r="P114" s="22"/>
      <c r="Q114" s="22"/>
      <c r="R114" s="22"/>
      <c r="S114" s="22"/>
      <c r="T114" s="22"/>
      <c r="U114" s="22"/>
      <c r="V114" s="22"/>
      <c r="W114" s="22"/>
    </row>
    <row r="115" spans="1:23" ht="14" x14ac:dyDescent="0.15">
      <c r="A115" s="20">
        <v>299</v>
      </c>
      <c r="B115" s="21">
        <v>41666</v>
      </c>
      <c r="C115" s="20" t="s">
        <v>542</v>
      </c>
      <c r="D115" s="7" t="s">
        <v>88</v>
      </c>
      <c r="E115" s="7" t="s">
        <v>89</v>
      </c>
      <c r="F115" s="7" t="s">
        <v>516</v>
      </c>
      <c r="G115" s="7">
        <v>12</v>
      </c>
      <c r="H115" s="20" t="s">
        <v>544</v>
      </c>
      <c r="I115" s="22"/>
      <c r="J115" s="22"/>
      <c r="K115" s="22"/>
      <c r="L115" s="22"/>
      <c r="M115" s="22"/>
      <c r="N115" s="22"/>
      <c r="O115" s="22"/>
      <c r="P115" s="22"/>
      <c r="Q115" s="22"/>
      <c r="R115" s="22"/>
      <c r="S115" s="22"/>
      <c r="T115" s="22"/>
      <c r="U115" s="22"/>
      <c r="V115" s="22"/>
      <c r="W115" s="22"/>
    </row>
    <row r="116" spans="1:23" ht="112" x14ac:dyDescent="0.15">
      <c r="A116" s="20">
        <v>299</v>
      </c>
      <c r="B116" s="21">
        <v>41671</v>
      </c>
      <c r="C116" s="20" t="s">
        <v>545</v>
      </c>
      <c r="D116" s="7" t="s">
        <v>76</v>
      </c>
      <c r="E116" s="7" t="s">
        <v>546</v>
      </c>
      <c r="F116" s="7" t="s">
        <v>516</v>
      </c>
      <c r="G116" s="7">
        <v>0</v>
      </c>
      <c r="H116" s="20" t="s">
        <v>548</v>
      </c>
      <c r="I116" s="22"/>
      <c r="J116" s="22"/>
      <c r="K116" s="22"/>
      <c r="L116" s="22"/>
      <c r="M116" s="22"/>
      <c r="N116" s="22"/>
      <c r="O116" s="22"/>
      <c r="P116" s="22"/>
      <c r="Q116" s="22"/>
      <c r="R116" s="22"/>
      <c r="S116" s="22"/>
      <c r="T116" s="22"/>
      <c r="U116" s="22"/>
      <c r="V116" s="22"/>
      <c r="W116" s="22"/>
    </row>
    <row r="117" spans="1:23" ht="70" x14ac:dyDescent="0.15">
      <c r="A117" s="20">
        <v>299</v>
      </c>
      <c r="B117" s="21">
        <v>41671</v>
      </c>
      <c r="C117" s="20" t="s">
        <v>549</v>
      </c>
      <c r="D117" s="7" t="s">
        <v>259</v>
      </c>
      <c r="E117" s="7" t="s">
        <v>142</v>
      </c>
      <c r="F117" s="7" t="s">
        <v>516</v>
      </c>
      <c r="G117" s="7">
        <v>5</v>
      </c>
      <c r="H117" s="20" t="s">
        <v>550</v>
      </c>
      <c r="I117" s="22"/>
      <c r="J117" s="22"/>
      <c r="K117" s="22"/>
      <c r="L117" s="22"/>
      <c r="M117" s="22"/>
      <c r="N117" s="22"/>
      <c r="O117" s="22"/>
      <c r="P117" s="22"/>
      <c r="Q117" s="22"/>
      <c r="R117" s="22"/>
      <c r="S117" s="22"/>
      <c r="T117" s="22"/>
      <c r="U117" s="22"/>
      <c r="V117" s="22"/>
      <c r="W117" s="22"/>
    </row>
    <row r="118" spans="1:23" ht="14" x14ac:dyDescent="0.15">
      <c r="A118" s="20">
        <v>299</v>
      </c>
      <c r="B118" s="21">
        <v>41674</v>
      </c>
      <c r="C118" s="20" t="s">
        <v>554</v>
      </c>
      <c r="D118" s="12"/>
      <c r="E118" s="12"/>
      <c r="F118" s="12"/>
      <c r="G118" s="12"/>
      <c r="H118" s="20" t="s">
        <v>557</v>
      </c>
      <c r="I118" s="22"/>
      <c r="J118" s="22"/>
      <c r="K118" s="22"/>
      <c r="L118" s="22"/>
      <c r="M118" s="22"/>
      <c r="N118" s="22"/>
      <c r="O118" s="22"/>
      <c r="P118" s="22"/>
      <c r="Q118" s="22"/>
      <c r="R118" s="22"/>
      <c r="S118" s="22"/>
      <c r="T118" s="22"/>
      <c r="U118" s="22"/>
      <c r="V118" s="22"/>
      <c r="W118" s="22"/>
    </row>
    <row r="119" spans="1:23" ht="70" x14ac:dyDescent="0.15">
      <c r="A119" s="20">
        <v>299</v>
      </c>
      <c r="B119" s="21">
        <v>41677</v>
      </c>
      <c r="C119" s="20" t="s">
        <v>560</v>
      </c>
      <c r="D119" s="7" t="s">
        <v>100</v>
      </c>
      <c r="E119" s="7" t="s">
        <v>101</v>
      </c>
      <c r="F119" s="7" t="s">
        <v>516</v>
      </c>
      <c r="G119" s="7">
        <v>4</v>
      </c>
      <c r="H119" s="20" t="s">
        <v>561</v>
      </c>
      <c r="I119" s="22"/>
      <c r="J119" s="22"/>
      <c r="K119" s="22"/>
      <c r="L119" s="22"/>
      <c r="M119" s="22"/>
      <c r="N119" s="22"/>
      <c r="O119" s="22"/>
      <c r="P119" s="22"/>
      <c r="Q119" s="22"/>
      <c r="R119" s="22"/>
      <c r="S119" s="22"/>
      <c r="T119" s="22"/>
      <c r="U119" s="22"/>
      <c r="V119" s="22"/>
      <c r="W119" s="22"/>
    </row>
    <row r="120" spans="1:23" ht="112" x14ac:dyDescent="0.15">
      <c r="A120" s="20">
        <v>299</v>
      </c>
      <c r="B120" s="21">
        <v>41680</v>
      </c>
      <c r="C120" s="74" t="s">
        <v>567</v>
      </c>
      <c r="D120" s="7" t="s">
        <v>214</v>
      </c>
      <c r="E120" s="7" t="s">
        <v>215</v>
      </c>
      <c r="F120" s="7" t="s">
        <v>516</v>
      </c>
      <c r="G120" s="7">
        <v>2</v>
      </c>
      <c r="H120" s="20" t="s">
        <v>573</v>
      </c>
      <c r="I120" s="22"/>
      <c r="J120" s="22"/>
      <c r="K120" s="22"/>
      <c r="L120" s="22"/>
      <c r="M120" s="22"/>
      <c r="N120" s="22"/>
      <c r="O120" s="22"/>
      <c r="P120" s="22"/>
      <c r="Q120" s="22"/>
      <c r="R120" s="22"/>
      <c r="S120" s="22"/>
      <c r="T120" s="22"/>
      <c r="U120" s="22"/>
      <c r="V120" s="22"/>
      <c r="W120" s="22"/>
    </row>
    <row r="121" spans="1:23" ht="28" x14ac:dyDescent="0.15">
      <c r="A121" s="20">
        <v>299</v>
      </c>
      <c r="B121" s="21">
        <v>41680</v>
      </c>
      <c r="C121" s="20" t="s">
        <v>576</v>
      </c>
      <c r="D121" s="7" t="s">
        <v>160</v>
      </c>
      <c r="E121" s="7" t="s">
        <v>162</v>
      </c>
      <c r="F121" s="7" t="s">
        <v>516</v>
      </c>
      <c r="G121" s="7">
        <v>3</v>
      </c>
      <c r="H121" s="20" t="s">
        <v>578</v>
      </c>
      <c r="I121" s="22"/>
      <c r="J121" s="22"/>
      <c r="K121" s="22"/>
      <c r="L121" s="22"/>
      <c r="M121" s="22"/>
      <c r="N121" s="22"/>
      <c r="O121" s="22"/>
      <c r="P121" s="22"/>
      <c r="Q121" s="22"/>
      <c r="R121" s="22"/>
      <c r="S121" s="22"/>
      <c r="T121" s="22"/>
      <c r="U121" s="22"/>
      <c r="V121" s="22"/>
      <c r="W121" s="22"/>
    </row>
    <row r="122" spans="1:23" ht="28" x14ac:dyDescent="0.15">
      <c r="A122" s="20">
        <v>299</v>
      </c>
      <c r="B122" s="21">
        <v>41686</v>
      </c>
      <c r="C122" s="20" t="s">
        <v>582</v>
      </c>
      <c r="D122" s="12"/>
      <c r="E122" s="12"/>
      <c r="F122" s="12"/>
      <c r="G122" s="12"/>
      <c r="H122" s="22"/>
      <c r="I122" s="22"/>
      <c r="J122" s="22"/>
      <c r="K122" s="22"/>
      <c r="L122" s="22"/>
      <c r="M122" s="22"/>
      <c r="N122" s="22"/>
      <c r="O122" s="22"/>
      <c r="P122" s="22"/>
      <c r="Q122" s="22"/>
      <c r="R122" s="22"/>
      <c r="S122" s="22"/>
      <c r="T122" s="22"/>
      <c r="U122" s="22"/>
      <c r="V122" s="22"/>
      <c r="W122" s="22"/>
    </row>
    <row r="123" spans="1:23" ht="168" x14ac:dyDescent="0.15">
      <c r="A123" s="20">
        <v>299</v>
      </c>
      <c r="B123" s="21">
        <v>41688</v>
      </c>
      <c r="C123" s="20" t="s">
        <v>586</v>
      </c>
      <c r="D123" s="7" t="s">
        <v>105</v>
      </c>
      <c r="E123" s="7" t="s">
        <v>107</v>
      </c>
      <c r="F123" s="7" t="s">
        <v>516</v>
      </c>
      <c r="G123" s="7">
        <v>7</v>
      </c>
      <c r="H123" s="20" t="s">
        <v>587</v>
      </c>
      <c r="I123" s="22"/>
      <c r="J123" s="22"/>
      <c r="K123" s="22"/>
      <c r="L123" s="22"/>
      <c r="M123" s="22"/>
      <c r="N123" s="22"/>
      <c r="O123" s="22"/>
      <c r="P123" s="22"/>
      <c r="Q123" s="22"/>
      <c r="R123" s="22"/>
      <c r="S123" s="22"/>
      <c r="T123" s="22"/>
      <c r="U123" s="22"/>
      <c r="V123" s="22"/>
      <c r="W123" s="22"/>
    </row>
    <row r="124" spans="1:23" ht="70" x14ac:dyDescent="0.15">
      <c r="A124" s="20">
        <v>299</v>
      </c>
      <c r="B124" s="21">
        <v>41691</v>
      </c>
      <c r="C124" s="20" t="s">
        <v>591</v>
      </c>
      <c r="D124" s="7" t="s">
        <v>340</v>
      </c>
      <c r="E124" s="7" t="s">
        <v>142</v>
      </c>
      <c r="F124" s="7" t="s">
        <v>516</v>
      </c>
      <c r="G124" s="7">
        <v>9</v>
      </c>
      <c r="H124" s="20" t="s">
        <v>594</v>
      </c>
      <c r="I124" s="22"/>
      <c r="J124" s="22"/>
      <c r="K124" s="22"/>
      <c r="L124" s="22"/>
      <c r="M124" s="22"/>
      <c r="N124" s="22"/>
      <c r="O124" s="22"/>
      <c r="P124" s="22"/>
      <c r="Q124" s="22"/>
      <c r="R124" s="22"/>
      <c r="S124" s="22"/>
      <c r="T124" s="22"/>
      <c r="U124" s="22"/>
      <c r="V124" s="22"/>
      <c r="W124" s="22"/>
    </row>
    <row r="125" spans="1:23" ht="42" x14ac:dyDescent="0.15">
      <c r="A125" s="20">
        <v>299</v>
      </c>
      <c r="B125" s="21">
        <v>41694</v>
      </c>
      <c r="C125" s="20" t="s">
        <v>598</v>
      </c>
      <c r="D125" s="7" t="s">
        <v>197</v>
      </c>
      <c r="E125" s="7" t="s">
        <v>162</v>
      </c>
      <c r="F125" s="7" t="s">
        <v>516</v>
      </c>
      <c r="G125" s="7">
        <v>8</v>
      </c>
      <c r="H125" s="20" t="s">
        <v>603</v>
      </c>
      <c r="I125" s="22"/>
      <c r="J125" s="22"/>
      <c r="K125" s="22"/>
      <c r="L125" s="22"/>
      <c r="M125" s="22"/>
      <c r="N125" s="22"/>
      <c r="O125" s="22"/>
      <c r="P125" s="22"/>
      <c r="Q125" s="22"/>
      <c r="R125" s="22"/>
      <c r="S125" s="22"/>
      <c r="T125" s="22"/>
      <c r="U125" s="22"/>
      <c r="V125" s="22"/>
      <c r="W125" s="22"/>
    </row>
    <row r="126" spans="1:23" ht="28" x14ac:dyDescent="0.15">
      <c r="A126" s="20">
        <v>299</v>
      </c>
      <c r="B126" s="21">
        <v>41698</v>
      </c>
      <c r="C126" s="20" t="s">
        <v>607</v>
      </c>
      <c r="D126" s="7" t="s">
        <v>397</v>
      </c>
      <c r="E126" s="7" t="s">
        <v>142</v>
      </c>
      <c r="F126" s="7" t="s">
        <v>516</v>
      </c>
      <c r="G126" s="7">
        <v>14</v>
      </c>
      <c r="H126" s="22"/>
      <c r="I126" s="22"/>
      <c r="J126" s="22"/>
      <c r="K126" s="22"/>
      <c r="L126" s="22"/>
      <c r="M126" s="22"/>
      <c r="N126" s="22"/>
      <c r="O126" s="22"/>
      <c r="P126" s="22"/>
      <c r="Q126" s="22"/>
      <c r="R126" s="22"/>
      <c r="S126" s="22"/>
      <c r="T126" s="22"/>
      <c r="U126" s="22"/>
      <c r="V126" s="22"/>
      <c r="W126" s="22"/>
    </row>
    <row r="127" spans="1:23" ht="42" x14ac:dyDescent="0.15">
      <c r="A127" s="20">
        <v>299</v>
      </c>
      <c r="B127" s="21">
        <v>41701</v>
      </c>
      <c r="C127" s="20" t="s">
        <v>609</v>
      </c>
      <c r="D127" s="7" t="s">
        <v>335</v>
      </c>
      <c r="E127" s="7" t="s">
        <v>215</v>
      </c>
      <c r="F127" s="7" t="s">
        <v>516</v>
      </c>
      <c r="G127" s="7">
        <v>18</v>
      </c>
      <c r="H127" s="20" t="s">
        <v>611</v>
      </c>
      <c r="I127" s="22"/>
      <c r="J127" s="22"/>
      <c r="K127" s="22"/>
      <c r="L127" s="22"/>
      <c r="M127" s="22"/>
      <c r="N127" s="22"/>
      <c r="O127" s="22"/>
      <c r="P127" s="22"/>
      <c r="Q127" s="22"/>
      <c r="R127" s="22"/>
      <c r="S127" s="22"/>
      <c r="T127" s="22"/>
      <c r="U127" s="22"/>
      <c r="V127" s="22"/>
      <c r="W127" s="22"/>
    </row>
    <row r="128" spans="1:23" ht="56" x14ac:dyDescent="0.15">
      <c r="A128" s="20">
        <v>299</v>
      </c>
      <c r="B128" s="21">
        <v>41701</v>
      </c>
      <c r="C128" s="20" t="s">
        <v>614</v>
      </c>
      <c r="D128" s="7" t="s">
        <v>615</v>
      </c>
      <c r="E128" s="7" t="s">
        <v>616</v>
      </c>
      <c r="F128" s="7" t="s">
        <v>516</v>
      </c>
      <c r="G128" s="7">
        <v>10</v>
      </c>
      <c r="H128" s="20" t="s">
        <v>617</v>
      </c>
      <c r="I128" s="22"/>
      <c r="J128" s="22"/>
      <c r="K128" s="22"/>
      <c r="L128" s="22"/>
      <c r="M128" s="22"/>
      <c r="N128" s="22"/>
      <c r="O128" s="22"/>
      <c r="P128" s="22"/>
      <c r="Q128" s="22"/>
      <c r="R128" s="22"/>
      <c r="S128" s="22"/>
      <c r="T128" s="22"/>
      <c r="U128" s="22"/>
      <c r="V128" s="22"/>
      <c r="W128" s="22"/>
    </row>
    <row r="129" spans="1:23" ht="14" x14ac:dyDescent="0.15">
      <c r="A129" s="20">
        <v>299</v>
      </c>
      <c r="B129" s="21">
        <v>41705</v>
      </c>
      <c r="C129" s="20" t="s">
        <v>621</v>
      </c>
      <c r="D129" s="7" t="s">
        <v>254</v>
      </c>
      <c r="E129" s="7" t="s">
        <v>162</v>
      </c>
      <c r="F129" s="7" t="s">
        <v>516</v>
      </c>
      <c r="G129" s="7">
        <v>15</v>
      </c>
      <c r="H129" s="22"/>
      <c r="I129" s="22"/>
      <c r="J129" s="22"/>
      <c r="K129" s="22"/>
      <c r="L129" s="22"/>
      <c r="M129" s="22"/>
      <c r="N129" s="22"/>
      <c r="O129" s="22"/>
      <c r="P129" s="22"/>
      <c r="Q129" s="22"/>
      <c r="R129" s="22"/>
      <c r="S129" s="22"/>
      <c r="T129" s="22"/>
      <c r="U129" s="22"/>
      <c r="V129" s="22"/>
      <c r="W129" s="22"/>
    </row>
    <row r="130" spans="1:23" ht="14" x14ac:dyDescent="0.15">
      <c r="A130" s="20">
        <v>299</v>
      </c>
      <c r="B130" s="21">
        <v>41713</v>
      </c>
      <c r="C130" s="20" t="s">
        <v>625</v>
      </c>
      <c r="D130" s="7" t="s">
        <v>490</v>
      </c>
      <c r="E130" s="7" t="s">
        <v>142</v>
      </c>
      <c r="F130" s="7" t="s">
        <v>516</v>
      </c>
      <c r="G130" s="7">
        <v>19</v>
      </c>
      <c r="H130" s="20" t="s">
        <v>627</v>
      </c>
      <c r="I130" s="22"/>
      <c r="J130" s="22"/>
      <c r="K130" s="22"/>
      <c r="L130" s="22"/>
      <c r="M130" s="22"/>
      <c r="N130" s="22"/>
      <c r="O130" s="22"/>
      <c r="P130" s="22"/>
      <c r="Q130" s="22"/>
      <c r="R130" s="22"/>
      <c r="S130" s="22"/>
      <c r="T130" s="22"/>
      <c r="U130" s="22"/>
      <c r="V130" s="22"/>
      <c r="W130" s="22"/>
    </row>
    <row r="131" spans="1:23" ht="14" x14ac:dyDescent="0.15">
      <c r="A131" s="20">
        <v>299</v>
      </c>
      <c r="B131" s="21">
        <v>41714</v>
      </c>
      <c r="C131" s="20" t="s">
        <v>629</v>
      </c>
      <c r="D131" s="12"/>
      <c r="E131" s="12"/>
      <c r="F131" s="12"/>
      <c r="G131" s="12"/>
      <c r="H131" s="22"/>
      <c r="I131" s="22"/>
      <c r="J131" s="22"/>
      <c r="K131" s="22"/>
      <c r="L131" s="22"/>
      <c r="M131" s="22"/>
      <c r="N131" s="22"/>
      <c r="O131" s="22"/>
      <c r="P131" s="22"/>
      <c r="Q131" s="22"/>
      <c r="R131" s="22"/>
      <c r="S131" s="22"/>
      <c r="T131" s="22"/>
      <c r="U131" s="22"/>
      <c r="V131" s="22"/>
      <c r="W131" s="22"/>
    </row>
    <row r="132" spans="1:23" ht="56" x14ac:dyDescent="0.15">
      <c r="A132" s="20">
        <v>299</v>
      </c>
      <c r="B132" s="21">
        <v>41715</v>
      </c>
      <c r="C132" s="20" t="s">
        <v>636</v>
      </c>
      <c r="D132" s="7" t="s">
        <v>150</v>
      </c>
      <c r="E132" s="7" t="s">
        <v>101</v>
      </c>
      <c r="F132" s="7" t="s">
        <v>516</v>
      </c>
      <c r="G132" s="7">
        <v>16</v>
      </c>
      <c r="H132" s="20" t="s">
        <v>640</v>
      </c>
      <c r="I132" s="22"/>
      <c r="J132" s="22"/>
      <c r="K132" s="22"/>
      <c r="L132" s="22"/>
      <c r="M132" s="22"/>
      <c r="N132" s="22"/>
      <c r="O132" s="22"/>
      <c r="P132" s="22"/>
      <c r="Q132" s="22"/>
      <c r="R132" s="22"/>
      <c r="S132" s="22"/>
      <c r="T132" s="22"/>
      <c r="U132" s="22"/>
      <c r="V132" s="22"/>
      <c r="W132" s="22"/>
    </row>
    <row r="133" spans="1:23" ht="28" x14ac:dyDescent="0.15">
      <c r="A133" s="20">
        <v>299</v>
      </c>
      <c r="B133" s="21">
        <v>41717</v>
      </c>
      <c r="C133" s="45" t="s">
        <v>647</v>
      </c>
      <c r="D133" s="79" t="s">
        <v>88</v>
      </c>
      <c r="E133" s="79" t="s">
        <v>89</v>
      </c>
      <c r="F133" s="79" t="s">
        <v>516</v>
      </c>
      <c r="G133" s="79">
        <v>12</v>
      </c>
      <c r="H133" s="80"/>
      <c r="I133" s="22"/>
      <c r="J133" s="22"/>
      <c r="K133" s="22"/>
      <c r="L133" s="22"/>
      <c r="M133" s="22"/>
      <c r="N133" s="22"/>
      <c r="O133" s="22"/>
      <c r="P133" s="22"/>
      <c r="Q133" s="22"/>
      <c r="R133" s="22"/>
      <c r="S133" s="22"/>
      <c r="T133" s="22"/>
      <c r="U133" s="22"/>
      <c r="V133" s="22"/>
      <c r="W133" s="22"/>
    </row>
    <row r="134" spans="1:23" ht="28" x14ac:dyDescent="0.15">
      <c r="A134" s="20">
        <v>299</v>
      </c>
      <c r="B134" s="21">
        <v>41718</v>
      </c>
      <c r="C134" s="20" t="s">
        <v>660</v>
      </c>
      <c r="D134" s="7" t="s">
        <v>239</v>
      </c>
      <c r="E134" s="7" t="s">
        <v>101</v>
      </c>
      <c r="F134" s="7" t="s">
        <v>516</v>
      </c>
      <c r="G134" s="7">
        <v>21</v>
      </c>
      <c r="H134" s="20" t="s">
        <v>665</v>
      </c>
      <c r="I134" s="22"/>
      <c r="J134" s="22"/>
      <c r="K134" s="22"/>
      <c r="L134" s="22"/>
      <c r="M134" s="22"/>
      <c r="N134" s="22"/>
      <c r="O134" s="22"/>
      <c r="P134" s="22"/>
      <c r="Q134" s="22"/>
      <c r="R134" s="22"/>
      <c r="S134" s="22"/>
      <c r="T134" s="22"/>
      <c r="U134" s="22"/>
      <c r="V134" s="22"/>
      <c r="W134" s="22"/>
    </row>
    <row r="135" spans="1:23" ht="84" x14ac:dyDescent="0.15">
      <c r="A135" s="20">
        <v>299</v>
      </c>
      <c r="B135" s="21">
        <v>41718</v>
      </c>
      <c r="C135" s="20" t="s">
        <v>667</v>
      </c>
      <c r="D135" s="7" t="s">
        <v>134</v>
      </c>
      <c r="E135" s="7" t="s">
        <v>135</v>
      </c>
      <c r="F135" s="7" t="s">
        <v>516</v>
      </c>
      <c r="G135" s="7">
        <v>6</v>
      </c>
      <c r="H135" s="20" t="s">
        <v>670</v>
      </c>
      <c r="I135" s="20" t="s">
        <v>672</v>
      </c>
      <c r="J135" s="22"/>
      <c r="K135" s="22"/>
      <c r="L135" s="22"/>
      <c r="M135" s="22"/>
      <c r="N135" s="22"/>
      <c r="O135" s="22"/>
      <c r="P135" s="22"/>
      <c r="Q135" s="22"/>
      <c r="R135" s="22"/>
      <c r="S135" s="22"/>
      <c r="T135" s="22"/>
      <c r="U135" s="22"/>
      <c r="V135" s="22"/>
      <c r="W135" s="22"/>
    </row>
    <row r="136" spans="1:23" ht="14" x14ac:dyDescent="0.15">
      <c r="A136" s="20">
        <v>299</v>
      </c>
      <c r="B136" s="21">
        <v>41719</v>
      </c>
      <c r="C136" s="20" t="s">
        <v>675</v>
      </c>
      <c r="D136" s="12"/>
      <c r="E136" s="12"/>
      <c r="F136" s="12"/>
      <c r="G136" s="12"/>
      <c r="H136" s="22"/>
      <c r="I136" s="22"/>
      <c r="J136" s="22"/>
      <c r="K136" s="22"/>
      <c r="L136" s="22"/>
      <c r="M136" s="22"/>
      <c r="N136" s="22"/>
      <c r="O136" s="22"/>
      <c r="P136" s="22"/>
      <c r="Q136" s="22"/>
      <c r="R136" s="22"/>
      <c r="S136" s="22"/>
      <c r="T136" s="22"/>
      <c r="U136" s="22"/>
      <c r="V136" s="22"/>
      <c r="W136" s="22"/>
    </row>
    <row r="137" spans="1:23" ht="126" x14ac:dyDescent="0.15">
      <c r="A137" s="20">
        <v>299</v>
      </c>
      <c r="B137" s="21">
        <v>41723</v>
      </c>
      <c r="C137" s="20" t="s">
        <v>676</v>
      </c>
      <c r="D137" s="7" t="s">
        <v>677</v>
      </c>
      <c r="E137" s="7" t="s">
        <v>678</v>
      </c>
      <c r="F137" s="7" t="s">
        <v>516</v>
      </c>
      <c r="G137" s="7">
        <v>11</v>
      </c>
      <c r="H137" s="20" t="s">
        <v>679</v>
      </c>
      <c r="I137" s="22"/>
      <c r="J137" s="22"/>
      <c r="K137" s="22"/>
      <c r="L137" s="22"/>
      <c r="M137" s="22"/>
      <c r="N137" s="22"/>
      <c r="O137" s="22"/>
      <c r="P137" s="22"/>
      <c r="Q137" s="22"/>
      <c r="R137" s="22"/>
      <c r="S137" s="22"/>
      <c r="T137" s="22"/>
      <c r="U137" s="22"/>
      <c r="V137" s="22"/>
      <c r="W137" s="22"/>
    </row>
    <row r="138" spans="1:23" ht="42" x14ac:dyDescent="0.15">
      <c r="A138" s="20">
        <v>299</v>
      </c>
      <c r="B138" s="21">
        <v>41724</v>
      </c>
      <c r="C138" s="20" t="s">
        <v>680</v>
      </c>
      <c r="D138" s="7" t="s">
        <v>313</v>
      </c>
      <c r="E138" s="7" t="s">
        <v>162</v>
      </c>
      <c r="F138" s="7" t="s">
        <v>516</v>
      </c>
      <c r="G138" s="7">
        <v>17</v>
      </c>
      <c r="H138" s="20" t="s">
        <v>681</v>
      </c>
      <c r="I138" s="22"/>
      <c r="J138" s="22"/>
      <c r="K138" s="22"/>
      <c r="L138" s="22"/>
      <c r="M138" s="22"/>
      <c r="N138" s="22"/>
      <c r="O138" s="22"/>
      <c r="P138" s="22"/>
      <c r="Q138" s="22"/>
      <c r="R138" s="22"/>
      <c r="S138" s="22"/>
      <c r="T138" s="22"/>
      <c r="U138" s="22"/>
      <c r="V138" s="22"/>
      <c r="W138" s="22"/>
    </row>
    <row r="139" spans="1:23" ht="42" x14ac:dyDescent="0.15">
      <c r="A139" s="20">
        <v>299</v>
      </c>
      <c r="B139" s="21">
        <v>41726</v>
      </c>
      <c r="C139" s="20" t="s">
        <v>682</v>
      </c>
      <c r="D139" s="7" t="s">
        <v>371</v>
      </c>
      <c r="E139" s="7" t="s">
        <v>162</v>
      </c>
      <c r="F139" s="7" t="s">
        <v>516</v>
      </c>
      <c r="G139" s="7">
        <v>20</v>
      </c>
      <c r="H139" s="20" t="s">
        <v>683</v>
      </c>
      <c r="I139" s="22"/>
      <c r="J139" s="22"/>
      <c r="K139" s="22"/>
      <c r="L139" s="22"/>
      <c r="M139" s="22"/>
      <c r="N139" s="22"/>
      <c r="O139" s="22"/>
      <c r="P139" s="22"/>
      <c r="Q139" s="22"/>
      <c r="R139" s="22"/>
      <c r="S139" s="22"/>
      <c r="T139" s="22"/>
      <c r="U139" s="22"/>
      <c r="V139" s="22"/>
      <c r="W139" s="22"/>
    </row>
    <row r="140" spans="1:23" ht="42" x14ac:dyDescent="0.15">
      <c r="A140" s="20">
        <v>299</v>
      </c>
      <c r="B140" s="21">
        <v>41732</v>
      </c>
      <c r="C140" s="20" t="s">
        <v>686</v>
      </c>
      <c r="D140" s="7" t="s">
        <v>688</v>
      </c>
      <c r="E140" s="7" t="s">
        <v>142</v>
      </c>
      <c r="F140" s="7" t="s">
        <v>516</v>
      </c>
      <c r="G140" s="7">
        <v>26</v>
      </c>
      <c r="H140" s="20" t="s">
        <v>689</v>
      </c>
      <c r="I140" s="22"/>
      <c r="J140" s="22"/>
      <c r="K140" s="22"/>
      <c r="L140" s="22"/>
      <c r="M140" s="22"/>
      <c r="N140" s="22"/>
      <c r="O140" s="22"/>
      <c r="P140" s="22"/>
      <c r="Q140" s="22"/>
      <c r="R140" s="22"/>
      <c r="S140" s="22"/>
      <c r="T140" s="22"/>
      <c r="U140" s="22"/>
      <c r="V140" s="22"/>
      <c r="W140" s="22"/>
    </row>
    <row r="141" spans="1:23" ht="70" x14ac:dyDescent="0.15">
      <c r="A141" s="20">
        <v>299</v>
      </c>
      <c r="B141" s="21">
        <v>41750</v>
      </c>
      <c r="C141" s="20" t="s">
        <v>690</v>
      </c>
      <c r="D141" s="7" t="s">
        <v>174</v>
      </c>
      <c r="E141" s="7" t="s">
        <v>135</v>
      </c>
      <c r="F141" s="7" t="s">
        <v>516</v>
      </c>
      <c r="G141" s="7">
        <v>13</v>
      </c>
      <c r="H141" s="20" t="s">
        <v>691</v>
      </c>
      <c r="I141" s="22"/>
      <c r="J141" s="22"/>
      <c r="K141" s="22"/>
      <c r="L141" s="22"/>
      <c r="M141" s="22"/>
      <c r="N141" s="22"/>
      <c r="O141" s="22"/>
      <c r="P141" s="22"/>
      <c r="Q141" s="22"/>
      <c r="R141" s="22"/>
      <c r="S141" s="22"/>
      <c r="T141" s="22"/>
      <c r="U141" s="22"/>
      <c r="V141" s="22"/>
      <c r="W141" s="22"/>
    </row>
    <row r="142" spans="1:23" ht="56" x14ac:dyDescent="0.15">
      <c r="A142" s="20">
        <v>299</v>
      </c>
      <c r="B142" s="21">
        <v>41751</v>
      </c>
      <c r="C142" s="20" t="s">
        <v>693</v>
      </c>
      <c r="D142" s="7" t="s">
        <v>88</v>
      </c>
      <c r="E142" s="7" t="s">
        <v>89</v>
      </c>
      <c r="F142" s="7" t="s">
        <v>516</v>
      </c>
      <c r="G142" s="7">
        <v>12</v>
      </c>
      <c r="H142" s="20" t="s">
        <v>696</v>
      </c>
      <c r="I142" s="22"/>
      <c r="J142" s="22"/>
      <c r="K142" s="22"/>
      <c r="L142" s="22"/>
      <c r="M142" s="22"/>
      <c r="N142" s="22"/>
      <c r="O142" s="22"/>
      <c r="P142" s="22"/>
      <c r="Q142" s="22"/>
      <c r="R142" s="22"/>
      <c r="S142" s="22"/>
      <c r="T142" s="22"/>
      <c r="U142" s="22"/>
      <c r="V142" s="22"/>
      <c r="W142" s="22"/>
    </row>
    <row r="143" spans="1:23" ht="98" x14ac:dyDescent="0.15">
      <c r="A143" s="20">
        <v>299</v>
      </c>
      <c r="B143" s="21">
        <v>41760</v>
      </c>
      <c r="C143" s="20" t="s">
        <v>701</v>
      </c>
      <c r="D143" s="7" t="s">
        <v>137</v>
      </c>
      <c r="E143" s="7" t="s">
        <v>107</v>
      </c>
      <c r="F143" s="7" t="s">
        <v>516</v>
      </c>
      <c r="G143" s="7">
        <v>22</v>
      </c>
      <c r="H143" s="20" t="s">
        <v>706</v>
      </c>
      <c r="I143" s="22"/>
      <c r="J143" s="22"/>
      <c r="K143" s="22"/>
      <c r="L143" s="22"/>
      <c r="M143" s="22"/>
      <c r="N143" s="22"/>
      <c r="O143" s="22"/>
      <c r="P143" s="22"/>
      <c r="Q143" s="22"/>
      <c r="R143" s="22"/>
      <c r="S143" s="22"/>
      <c r="T143" s="22"/>
      <c r="U143" s="22"/>
      <c r="V143" s="22"/>
      <c r="W143" s="22"/>
    </row>
    <row r="144" spans="1:23" ht="42" x14ac:dyDescent="0.15">
      <c r="A144" s="20">
        <v>299</v>
      </c>
      <c r="B144" s="21">
        <v>41764</v>
      </c>
      <c r="C144" s="20" t="s">
        <v>714</v>
      </c>
      <c r="D144" s="7" t="s">
        <v>380</v>
      </c>
      <c r="E144" s="7" t="s">
        <v>162</v>
      </c>
      <c r="F144" s="7" t="s">
        <v>516</v>
      </c>
      <c r="G144" s="7">
        <v>25</v>
      </c>
      <c r="H144" s="20" t="s">
        <v>716</v>
      </c>
      <c r="I144" s="22"/>
      <c r="J144" s="22"/>
      <c r="K144" s="22"/>
      <c r="L144" s="22"/>
      <c r="M144" s="22"/>
      <c r="N144" s="22"/>
      <c r="O144" s="22"/>
      <c r="P144" s="22"/>
      <c r="Q144" s="22"/>
      <c r="R144" s="22"/>
      <c r="S144" s="22"/>
      <c r="T144" s="22"/>
      <c r="U144" s="22"/>
      <c r="V144" s="22"/>
      <c r="W144" s="22"/>
    </row>
    <row r="145" spans="1:23" ht="28" x14ac:dyDescent="0.15">
      <c r="A145" s="20">
        <v>299</v>
      </c>
      <c r="B145" s="21">
        <v>41767</v>
      </c>
      <c r="C145" s="20" t="s">
        <v>717</v>
      </c>
      <c r="D145" s="7" t="s">
        <v>450</v>
      </c>
      <c r="E145" s="7" t="s">
        <v>162</v>
      </c>
      <c r="F145" s="7" t="s">
        <v>516</v>
      </c>
      <c r="G145" s="7">
        <v>29</v>
      </c>
      <c r="H145" s="20" t="s">
        <v>718</v>
      </c>
      <c r="I145" s="22"/>
      <c r="J145" s="22"/>
      <c r="K145" s="22"/>
      <c r="L145" s="22"/>
      <c r="M145" s="22"/>
      <c r="N145" s="22"/>
      <c r="O145" s="22"/>
      <c r="P145" s="22"/>
      <c r="Q145" s="22"/>
      <c r="R145" s="22"/>
      <c r="S145" s="22"/>
      <c r="T145" s="22"/>
      <c r="U145" s="22"/>
      <c r="V145" s="22"/>
      <c r="W145" s="22"/>
    </row>
    <row r="146" spans="1:23" ht="14" x14ac:dyDescent="0.15">
      <c r="A146" s="20">
        <v>299</v>
      </c>
      <c r="B146" s="21">
        <v>41769</v>
      </c>
      <c r="C146" s="20" t="s">
        <v>726</v>
      </c>
      <c r="D146" s="12"/>
      <c r="E146" s="12"/>
      <c r="F146" s="12"/>
      <c r="G146" s="12"/>
      <c r="H146" s="22"/>
      <c r="I146" s="22"/>
      <c r="J146" s="22"/>
      <c r="K146" s="22"/>
      <c r="L146" s="22"/>
      <c r="M146" s="22"/>
      <c r="N146" s="22"/>
      <c r="O146" s="22"/>
      <c r="P146" s="22"/>
      <c r="Q146" s="22"/>
      <c r="R146" s="22"/>
      <c r="S146" s="22"/>
      <c r="T146" s="22"/>
      <c r="U146" s="22"/>
      <c r="V146" s="22"/>
      <c r="W146" s="22"/>
    </row>
    <row r="147" spans="1:23" ht="70" x14ac:dyDescent="0.15">
      <c r="A147" s="20">
        <v>299</v>
      </c>
      <c r="B147" s="21">
        <v>41774</v>
      </c>
      <c r="C147" s="20" t="s">
        <v>728</v>
      </c>
      <c r="D147" s="7" t="s">
        <v>730</v>
      </c>
      <c r="E147" s="7" t="s">
        <v>678</v>
      </c>
      <c r="F147" s="7" t="s">
        <v>516</v>
      </c>
      <c r="G147" s="7">
        <v>24</v>
      </c>
      <c r="H147" s="20" t="s">
        <v>734</v>
      </c>
      <c r="I147" s="22"/>
      <c r="J147" s="22"/>
      <c r="K147" s="22"/>
      <c r="L147" s="22"/>
      <c r="M147" s="22"/>
      <c r="N147" s="22"/>
      <c r="O147" s="22"/>
      <c r="P147" s="22"/>
      <c r="Q147" s="22"/>
      <c r="R147" s="22"/>
      <c r="S147" s="22"/>
      <c r="T147" s="22"/>
      <c r="U147" s="22"/>
      <c r="V147" s="22"/>
      <c r="W147" s="22"/>
    </row>
    <row r="148" spans="1:23" ht="84" x14ac:dyDescent="0.15">
      <c r="A148" s="20">
        <v>299</v>
      </c>
      <c r="B148" s="21">
        <v>41774</v>
      </c>
      <c r="C148" s="20" t="s">
        <v>735</v>
      </c>
      <c r="D148" s="7" t="s">
        <v>92</v>
      </c>
      <c r="E148" s="7" t="s">
        <v>89</v>
      </c>
      <c r="F148" s="7" t="s">
        <v>516</v>
      </c>
      <c r="G148" s="7">
        <v>27</v>
      </c>
      <c r="H148" s="20" t="s">
        <v>736</v>
      </c>
      <c r="I148" s="22"/>
      <c r="J148" s="22"/>
      <c r="K148" s="22"/>
      <c r="L148" s="22"/>
      <c r="M148" s="22"/>
      <c r="N148" s="22"/>
      <c r="O148" s="22"/>
      <c r="P148" s="22"/>
      <c r="Q148" s="22"/>
      <c r="R148" s="22"/>
      <c r="S148" s="22"/>
      <c r="T148" s="22"/>
      <c r="U148" s="22"/>
      <c r="V148" s="22"/>
      <c r="W148" s="22"/>
    </row>
    <row r="149" spans="1:23" ht="42" x14ac:dyDescent="0.15">
      <c r="A149" s="20">
        <v>299</v>
      </c>
      <c r="B149" s="21">
        <v>41778</v>
      </c>
      <c r="C149" s="20" t="s">
        <v>739</v>
      </c>
      <c r="D149" s="7" t="s">
        <v>283</v>
      </c>
      <c r="E149" s="7" t="s">
        <v>101</v>
      </c>
      <c r="F149" s="7" t="s">
        <v>516</v>
      </c>
      <c r="G149" s="7">
        <v>28</v>
      </c>
      <c r="H149" s="20" t="s">
        <v>742</v>
      </c>
      <c r="I149" s="22"/>
      <c r="J149" s="22"/>
      <c r="K149" s="22"/>
      <c r="L149" s="22"/>
      <c r="M149" s="22"/>
      <c r="N149" s="22"/>
      <c r="O149" s="22"/>
      <c r="P149" s="22"/>
      <c r="Q149" s="22"/>
      <c r="R149" s="22"/>
      <c r="S149" s="22"/>
      <c r="T149" s="22"/>
      <c r="U149" s="22"/>
      <c r="V149" s="22"/>
      <c r="W149" s="22"/>
    </row>
    <row r="150" spans="1:23" ht="14" x14ac:dyDescent="0.15">
      <c r="A150" s="20">
        <v>299</v>
      </c>
      <c r="B150" s="21">
        <v>41797</v>
      </c>
      <c r="C150" s="20" t="s">
        <v>745</v>
      </c>
      <c r="D150" s="12"/>
      <c r="E150" s="12"/>
      <c r="F150" s="12"/>
      <c r="G150" s="12"/>
      <c r="H150" s="22"/>
      <c r="I150" s="22"/>
      <c r="J150" s="22"/>
      <c r="K150" s="22"/>
      <c r="L150" s="22"/>
      <c r="M150" s="22"/>
      <c r="N150" s="22"/>
      <c r="O150" s="22"/>
      <c r="P150" s="22"/>
      <c r="Q150" s="22"/>
      <c r="R150" s="22"/>
      <c r="S150" s="22"/>
      <c r="T150" s="22"/>
      <c r="U150" s="22"/>
      <c r="V150" s="22"/>
      <c r="W150" s="22"/>
    </row>
    <row r="151" spans="1:23" ht="140" x14ac:dyDescent="0.15">
      <c r="A151" s="20">
        <v>299</v>
      </c>
      <c r="B151" s="21">
        <v>41800</v>
      </c>
      <c r="C151" s="20" t="s">
        <v>748</v>
      </c>
      <c r="D151" s="7" t="s">
        <v>710</v>
      </c>
      <c r="E151" s="7" t="s">
        <v>142</v>
      </c>
      <c r="F151" s="7" t="s">
        <v>516</v>
      </c>
      <c r="G151" s="7">
        <v>30</v>
      </c>
      <c r="H151" s="20" t="s">
        <v>750</v>
      </c>
      <c r="I151" s="22"/>
      <c r="J151" s="22"/>
      <c r="K151" s="22"/>
      <c r="L151" s="22"/>
      <c r="M151" s="22"/>
      <c r="N151" s="22"/>
      <c r="O151" s="22"/>
      <c r="P151" s="22"/>
      <c r="Q151" s="22"/>
      <c r="R151" s="22"/>
      <c r="S151" s="22"/>
      <c r="T151" s="22"/>
      <c r="U151" s="22"/>
      <c r="V151" s="22"/>
      <c r="W151" s="22"/>
    </row>
    <row r="152" spans="1:23" ht="28" x14ac:dyDescent="0.15">
      <c r="A152" s="20">
        <v>299</v>
      </c>
      <c r="B152" s="21">
        <v>41801</v>
      </c>
      <c r="C152" s="20" t="s">
        <v>751</v>
      </c>
      <c r="D152" s="7" t="s">
        <v>187</v>
      </c>
      <c r="E152" s="7" t="s">
        <v>107</v>
      </c>
      <c r="F152" s="7" t="s">
        <v>516</v>
      </c>
      <c r="G152" s="7">
        <v>31</v>
      </c>
      <c r="H152" s="20" t="s">
        <v>752</v>
      </c>
      <c r="I152" s="22"/>
      <c r="J152" s="22"/>
      <c r="K152" s="22"/>
      <c r="L152" s="22"/>
      <c r="M152" s="22"/>
      <c r="N152" s="22"/>
      <c r="O152" s="22"/>
      <c r="P152" s="22"/>
      <c r="Q152" s="22"/>
      <c r="R152" s="22"/>
      <c r="S152" s="22"/>
      <c r="T152" s="22"/>
      <c r="U152" s="22"/>
      <c r="V152" s="22"/>
      <c r="W152" s="22"/>
    </row>
    <row r="153" spans="1:23" ht="14" x14ac:dyDescent="0.15">
      <c r="A153" s="20">
        <v>299</v>
      </c>
      <c r="B153" s="21">
        <v>41802</v>
      </c>
      <c r="C153" s="20" t="s">
        <v>755</v>
      </c>
      <c r="D153" s="7" t="s">
        <v>243</v>
      </c>
      <c r="E153" s="7" t="s">
        <v>107</v>
      </c>
      <c r="F153" s="7" t="s">
        <v>516</v>
      </c>
      <c r="G153" s="7">
        <v>33</v>
      </c>
      <c r="H153" s="22"/>
      <c r="I153" s="22"/>
      <c r="J153" s="22"/>
      <c r="K153" s="22"/>
      <c r="L153" s="22"/>
      <c r="M153" s="22"/>
      <c r="N153" s="22"/>
      <c r="O153" s="22"/>
      <c r="P153" s="22"/>
      <c r="Q153" s="22"/>
      <c r="R153" s="22"/>
      <c r="S153" s="22"/>
      <c r="T153" s="22"/>
      <c r="U153" s="22"/>
      <c r="V153" s="22"/>
      <c r="W153" s="22"/>
    </row>
    <row r="154" spans="1:23" ht="28" x14ac:dyDescent="0.15">
      <c r="A154" s="20">
        <v>299</v>
      </c>
      <c r="B154" s="21">
        <v>41803</v>
      </c>
      <c r="C154" s="20" t="s">
        <v>757</v>
      </c>
      <c r="D154" s="7" t="s">
        <v>362</v>
      </c>
      <c r="E154" s="7" t="s">
        <v>215</v>
      </c>
      <c r="F154" s="7" t="s">
        <v>516</v>
      </c>
      <c r="G154" s="7">
        <v>32</v>
      </c>
      <c r="H154" s="22"/>
      <c r="I154" s="22"/>
      <c r="J154" s="22"/>
      <c r="K154" s="22"/>
      <c r="L154" s="22"/>
      <c r="M154" s="22"/>
      <c r="N154" s="22"/>
      <c r="O154" s="22"/>
      <c r="P154" s="22"/>
      <c r="Q154" s="22"/>
      <c r="R154" s="22"/>
      <c r="S154" s="22"/>
      <c r="T154" s="22"/>
      <c r="U154" s="22"/>
      <c r="V154" s="22"/>
      <c r="W154" s="22"/>
    </row>
    <row r="155" spans="1:23" ht="70" x14ac:dyDescent="0.15">
      <c r="A155" s="20">
        <v>299</v>
      </c>
      <c r="B155" s="21">
        <v>41806</v>
      </c>
      <c r="C155" s="20" t="s">
        <v>762</v>
      </c>
      <c r="D155" s="7" t="s">
        <v>251</v>
      </c>
      <c r="E155" s="7" t="s">
        <v>135</v>
      </c>
      <c r="F155" s="7" t="s">
        <v>516</v>
      </c>
      <c r="G155" s="7">
        <v>23</v>
      </c>
      <c r="H155" s="20" t="s">
        <v>763</v>
      </c>
      <c r="I155" s="20" t="s">
        <v>764</v>
      </c>
      <c r="J155" s="22"/>
      <c r="K155" s="22"/>
      <c r="L155" s="22"/>
      <c r="M155" s="22"/>
      <c r="N155" s="22"/>
      <c r="O155" s="22"/>
      <c r="P155" s="22"/>
      <c r="Q155" s="22"/>
      <c r="R155" s="22"/>
      <c r="S155" s="22"/>
      <c r="T155" s="22"/>
      <c r="U155" s="22"/>
      <c r="V155" s="22"/>
      <c r="W155" s="22"/>
    </row>
    <row r="156" spans="1:23" ht="28" x14ac:dyDescent="0.15">
      <c r="A156" s="20">
        <v>299</v>
      </c>
      <c r="B156" s="21">
        <v>41810</v>
      </c>
      <c r="C156" s="20" t="s">
        <v>768</v>
      </c>
      <c r="D156" s="7" t="s">
        <v>475</v>
      </c>
      <c r="E156" s="7" t="s">
        <v>162</v>
      </c>
      <c r="F156" s="7" t="s">
        <v>516</v>
      </c>
      <c r="G156" s="7">
        <v>36</v>
      </c>
      <c r="H156" s="20" t="s">
        <v>771</v>
      </c>
      <c r="I156" s="22"/>
      <c r="J156" s="22"/>
      <c r="K156" s="22"/>
      <c r="L156" s="22"/>
      <c r="M156" s="22"/>
      <c r="N156" s="22"/>
      <c r="O156" s="22"/>
      <c r="P156" s="22"/>
      <c r="Q156" s="22"/>
      <c r="R156" s="22"/>
      <c r="S156" s="22"/>
      <c r="T156" s="22"/>
      <c r="U156" s="22"/>
      <c r="V156" s="22"/>
      <c r="W156" s="22"/>
    </row>
    <row r="157" spans="1:23" ht="56" x14ac:dyDescent="0.15">
      <c r="A157" s="20">
        <v>299</v>
      </c>
      <c r="B157" s="21">
        <v>41813</v>
      </c>
      <c r="C157" s="20" t="s">
        <v>775</v>
      </c>
      <c r="D157" s="12"/>
      <c r="E157" s="12"/>
      <c r="F157" s="12"/>
      <c r="G157" s="12"/>
      <c r="H157" s="20" t="s">
        <v>777</v>
      </c>
      <c r="I157" s="22"/>
      <c r="J157" s="22"/>
      <c r="K157" s="22"/>
      <c r="L157" s="22"/>
      <c r="M157" s="22"/>
      <c r="N157" s="22"/>
      <c r="O157" s="22"/>
      <c r="P157" s="22"/>
      <c r="Q157" s="22"/>
      <c r="R157" s="22"/>
      <c r="S157" s="22"/>
      <c r="T157" s="22"/>
      <c r="U157" s="22"/>
      <c r="V157" s="22"/>
      <c r="W157" s="22"/>
    </row>
    <row r="158" spans="1:23" ht="28" x14ac:dyDescent="0.15">
      <c r="A158" s="20">
        <v>299</v>
      </c>
      <c r="B158" s="21">
        <v>41815</v>
      </c>
      <c r="C158" s="20" t="s">
        <v>780</v>
      </c>
      <c r="D158" s="7" t="s">
        <v>781</v>
      </c>
      <c r="E158" s="7" t="s">
        <v>142</v>
      </c>
      <c r="F158" s="7" t="s">
        <v>516</v>
      </c>
      <c r="G158" s="7">
        <v>38</v>
      </c>
      <c r="H158" s="20" t="s">
        <v>782</v>
      </c>
      <c r="I158" s="22"/>
      <c r="J158" s="22"/>
      <c r="K158" s="22"/>
      <c r="L158" s="22"/>
      <c r="M158" s="22"/>
      <c r="N158" s="22"/>
      <c r="O158" s="22"/>
      <c r="P158" s="22"/>
      <c r="Q158" s="22"/>
      <c r="R158" s="22"/>
      <c r="S158" s="22"/>
      <c r="T158" s="22"/>
      <c r="U158" s="22"/>
      <c r="V158" s="22"/>
      <c r="W158" s="22"/>
    </row>
    <row r="159" spans="1:23" ht="42" x14ac:dyDescent="0.15">
      <c r="A159" s="20">
        <v>299</v>
      </c>
      <c r="B159" s="21">
        <v>41817</v>
      </c>
      <c r="C159" s="20" t="s">
        <v>783</v>
      </c>
      <c r="D159" s="7" t="s">
        <v>383</v>
      </c>
      <c r="E159" s="7" t="s">
        <v>101</v>
      </c>
      <c r="F159" s="7" t="s">
        <v>516</v>
      </c>
      <c r="G159" s="7">
        <v>35</v>
      </c>
      <c r="H159" s="20" t="s">
        <v>785</v>
      </c>
      <c r="I159" s="22"/>
      <c r="J159" s="22"/>
      <c r="K159" s="22"/>
      <c r="L159" s="22"/>
      <c r="M159" s="22"/>
      <c r="N159" s="22"/>
      <c r="O159" s="22"/>
      <c r="P159" s="22"/>
      <c r="Q159" s="22"/>
      <c r="R159" s="22"/>
      <c r="S159" s="22"/>
      <c r="T159" s="22"/>
      <c r="U159" s="22"/>
      <c r="V159" s="22"/>
      <c r="W159" s="22"/>
    </row>
    <row r="160" spans="1:23" ht="70" x14ac:dyDescent="0.15">
      <c r="A160" s="20">
        <v>299</v>
      </c>
      <c r="B160" s="21">
        <v>41821</v>
      </c>
      <c r="C160" s="20" t="s">
        <v>788</v>
      </c>
      <c r="D160" s="7" t="s">
        <v>520</v>
      </c>
      <c r="E160" s="7" t="s">
        <v>162</v>
      </c>
      <c r="F160" s="7" t="s">
        <v>516</v>
      </c>
      <c r="G160" s="7">
        <v>41</v>
      </c>
      <c r="H160" s="20" t="s">
        <v>789</v>
      </c>
      <c r="I160" s="22"/>
      <c r="J160" s="22"/>
      <c r="K160" s="22"/>
      <c r="L160" s="22"/>
      <c r="M160" s="22"/>
      <c r="N160" s="22"/>
      <c r="O160" s="22"/>
      <c r="P160" s="22"/>
      <c r="Q160" s="22"/>
      <c r="R160" s="22"/>
      <c r="S160" s="22"/>
      <c r="T160" s="22"/>
      <c r="U160" s="22"/>
      <c r="V160" s="22"/>
      <c r="W160" s="22"/>
    </row>
    <row r="161" spans="1:23" ht="42" x14ac:dyDescent="0.15">
      <c r="A161" s="20">
        <v>299</v>
      </c>
      <c r="B161" s="21">
        <v>41823</v>
      </c>
      <c r="C161" s="20" t="s">
        <v>790</v>
      </c>
      <c r="D161" s="7" t="s">
        <v>791</v>
      </c>
      <c r="E161" s="7" t="s">
        <v>678</v>
      </c>
      <c r="F161" s="7" t="s">
        <v>516</v>
      </c>
      <c r="G161" s="7">
        <v>37</v>
      </c>
      <c r="H161" s="20" t="s">
        <v>793</v>
      </c>
      <c r="I161" s="22"/>
      <c r="J161" s="22"/>
      <c r="K161" s="22"/>
      <c r="L161" s="22"/>
      <c r="M161" s="22"/>
      <c r="N161" s="22"/>
      <c r="O161" s="22"/>
      <c r="P161" s="22"/>
      <c r="Q161" s="22"/>
      <c r="R161" s="22"/>
      <c r="S161" s="22"/>
      <c r="T161" s="22"/>
      <c r="U161" s="22"/>
      <c r="V161" s="22"/>
      <c r="W161" s="22"/>
    </row>
    <row r="162" spans="1:23" ht="14" x14ac:dyDescent="0.15">
      <c r="A162" s="20">
        <v>299</v>
      </c>
      <c r="B162" s="21">
        <v>41825</v>
      </c>
      <c r="C162" s="20" t="s">
        <v>796</v>
      </c>
      <c r="D162" s="7" t="s">
        <v>293</v>
      </c>
      <c r="E162" s="7" t="s">
        <v>135</v>
      </c>
      <c r="F162" s="7" t="s">
        <v>516</v>
      </c>
      <c r="G162" s="7">
        <v>34</v>
      </c>
      <c r="H162" s="22"/>
      <c r="I162" s="22"/>
      <c r="J162" s="22"/>
      <c r="K162" s="22"/>
      <c r="L162" s="22"/>
      <c r="M162" s="22"/>
      <c r="N162" s="22"/>
      <c r="O162" s="22"/>
      <c r="P162" s="22"/>
      <c r="Q162" s="22"/>
      <c r="R162" s="22"/>
      <c r="S162" s="22"/>
      <c r="T162" s="22"/>
      <c r="U162" s="22"/>
      <c r="V162" s="22"/>
      <c r="W162" s="22"/>
    </row>
    <row r="163" spans="1:23" ht="13" x14ac:dyDescent="0.15">
      <c r="A163" s="22"/>
      <c r="B163" s="92"/>
      <c r="C163" s="22"/>
      <c r="D163" s="12"/>
      <c r="E163" s="12"/>
      <c r="F163" s="12"/>
      <c r="G163" s="12"/>
      <c r="H163" s="22"/>
      <c r="I163" s="22"/>
      <c r="J163" s="22"/>
      <c r="K163" s="22"/>
      <c r="L163" s="22"/>
      <c r="M163" s="22"/>
      <c r="N163" s="22"/>
      <c r="O163" s="22"/>
      <c r="P163" s="22"/>
      <c r="Q163" s="22"/>
      <c r="R163" s="22"/>
      <c r="S163" s="22"/>
      <c r="T163" s="22"/>
      <c r="U163" s="22"/>
      <c r="V163" s="22"/>
      <c r="W163" s="22"/>
    </row>
    <row r="164" spans="1:23" ht="56" x14ac:dyDescent="0.15">
      <c r="A164" s="20">
        <v>299</v>
      </c>
      <c r="B164" s="21">
        <v>41847</v>
      </c>
      <c r="C164" s="20" t="s">
        <v>806</v>
      </c>
      <c r="D164" s="7" t="s">
        <v>408</v>
      </c>
      <c r="E164" s="7" t="s">
        <v>135</v>
      </c>
      <c r="F164" s="7" t="s">
        <v>516</v>
      </c>
      <c r="G164" s="7">
        <v>43</v>
      </c>
      <c r="H164" s="20" t="s">
        <v>810</v>
      </c>
      <c r="I164" s="22"/>
      <c r="J164" s="22"/>
      <c r="K164" s="22"/>
      <c r="L164" s="22"/>
      <c r="M164" s="22"/>
      <c r="N164" s="22"/>
      <c r="O164" s="22"/>
      <c r="P164" s="22"/>
      <c r="Q164" s="22"/>
      <c r="R164" s="22"/>
      <c r="S164" s="22"/>
      <c r="T164" s="22"/>
      <c r="U164" s="22"/>
      <c r="V164" s="22"/>
      <c r="W164" s="22"/>
    </row>
    <row r="165" spans="1:23" ht="42" x14ac:dyDescent="0.15">
      <c r="A165" s="20">
        <v>299</v>
      </c>
      <c r="B165" s="21">
        <v>41850</v>
      </c>
      <c r="C165" s="20" t="s">
        <v>811</v>
      </c>
      <c r="D165" s="7" t="s">
        <v>428</v>
      </c>
      <c r="E165" s="7" t="s">
        <v>101</v>
      </c>
      <c r="F165" s="7" t="s">
        <v>516</v>
      </c>
      <c r="G165" s="7">
        <v>46</v>
      </c>
      <c r="H165" s="20" t="s">
        <v>812</v>
      </c>
      <c r="I165" s="22"/>
      <c r="J165" s="22"/>
      <c r="K165" s="22"/>
      <c r="L165" s="22"/>
      <c r="M165" s="22"/>
      <c r="N165" s="22"/>
      <c r="O165" s="22"/>
      <c r="P165" s="22"/>
      <c r="Q165" s="22"/>
      <c r="R165" s="22"/>
      <c r="S165" s="22"/>
      <c r="T165" s="22"/>
      <c r="U165" s="22"/>
      <c r="V165" s="22"/>
      <c r="W165" s="22"/>
    </row>
    <row r="166" spans="1:23" ht="56" x14ac:dyDescent="0.15">
      <c r="A166" s="20">
        <v>299</v>
      </c>
      <c r="B166" s="21">
        <v>41858</v>
      </c>
      <c r="C166" s="20" t="s">
        <v>817</v>
      </c>
      <c r="D166" s="7" t="s">
        <v>819</v>
      </c>
      <c r="E166" s="7" t="s">
        <v>616</v>
      </c>
      <c r="F166" s="7" t="s">
        <v>516</v>
      </c>
      <c r="G166" s="7">
        <v>42</v>
      </c>
      <c r="H166" s="20" t="s">
        <v>820</v>
      </c>
      <c r="I166" s="22"/>
      <c r="J166" s="22"/>
      <c r="K166" s="22"/>
      <c r="L166" s="22"/>
      <c r="M166" s="22"/>
      <c r="N166" s="22"/>
      <c r="O166" s="22"/>
      <c r="P166" s="22"/>
      <c r="Q166" s="22"/>
      <c r="R166" s="22"/>
      <c r="S166" s="22"/>
      <c r="T166" s="22"/>
      <c r="U166" s="22"/>
      <c r="V166" s="22"/>
      <c r="W166" s="22"/>
    </row>
    <row r="167" spans="1:23" ht="168" x14ac:dyDescent="0.15">
      <c r="A167" s="20">
        <v>299</v>
      </c>
      <c r="B167" s="21">
        <v>41860</v>
      </c>
      <c r="C167" s="20" t="s">
        <v>821</v>
      </c>
      <c r="D167" s="7" t="s">
        <v>300</v>
      </c>
      <c r="E167" s="7" t="s">
        <v>107</v>
      </c>
      <c r="F167" s="7" t="s">
        <v>516</v>
      </c>
      <c r="G167" s="7">
        <v>39</v>
      </c>
      <c r="H167" s="20" t="s">
        <v>824</v>
      </c>
      <c r="I167" s="22"/>
      <c r="J167" s="22"/>
      <c r="K167" s="22"/>
      <c r="L167" s="22"/>
      <c r="M167" s="22"/>
      <c r="N167" s="22"/>
      <c r="O167" s="22"/>
      <c r="P167" s="22"/>
      <c r="Q167" s="22"/>
      <c r="R167" s="22"/>
      <c r="S167" s="22"/>
      <c r="T167" s="22"/>
      <c r="U167" s="22"/>
      <c r="V167" s="22"/>
      <c r="W167" s="22"/>
    </row>
    <row r="168" spans="1:23" ht="42" x14ac:dyDescent="0.15">
      <c r="A168" s="20">
        <v>299</v>
      </c>
      <c r="B168" s="21">
        <v>41862</v>
      </c>
      <c r="C168" s="20" t="s">
        <v>829</v>
      </c>
      <c r="D168" s="7" t="s">
        <v>642</v>
      </c>
      <c r="E168" s="7" t="s">
        <v>162</v>
      </c>
      <c r="F168" s="7" t="s">
        <v>516</v>
      </c>
      <c r="G168" s="7">
        <v>44</v>
      </c>
      <c r="H168" s="22"/>
      <c r="I168" s="22"/>
      <c r="J168" s="22"/>
      <c r="K168" s="22"/>
      <c r="L168" s="22"/>
      <c r="M168" s="22"/>
      <c r="N168" s="22"/>
      <c r="O168" s="22"/>
      <c r="P168" s="22"/>
      <c r="Q168" s="22"/>
      <c r="R168" s="22"/>
      <c r="S168" s="22"/>
      <c r="T168" s="22"/>
      <c r="U168" s="22"/>
      <c r="V168" s="22"/>
      <c r="W168" s="22"/>
    </row>
    <row r="169" spans="1:23" ht="56" x14ac:dyDescent="0.15">
      <c r="A169" s="20">
        <v>299</v>
      </c>
      <c r="B169" s="21">
        <v>41866</v>
      </c>
      <c r="C169" s="20" t="s">
        <v>833</v>
      </c>
      <c r="D169" s="7" t="s">
        <v>657</v>
      </c>
      <c r="E169" s="7" t="s">
        <v>678</v>
      </c>
      <c r="F169" s="7" t="s">
        <v>516</v>
      </c>
      <c r="G169" s="7">
        <v>50</v>
      </c>
      <c r="H169" s="20" t="s">
        <v>835</v>
      </c>
      <c r="I169" s="22"/>
      <c r="J169" s="22"/>
      <c r="K169" s="22"/>
      <c r="L169" s="22"/>
      <c r="M169" s="22"/>
      <c r="N169" s="22"/>
      <c r="O169" s="22"/>
      <c r="P169" s="22"/>
      <c r="Q169" s="22"/>
      <c r="R169" s="22"/>
      <c r="S169" s="22"/>
      <c r="T169" s="22"/>
      <c r="U169" s="22"/>
      <c r="V169" s="22"/>
      <c r="W169" s="22"/>
    </row>
    <row r="170" spans="1:23" ht="154" x14ac:dyDescent="0.15">
      <c r="A170" s="20">
        <v>299</v>
      </c>
      <c r="B170" s="21">
        <v>41866</v>
      </c>
      <c r="C170" s="20" t="s">
        <v>1470</v>
      </c>
      <c r="D170" s="7" t="s">
        <v>350</v>
      </c>
      <c r="E170" s="7" t="s">
        <v>107</v>
      </c>
      <c r="F170" s="7" t="s">
        <v>516</v>
      </c>
      <c r="G170" s="7">
        <v>45</v>
      </c>
      <c r="H170" s="22"/>
      <c r="I170" s="22"/>
      <c r="J170" s="22"/>
      <c r="K170" s="22"/>
      <c r="L170" s="22"/>
      <c r="M170" s="22"/>
      <c r="N170" s="22"/>
      <c r="O170" s="22"/>
      <c r="P170" s="22"/>
      <c r="Q170" s="22"/>
      <c r="R170" s="22"/>
      <c r="S170" s="22"/>
      <c r="T170" s="22"/>
      <c r="U170" s="22"/>
      <c r="V170" s="22"/>
      <c r="W170" s="22"/>
    </row>
    <row r="171" spans="1:23" ht="42" x14ac:dyDescent="0.15">
      <c r="A171" s="20">
        <v>299</v>
      </c>
      <c r="B171" s="21">
        <v>41867</v>
      </c>
      <c r="C171" s="20" t="s">
        <v>846</v>
      </c>
      <c r="D171" s="7" t="s">
        <v>847</v>
      </c>
      <c r="E171" s="7" t="s">
        <v>142</v>
      </c>
      <c r="F171" s="7" t="s">
        <v>516</v>
      </c>
      <c r="G171" s="7">
        <v>47</v>
      </c>
      <c r="H171" s="20" t="s">
        <v>848</v>
      </c>
      <c r="I171" s="22"/>
      <c r="J171" s="22"/>
      <c r="K171" s="22"/>
      <c r="L171" s="22"/>
      <c r="M171" s="22"/>
      <c r="N171" s="22"/>
      <c r="O171" s="22"/>
      <c r="P171" s="22"/>
      <c r="Q171" s="22"/>
      <c r="R171" s="22"/>
      <c r="S171" s="22"/>
      <c r="T171" s="22"/>
      <c r="U171" s="22"/>
      <c r="V171" s="22"/>
      <c r="W171" s="22"/>
    </row>
    <row r="172" spans="1:23" ht="84" x14ac:dyDescent="0.15">
      <c r="A172" s="20">
        <v>299</v>
      </c>
      <c r="B172" s="21">
        <v>41868</v>
      </c>
      <c r="C172" s="20" t="s">
        <v>851</v>
      </c>
      <c r="D172" s="7" t="s">
        <v>125</v>
      </c>
      <c r="E172" s="7" t="s">
        <v>89</v>
      </c>
      <c r="F172" s="7" t="s">
        <v>516</v>
      </c>
      <c r="G172" s="7">
        <v>40</v>
      </c>
      <c r="H172" s="20" t="s">
        <v>854</v>
      </c>
      <c r="I172" s="22"/>
      <c r="J172" s="22"/>
      <c r="K172" s="22"/>
      <c r="L172" s="22"/>
      <c r="M172" s="22"/>
      <c r="N172" s="22"/>
      <c r="O172" s="22"/>
      <c r="P172" s="22"/>
      <c r="Q172" s="22"/>
      <c r="R172" s="22"/>
      <c r="S172" s="22"/>
      <c r="T172" s="22"/>
      <c r="U172" s="22"/>
      <c r="V172" s="22"/>
      <c r="W172" s="22"/>
    </row>
    <row r="173" spans="1:23" ht="14" x14ac:dyDescent="0.15">
      <c r="A173" s="20">
        <v>299</v>
      </c>
      <c r="B173" s="21">
        <v>41870</v>
      </c>
      <c r="C173" s="20" t="s">
        <v>859</v>
      </c>
      <c r="D173" s="7" t="s">
        <v>202</v>
      </c>
      <c r="E173" s="7" t="s">
        <v>89</v>
      </c>
      <c r="F173" s="7" t="s">
        <v>516</v>
      </c>
      <c r="G173" s="7">
        <v>48</v>
      </c>
      <c r="H173" s="22"/>
      <c r="I173" s="22"/>
      <c r="J173" s="22"/>
      <c r="K173" s="22"/>
      <c r="L173" s="22"/>
      <c r="M173" s="22"/>
      <c r="N173" s="22"/>
      <c r="O173" s="22"/>
      <c r="P173" s="22"/>
      <c r="Q173" s="22"/>
      <c r="R173" s="22"/>
      <c r="S173" s="22"/>
      <c r="T173" s="22"/>
      <c r="U173" s="22"/>
      <c r="V173" s="22"/>
      <c r="W173" s="22"/>
    </row>
    <row r="174" spans="1:23" ht="42" x14ac:dyDescent="0.15">
      <c r="A174" s="20">
        <v>299</v>
      </c>
      <c r="B174" s="21">
        <v>41871</v>
      </c>
      <c r="C174" s="20" t="s">
        <v>862</v>
      </c>
      <c r="D174" s="12"/>
      <c r="E174" s="12"/>
      <c r="F174" s="12"/>
      <c r="G174" s="12"/>
      <c r="H174" s="22"/>
      <c r="I174" s="22"/>
      <c r="J174" s="22"/>
      <c r="K174" s="22"/>
      <c r="L174" s="22"/>
      <c r="M174" s="22"/>
      <c r="N174" s="22"/>
      <c r="O174" s="22"/>
      <c r="P174" s="22"/>
      <c r="Q174" s="22"/>
      <c r="R174" s="22"/>
      <c r="S174" s="22"/>
      <c r="T174" s="22"/>
      <c r="U174" s="22"/>
      <c r="V174" s="22"/>
      <c r="W174" s="22"/>
    </row>
    <row r="175" spans="1:23" ht="42" x14ac:dyDescent="0.15">
      <c r="A175" s="20">
        <v>299</v>
      </c>
      <c r="B175" s="21">
        <v>41873</v>
      </c>
      <c r="C175" s="20" t="s">
        <v>868</v>
      </c>
      <c r="D175" s="7" t="s">
        <v>869</v>
      </c>
      <c r="E175" s="7" t="s">
        <v>162</v>
      </c>
      <c r="F175" s="7" t="s">
        <v>516</v>
      </c>
      <c r="G175" s="7">
        <v>49</v>
      </c>
      <c r="H175" s="20" t="s">
        <v>872</v>
      </c>
      <c r="I175" s="22"/>
      <c r="J175" s="22"/>
      <c r="K175" s="22"/>
      <c r="L175" s="22"/>
      <c r="M175" s="22"/>
      <c r="N175" s="22"/>
      <c r="O175" s="22"/>
      <c r="P175" s="22"/>
      <c r="Q175" s="22"/>
      <c r="R175" s="22"/>
      <c r="S175" s="22"/>
      <c r="T175" s="22"/>
      <c r="U175" s="22"/>
      <c r="V175" s="22"/>
      <c r="W175" s="22"/>
    </row>
    <row r="176" spans="1:23" ht="154" x14ac:dyDescent="0.15">
      <c r="A176" s="20">
        <v>299</v>
      </c>
      <c r="B176" s="21">
        <v>41873</v>
      </c>
      <c r="C176" s="20" t="s">
        <v>875</v>
      </c>
      <c r="D176" s="7" t="s">
        <v>368</v>
      </c>
      <c r="E176" s="7" t="s">
        <v>89</v>
      </c>
      <c r="F176" s="7" t="s">
        <v>516</v>
      </c>
      <c r="G176" s="7">
        <v>63</v>
      </c>
      <c r="H176" s="20" t="s">
        <v>879</v>
      </c>
      <c r="I176" s="22"/>
      <c r="J176" s="22"/>
      <c r="K176" s="22"/>
      <c r="L176" s="22"/>
      <c r="M176" s="22"/>
      <c r="N176" s="22"/>
      <c r="O176" s="22"/>
      <c r="P176" s="22"/>
      <c r="Q176" s="22"/>
      <c r="R176" s="22"/>
      <c r="S176" s="22"/>
      <c r="T176" s="22"/>
      <c r="U176" s="22"/>
      <c r="V176" s="22"/>
      <c r="W176" s="22"/>
    </row>
    <row r="177" spans="1:23" ht="14" x14ac:dyDescent="0.15">
      <c r="A177" s="20">
        <v>299</v>
      </c>
      <c r="B177" s="21">
        <v>41853</v>
      </c>
      <c r="C177" s="20" t="s">
        <v>887</v>
      </c>
      <c r="D177" s="12"/>
      <c r="E177" s="12"/>
      <c r="F177" s="12"/>
      <c r="G177" s="12"/>
      <c r="H177" s="22"/>
      <c r="I177" s="22"/>
      <c r="J177" s="22"/>
      <c r="K177" s="22"/>
      <c r="L177" s="22"/>
      <c r="M177" s="22"/>
      <c r="N177" s="22"/>
      <c r="O177" s="22"/>
      <c r="P177" s="22"/>
      <c r="Q177" s="22"/>
      <c r="R177" s="22"/>
      <c r="S177" s="22"/>
      <c r="T177" s="22"/>
      <c r="U177" s="22"/>
      <c r="V177" s="22"/>
      <c r="W177" s="22"/>
    </row>
    <row r="178" spans="1:23" ht="28" x14ac:dyDescent="0.15">
      <c r="A178" s="20">
        <v>299</v>
      </c>
      <c r="B178" s="21">
        <v>41877</v>
      </c>
      <c r="C178" s="20" t="s">
        <v>894</v>
      </c>
      <c r="D178" s="12"/>
      <c r="E178" s="12"/>
      <c r="F178" s="12"/>
      <c r="G178" s="12"/>
      <c r="H178" s="22"/>
      <c r="I178" s="22"/>
      <c r="J178" s="22"/>
      <c r="K178" s="22"/>
      <c r="L178" s="22"/>
      <c r="M178" s="22"/>
      <c r="N178" s="22"/>
      <c r="O178" s="22"/>
      <c r="P178" s="22"/>
      <c r="Q178" s="22"/>
      <c r="R178" s="22"/>
      <c r="S178" s="22"/>
      <c r="T178" s="22"/>
      <c r="U178" s="22"/>
      <c r="V178" s="22"/>
      <c r="W178" s="22"/>
    </row>
    <row r="179" spans="1:23" ht="42" x14ac:dyDescent="0.15">
      <c r="A179" s="20">
        <v>299</v>
      </c>
      <c r="B179" s="21">
        <v>41880</v>
      </c>
      <c r="C179" s="20" t="s">
        <v>896</v>
      </c>
      <c r="D179" s="7" t="s">
        <v>897</v>
      </c>
      <c r="E179" s="7" t="s">
        <v>162</v>
      </c>
      <c r="F179" s="7" t="s">
        <v>516</v>
      </c>
      <c r="G179" s="7">
        <v>54</v>
      </c>
      <c r="H179" s="20" t="s">
        <v>898</v>
      </c>
      <c r="I179" s="22"/>
      <c r="J179" s="22"/>
      <c r="K179" s="22"/>
      <c r="L179" s="22"/>
      <c r="M179" s="22"/>
      <c r="N179" s="22"/>
      <c r="O179" s="22"/>
      <c r="P179" s="22"/>
      <c r="Q179" s="22"/>
      <c r="R179" s="22"/>
      <c r="S179" s="22"/>
      <c r="T179" s="22"/>
      <c r="U179" s="22"/>
      <c r="V179" s="22"/>
      <c r="W179" s="22"/>
    </row>
    <row r="180" spans="1:23" ht="28" x14ac:dyDescent="0.15">
      <c r="A180" s="20">
        <v>299</v>
      </c>
      <c r="B180" s="21">
        <v>41885</v>
      </c>
      <c r="C180" s="20" t="s">
        <v>899</v>
      </c>
      <c r="D180" s="7" t="s">
        <v>393</v>
      </c>
      <c r="E180" s="7" t="s">
        <v>215</v>
      </c>
      <c r="F180" s="7" t="s">
        <v>516</v>
      </c>
      <c r="G180" s="7">
        <v>52</v>
      </c>
      <c r="H180" s="20" t="s">
        <v>901</v>
      </c>
      <c r="I180" s="22"/>
      <c r="J180" s="22"/>
      <c r="K180" s="22"/>
      <c r="L180" s="22"/>
      <c r="M180" s="22"/>
      <c r="N180" s="22"/>
      <c r="O180" s="22"/>
      <c r="P180" s="22"/>
      <c r="Q180" s="22"/>
      <c r="R180" s="22"/>
      <c r="S180" s="22"/>
      <c r="T180" s="22"/>
      <c r="U180" s="22"/>
      <c r="V180" s="22"/>
      <c r="W180" s="22"/>
    </row>
    <row r="181" spans="1:23" s="143" customFormat="1" ht="28" x14ac:dyDescent="0.15">
      <c r="A181" s="74">
        <v>299</v>
      </c>
      <c r="B181" s="21">
        <v>41889</v>
      </c>
      <c r="C181" s="74" t="s">
        <v>1471</v>
      </c>
      <c r="D181" s="13" t="s">
        <v>438</v>
      </c>
      <c r="E181" s="13" t="s">
        <v>215</v>
      </c>
      <c r="F181" s="13" t="s">
        <v>516</v>
      </c>
      <c r="G181" s="13">
        <v>57</v>
      </c>
      <c r="H181" s="74"/>
      <c r="I181" s="74"/>
      <c r="J181" s="74"/>
      <c r="K181" s="74"/>
      <c r="L181" s="74"/>
      <c r="M181" s="74"/>
      <c r="N181" s="74"/>
      <c r="O181" s="74"/>
      <c r="P181" s="74"/>
      <c r="Q181" s="74"/>
      <c r="R181" s="74"/>
      <c r="S181" s="74"/>
      <c r="T181" s="74"/>
      <c r="U181" s="74"/>
      <c r="V181" s="74"/>
      <c r="W181" s="74"/>
    </row>
    <row r="182" spans="1:23" ht="56" x14ac:dyDescent="0.15">
      <c r="A182" s="20">
        <v>299</v>
      </c>
      <c r="B182" s="21">
        <v>41889</v>
      </c>
      <c r="C182" s="20" t="s">
        <v>903</v>
      </c>
      <c r="D182" s="7" t="s">
        <v>904</v>
      </c>
      <c r="E182" s="7" t="s">
        <v>616</v>
      </c>
      <c r="F182" s="7" t="s">
        <v>516</v>
      </c>
      <c r="G182" s="7">
        <v>58</v>
      </c>
      <c r="H182" s="20" t="s">
        <v>908</v>
      </c>
      <c r="I182" s="22"/>
      <c r="J182" s="22"/>
      <c r="K182" s="22"/>
      <c r="L182" s="22"/>
      <c r="M182" s="22"/>
      <c r="N182" s="22"/>
      <c r="O182" s="22"/>
      <c r="P182" s="22"/>
      <c r="Q182" s="22"/>
      <c r="R182" s="22"/>
      <c r="S182" s="22"/>
      <c r="T182" s="22"/>
      <c r="U182" s="22"/>
      <c r="V182" s="22"/>
      <c r="W182" s="22"/>
    </row>
    <row r="183" spans="1:23" ht="14" x14ac:dyDescent="0.15">
      <c r="A183" s="20">
        <v>299</v>
      </c>
      <c r="B183" s="21">
        <v>41889</v>
      </c>
      <c r="C183" s="20" t="s">
        <v>903</v>
      </c>
      <c r="D183" s="7" t="s">
        <v>911</v>
      </c>
      <c r="E183" s="7" t="s">
        <v>162</v>
      </c>
      <c r="F183" s="7" t="s">
        <v>516</v>
      </c>
      <c r="G183" s="7">
        <v>59</v>
      </c>
      <c r="H183" s="22"/>
      <c r="I183" s="22"/>
      <c r="J183" s="22"/>
      <c r="K183" s="22"/>
      <c r="L183" s="22"/>
      <c r="M183" s="22"/>
      <c r="N183" s="22"/>
      <c r="O183" s="22"/>
      <c r="P183" s="22"/>
      <c r="Q183" s="22"/>
      <c r="R183" s="22"/>
      <c r="S183" s="22"/>
      <c r="T183" s="22"/>
      <c r="U183" s="22"/>
      <c r="V183" s="22"/>
      <c r="W183" s="22"/>
    </row>
    <row r="184" spans="1:23" ht="14" x14ac:dyDescent="0.15">
      <c r="A184" s="20">
        <v>299</v>
      </c>
      <c r="B184" s="21">
        <v>41889</v>
      </c>
      <c r="C184" s="20" t="s">
        <v>903</v>
      </c>
      <c r="D184" s="7" t="s">
        <v>494</v>
      </c>
      <c r="E184" s="7" t="s">
        <v>215</v>
      </c>
      <c r="F184" s="7" t="s">
        <v>516</v>
      </c>
      <c r="G184" s="7">
        <v>60</v>
      </c>
      <c r="H184" s="22"/>
      <c r="I184" s="22"/>
      <c r="J184" s="22"/>
      <c r="K184" s="22"/>
      <c r="L184" s="22"/>
      <c r="M184" s="22"/>
      <c r="N184" s="22"/>
      <c r="O184" s="22"/>
      <c r="P184" s="22"/>
      <c r="Q184" s="22"/>
      <c r="R184" s="22"/>
      <c r="S184" s="22"/>
      <c r="T184" s="22"/>
      <c r="U184" s="22"/>
      <c r="V184" s="22"/>
      <c r="W184" s="22"/>
    </row>
    <row r="185" spans="1:23" ht="14" x14ac:dyDescent="0.15">
      <c r="A185" s="20">
        <v>299</v>
      </c>
      <c r="B185" s="21">
        <v>41889</v>
      </c>
      <c r="C185" s="20" t="s">
        <v>903</v>
      </c>
      <c r="D185" s="7" t="s">
        <v>915</v>
      </c>
      <c r="E185" s="7" t="s">
        <v>162</v>
      </c>
      <c r="F185" s="7" t="s">
        <v>516</v>
      </c>
      <c r="G185" s="7">
        <v>61</v>
      </c>
      <c r="H185" s="22"/>
      <c r="I185" s="22"/>
      <c r="J185" s="22"/>
      <c r="K185" s="22"/>
      <c r="L185" s="22"/>
      <c r="M185" s="22"/>
      <c r="N185" s="22"/>
      <c r="O185" s="22"/>
      <c r="P185" s="22"/>
      <c r="Q185" s="22"/>
      <c r="R185" s="22"/>
      <c r="S185" s="22"/>
      <c r="T185" s="22"/>
      <c r="U185" s="22"/>
      <c r="V185" s="22"/>
      <c r="W185" s="22"/>
    </row>
    <row r="186" spans="1:23" ht="14" x14ac:dyDescent="0.15">
      <c r="A186" s="20">
        <v>299</v>
      </c>
      <c r="B186" s="21">
        <v>41890</v>
      </c>
      <c r="C186" s="20" t="s">
        <v>921</v>
      </c>
      <c r="D186" s="7" t="s">
        <v>922</v>
      </c>
      <c r="E186" s="7" t="s">
        <v>215</v>
      </c>
      <c r="F186" s="7" t="s">
        <v>516</v>
      </c>
      <c r="G186" s="7">
        <v>62</v>
      </c>
      <c r="H186" s="22"/>
      <c r="I186" s="22"/>
      <c r="J186" s="22"/>
      <c r="K186" s="22"/>
      <c r="L186" s="22"/>
      <c r="M186" s="22"/>
      <c r="N186" s="22"/>
      <c r="O186" s="22"/>
      <c r="P186" s="22"/>
      <c r="Q186" s="22"/>
      <c r="R186" s="22"/>
      <c r="S186" s="22"/>
      <c r="T186" s="22"/>
      <c r="U186" s="22"/>
      <c r="V186" s="22"/>
      <c r="W186" s="22"/>
    </row>
    <row r="187" spans="1:23" ht="28" x14ac:dyDescent="0.15">
      <c r="A187" s="20">
        <v>299</v>
      </c>
      <c r="B187" s="21">
        <v>41891</v>
      </c>
      <c r="C187" s="20" t="s">
        <v>926</v>
      </c>
      <c r="D187" s="7" t="s">
        <v>88</v>
      </c>
      <c r="E187" s="7" t="s">
        <v>89</v>
      </c>
      <c r="F187" s="7" t="s">
        <v>48</v>
      </c>
      <c r="G187" s="7">
        <v>8</v>
      </c>
      <c r="H187" s="22"/>
      <c r="I187" s="22"/>
      <c r="J187" s="22"/>
      <c r="K187" s="22"/>
      <c r="L187" s="22"/>
      <c r="M187" s="22"/>
      <c r="N187" s="22"/>
      <c r="O187" s="22"/>
      <c r="P187" s="22"/>
      <c r="Q187" s="22"/>
      <c r="R187" s="22"/>
      <c r="S187" s="22"/>
      <c r="T187" s="22"/>
      <c r="U187" s="22"/>
      <c r="V187" s="22"/>
      <c r="W187" s="22"/>
    </row>
    <row r="188" spans="1:23" ht="28" x14ac:dyDescent="0.15">
      <c r="A188" s="20">
        <v>299</v>
      </c>
      <c r="B188" s="21">
        <v>41893</v>
      </c>
      <c r="C188" s="20" t="s">
        <v>927</v>
      </c>
      <c r="D188" s="7" t="s">
        <v>413</v>
      </c>
      <c r="E188" s="7" t="s">
        <v>135</v>
      </c>
      <c r="F188" s="5" t="s">
        <v>516</v>
      </c>
      <c r="G188" s="5">
        <v>51</v>
      </c>
      <c r="H188" s="11" t="s">
        <v>928</v>
      </c>
      <c r="I188" s="22"/>
      <c r="J188" s="22"/>
      <c r="K188" s="22"/>
      <c r="L188" s="22"/>
      <c r="M188" s="22"/>
      <c r="N188" s="22"/>
      <c r="O188" s="22"/>
      <c r="P188" s="22"/>
      <c r="Q188" s="22"/>
      <c r="R188" s="22"/>
      <c r="S188" s="22"/>
      <c r="T188" s="22"/>
      <c r="U188" s="22"/>
      <c r="V188" s="22"/>
      <c r="W188" s="22"/>
    </row>
    <row r="189" spans="1:23" ht="84" x14ac:dyDescent="0.15">
      <c r="A189" s="20">
        <v>299</v>
      </c>
      <c r="B189" s="21">
        <v>41893</v>
      </c>
      <c r="C189" s="20" t="s">
        <v>929</v>
      </c>
      <c r="D189" s="7" t="s">
        <v>930</v>
      </c>
      <c r="E189" s="7" t="s">
        <v>678</v>
      </c>
      <c r="F189" s="5" t="s">
        <v>516</v>
      </c>
      <c r="G189" s="5">
        <v>56</v>
      </c>
      <c r="H189" s="20" t="s">
        <v>931</v>
      </c>
      <c r="I189" s="22"/>
      <c r="J189" s="22"/>
      <c r="K189" s="22"/>
      <c r="L189" s="22"/>
      <c r="M189" s="22"/>
      <c r="N189" s="22"/>
      <c r="O189" s="22"/>
      <c r="P189" s="22"/>
      <c r="Q189" s="22"/>
      <c r="R189" s="22"/>
      <c r="S189" s="22"/>
      <c r="T189" s="22"/>
      <c r="U189" s="22"/>
      <c r="V189" s="22"/>
      <c r="W189" s="22"/>
    </row>
    <row r="190" spans="1:23" ht="42" x14ac:dyDescent="0.15">
      <c r="A190" s="20">
        <v>299</v>
      </c>
      <c r="B190" s="21">
        <v>41894</v>
      </c>
      <c r="C190" s="20" t="s">
        <v>932</v>
      </c>
      <c r="D190" s="7" t="s">
        <v>424</v>
      </c>
      <c r="E190" s="7" t="s">
        <v>135</v>
      </c>
      <c r="F190" s="5" t="s">
        <v>516</v>
      </c>
      <c r="G190" s="5">
        <v>53</v>
      </c>
      <c r="H190" s="20" t="s">
        <v>933</v>
      </c>
      <c r="I190" s="22"/>
      <c r="J190" s="22"/>
      <c r="K190" s="22"/>
      <c r="L190" s="22"/>
      <c r="M190" s="22"/>
      <c r="N190" s="22"/>
      <c r="O190" s="22"/>
      <c r="P190" s="22"/>
      <c r="Q190" s="22"/>
      <c r="R190" s="22"/>
      <c r="S190" s="22"/>
      <c r="T190" s="22"/>
      <c r="U190" s="22"/>
      <c r="V190" s="22"/>
      <c r="W190" s="22"/>
    </row>
    <row r="191" spans="1:23" ht="14" x14ac:dyDescent="0.15">
      <c r="A191" s="20">
        <v>299</v>
      </c>
      <c r="B191" s="21">
        <v>41895</v>
      </c>
      <c r="C191" s="20" t="s">
        <v>934</v>
      </c>
      <c r="D191" s="12"/>
      <c r="E191" s="12"/>
      <c r="F191" s="1"/>
      <c r="G191" s="1"/>
      <c r="H191" s="22"/>
      <c r="I191" s="22"/>
      <c r="J191" s="22"/>
      <c r="K191" s="22"/>
      <c r="L191" s="22"/>
      <c r="M191" s="22"/>
      <c r="N191" s="22"/>
      <c r="O191" s="22"/>
      <c r="P191" s="22"/>
      <c r="Q191" s="22"/>
      <c r="R191" s="22"/>
      <c r="S191" s="22"/>
      <c r="T191" s="22"/>
      <c r="U191" s="22"/>
      <c r="V191" s="22"/>
      <c r="W191" s="22"/>
    </row>
    <row r="192" spans="1:23" ht="56" x14ac:dyDescent="0.15">
      <c r="A192" s="20">
        <v>299</v>
      </c>
      <c r="B192" s="21">
        <v>41897</v>
      </c>
      <c r="C192" s="20" t="s">
        <v>935</v>
      </c>
      <c r="D192" s="7" t="s">
        <v>377</v>
      </c>
      <c r="E192" s="7" t="s">
        <v>107</v>
      </c>
      <c r="F192" s="5" t="s">
        <v>516</v>
      </c>
      <c r="G192" s="5">
        <v>55</v>
      </c>
      <c r="H192" s="20" t="s">
        <v>936</v>
      </c>
      <c r="I192" s="22"/>
      <c r="J192" s="22"/>
      <c r="K192" s="22"/>
      <c r="L192" s="22"/>
      <c r="M192" s="22"/>
      <c r="N192" s="22"/>
      <c r="O192" s="22"/>
      <c r="P192" s="22"/>
      <c r="Q192" s="22"/>
      <c r="R192" s="22"/>
      <c r="S192" s="22"/>
      <c r="T192" s="22"/>
      <c r="U192" s="22"/>
      <c r="V192" s="22"/>
      <c r="W192" s="22"/>
    </row>
    <row r="193" spans="1:23" ht="14" x14ac:dyDescent="0.15">
      <c r="A193" s="20">
        <v>299</v>
      </c>
      <c r="B193" s="21">
        <v>41898</v>
      </c>
      <c r="C193" s="20" t="s">
        <v>937</v>
      </c>
      <c r="D193" s="7" t="s">
        <v>938</v>
      </c>
      <c r="E193" s="7" t="s">
        <v>939</v>
      </c>
      <c r="F193" s="7" t="s">
        <v>48</v>
      </c>
      <c r="G193" s="7">
        <v>1</v>
      </c>
      <c r="H193" s="22"/>
      <c r="I193" s="22"/>
      <c r="J193" s="22"/>
      <c r="K193" s="22"/>
      <c r="L193" s="22"/>
      <c r="M193" s="22"/>
      <c r="N193" s="22"/>
      <c r="O193" s="22"/>
      <c r="P193" s="22"/>
      <c r="Q193" s="22"/>
      <c r="R193" s="22"/>
      <c r="S193" s="22"/>
      <c r="T193" s="22"/>
      <c r="U193" s="22"/>
      <c r="V193" s="22"/>
      <c r="W193" s="22"/>
    </row>
    <row r="194" spans="1:23" ht="98" x14ac:dyDescent="0.15">
      <c r="A194" s="20">
        <v>299</v>
      </c>
      <c r="B194" s="21">
        <v>41898</v>
      </c>
      <c r="C194" s="20" t="s">
        <v>940</v>
      </c>
      <c r="D194" s="7" t="s">
        <v>105</v>
      </c>
      <c r="E194" s="7" t="s">
        <v>107</v>
      </c>
      <c r="F194" s="7" t="s">
        <v>48</v>
      </c>
      <c r="G194" s="7">
        <v>2</v>
      </c>
      <c r="H194" s="20" t="s">
        <v>941</v>
      </c>
      <c r="I194" s="20" t="s">
        <v>942</v>
      </c>
      <c r="J194" s="22"/>
      <c r="K194" s="22"/>
      <c r="L194" s="22"/>
      <c r="M194" s="22"/>
      <c r="N194" s="22"/>
      <c r="O194" s="22"/>
      <c r="P194" s="22"/>
      <c r="Q194" s="22"/>
      <c r="R194" s="22"/>
      <c r="S194" s="22"/>
      <c r="T194" s="22"/>
      <c r="U194" s="22"/>
      <c r="V194" s="22"/>
      <c r="W194" s="22"/>
    </row>
    <row r="195" spans="1:23" ht="28" x14ac:dyDescent="0.15">
      <c r="A195" s="20">
        <v>299</v>
      </c>
      <c r="B195" s="21">
        <v>41900</v>
      </c>
      <c r="C195" s="20" t="s">
        <v>943</v>
      </c>
      <c r="D195" s="7" t="s">
        <v>105</v>
      </c>
      <c r="E195" s="7" t="s">
        <v>107</v>
      </c>
      <c r="F195" s="7" t="s">
        <v>48</v>
      </c>
      <c r="G195" s="7">
        <v>2</v>
      </c>
      <c r="H195" s="22"/>
      <c r="I195" s="22"/>
      <c r="J195" s="22"/>
      <c r="K195" s="22"/>
      <c r="L195" s="22"/>
      <c r="M195" s="22"/>
      <c r="N195" s="22"/>
      <c r="O195" s="22"/>
      <c r="P195" s="22"/>
      <c r="Q195" s="22"/>
      <c r="R195" s="22"/>
      <c r="S195" s="22"/>
      <c r="T195" s="22"/>
      <c r="U195" s="22"/>
      <c r="V195" s="22"/>
      <c r="W195" s="22"/>
    </row>
    <row r="196" spans="1:23" ht="56" x14ac:dyDescent="0.15">
      <c r="A196" s="20">
        <v>299</v>
      </c>
      <c r="B196" s="21">
        <v>41900</v>
      </c>
      <c r="C196" s="20" t="s">
        <v>944</v>
      </c>
      <c r="D196" s="7" t="s">
        <v>945</v>
      </c>
      <c r="E196" s="7" t="s">
        <v>215</v>
      </c>
      <c r="F196" s="7" t="s">
        <v>516</v>
      </c>
      <c r="G196" s="7">
        <v>65</v>
      </c>
      <c r="H196" s="20" t="s">
        <v>946</v>
      </c>
      <c r="I196" s="22"/>
      <c r="J196" s="22"/>
      <c r="K196" s="22"/>
      <c r="L196" s="22"/>
      <c r="M196" s="22"/>
      <c r="N196" s="22"/>
      <c r="O196" s="22"/>
      <c r="P196" s="22"/>
      <c r="Q196" s="22"/>
      <c r="R196" s="22"/>
      <c r="S196" s="22"/>
      <c r="T196" s="22"/>
      <c r="U196" s="22"/>
      <c r="V196" s="22"/>
      <c r="W196" s="22"/>
    </row>
    <row r="197" spans="1:23" ht="84" x14ac:dyDescent="0.15">
      <c r="A197" s="20">
        <v>299</v>
      </c>
      <c r="B197" s="21">
        <v>41908</v>
      </c>
      <c r="C197" s="20" t="s">
        <v>947</v>
      </c>
      <c r="D197" s="7" t="s">
        <v>948</v>
      </c>
      <c r="E197" s="7" t="s">
        <v>142</v>
      </c>
      <c r="F197" s="7" t="s">
        <v>516</v>
      </c>
      <c r="G197" s="7">
        <v>64</v>
      </c>
      <c r="H197" s="20" t="s">
        <v>949</v>
      </c>
      <c r="I197" s="22"/>
      <c r="J197" s="22"/>
      <c r="K197" s="22"/>
      <c r="L197" s="22"/>
      <c r="M197" s="22"/>
      <c r="N197" s="22"/>
      <c r="O197" s="22"/>
      <c r="P197" s="22"/>
      <c r="Q197" s="22"/>
      <c r="R197" s="22"/>
      <c r="S197" s="22"/>
      <c r="T197" s="22"/>
      <c r="U197" s="22"/>
      <c r="V197" s="22"/>
      <c r="W197" s="22"/>
    </row>
    <row r="198" spans="1:23" ht="14" x14ac:dyDescent="0.15">
      <c r="A198" s="20">
        <v>299</v>
      </c>
      <c r="B198" s="21">
        <v>41910</v>
      </c>
      <c r="C198" s="20" t="s">
        <v>950</v>
      </c>
      <c r="D198" s="7" t="s">
        <v>460</v>
      </c>
      <c r="E198" s="7" t="s">
        <v>135</v>
      </c>
      <c r="F198" s="7" t="s">
        <v>516</v>
      </c>
      <c r="G198" s="7">
        <v>68</v>
      </c>
      <c r="H198" s="20" t="s">
        <v>951</v>
      </c>
      <c r="I198" s="22"/>
      <c r="J198" s="22"/>
      <c r="K198" s="22"/>
      <c r="L198" s="22"/>
      <c r="M198" s="22"/>
      <c r="N198" s="22"/>
      <c r="O198" s="22"/>
      <c r="P198" s="22"/>
      <c r="Q198" s="22"/>
      <c r="R198" s="22"/>
      <c r="S198" s="22"/>
      <c r="T198" s="22"/>
      <c r="U198" s="22"/>
      <c r="V198" s="22"/>
      <c r="W198" s="22"/>
    </row>
    <row r="199" spans="1:23" ht="28" x14ac:dyDescent="0.15">
      <c r="A199" s="20">
        <v>299</v>
      </c>
      <c r="B199" s="21">
        <v>41911</v>
      </c>
      <c r="C199" s="20" t="s">
        <v>952</v>
      </c>
      <c r="D199" s="7" t="s">
        <v>663</v>
      </c>
      <c r="E199" s="7" t="s">
        <v>939</v>
      </c>
      <c r="F199" s="7" t="s">
        <v>48</v>
      </c>
      <c r="G199" s="7">
        <v>11</v>
      </c>
      <c r="H199" s="20" t="s">
        <v>953</v>
      </c>
      <c r="I199" s="22"/>
      <c r="J199" s="22"/>
      <c r="K199" s="22"/>
      <c r="L199" s="22"/>
      <c r="M199" s="22"/>
      <c r="N199" s="22"/>
      <c r="O199" s="22"/>
      <c r="P199" s="22"/>
      <c r="Q199" s="22"/>
      <c r="R199" s="22"/>
      <c r="S199" s="22"/>
      <c r="T199" s="22"/>
      <c r="U199" s="22"/>
      <c r="V199" s="22"/>
      <c r="W199" s="22"/>
    </row>
    <row r="200" spans="1:23" ht="28" x14ac:dyDescent="0.15">
      <c r="A200" s="20">
        <v>299</v>
      </c>
      <c r="B200" s="21">
        <v>41912</v>
      </c>
      <c r="C200" s="20" t="s">
        <v>954</v>
      </c>
      <c r="D200" s="7" t="s">
        <v>955</v>
      </c>
      <c r="E200" s="7" t="s">
        <v>678</v>
      </c>
      <c r="F200" s="7" t="s">
        <v>516</v>
      </c>
      <c r="G200" s="7">
        <v>66</v>
      </c>
      <c r="H200" s="20" t="s">
        <v>956</v>
      </c>
      <c r="I200" s="22"/>
      <c r="J200" s="22"/>
      <c r="K200" s="22"/>
      <c r="L200" s="22"/>
      <c r="M200" s="22"/>
      <c r="N200" s="22"/>
      <c r="O200" s="22"/>
      <c r="P200" s="22"/>
      <c r="Q200" s="22"/>
      <c r="R200" s="22"/>
      <c r="S200" s="22"/>
      <c r="T200" s="22"/>
      <c r="U200" s="22"/>
      <c r="V200" s="22"/>
      <c r="W200" s="22"/>
    </row>
    <row r="201" spans="1:23" ht="14" x14ac:dyDescent="0.15">
      <c r="A201" s="22">
        <v>299</v>
      </c>
      <c r="B201" s="21">
        <v>41913</v>
      </c>
      <c r="C201" s="20" t="s">
        <v>957</v>
      </c>
      <c r="D201" s="7" t="s">
        <v>958</v>
      </c>
      <c r="E201" s="7" t="s">
        <v>162</v>
      </c>
      <c r="F201" s="7" t="s">
        <v>516</v>
      </c>
      <c r="G201" s="7">
        <v>67</v>
      </c>
      <c r="H201" s="20" t="s">
        <v>959</v>
      </c>
      <c r="I201" s="22"/>
      <c r="J201" s="22"/>
      <c r="K201" s="22"/>
      <c r="L201" s="22"/>
      <c r="M201" s="22"/>
      <c r="N201" s="22"/>
      <c r="O201" s="22"/>
      <c r="P201" s="22"/>
      <c r="Q201" s="22"/>
      <c r="R201" s="22"/>
      <c r="S201" s="22"/>
      <c r="T201" s="22"/>
      <c r="U201" s="22"/>
      <c r="V201" s="22"/>
      <c r="W201" s="22"/>
    </row>
    <row r="202" spans="1:23" ht="14" x14ac:dyDescent="0.15">
      <c r="A202" s="20">
        <v>299</v>
      </c>
      <c r="B202" s="21">
        <v>41913</v>
      </c>
      <c r="C202" s="20" t="s">
        <v>960</v>
      </c>
      <c r="D202" s="7" t="s">
        <v>533</v>
      </c>
      <c r="E202" s="7" t="s">
        <v>101</v>
      </c>
      <c r="F202" s="7" t="s">
        <v>516</v>
      </c>
      <c r="G202" s="7">
        <v>69</v>
      </c>
      <c r="H202" s="22"/>
      <c r="I202" s="22"/>
      <c r="J202" s="22"/>
      <c r="K202" s="22"/>
      <c r="L202" s="22"/>
      <c r="M202" s="22"/>
      <c r="N202" s="22"/>
      <c r="O202" s="22"/>
      <c r="P202" s="22"/>
      <c r="Q202" s="22"/>
      <c r="R202" s="22"/>
      <c r="S202" s="22"/>
      <c r="T202" s="22"/>
      <c r="U202" s="22"/>
      <c r="V202" s="22"/>
      <c r="W202" s="22"/>
    </row>
    <row r="203" spans="1:23" ht="14" x14ac:dyDescent="0.15">
      <c r="A203" s="20">
        <v>299</v>
      </c>
      <c r="B203" s="21">
        <v>41914</v>
      </c>
      <c r="C203" s="20" t="s">
        <v>961</v>
      </c>
      <c r="D203" s="7" t="s">
        <v>92</v>
      </c>
      <c r="E203" s="7" t="s">
        <v>89</v>
      </c>
      <c r="F203" s="7" t="s">
        <v>48</v>
      </c>
      <c r="G203" s="7">
        <v>23</v>
      </c>
      <c r="H203" s="22"/>
      <c r="I203" s="22"/>
      <c r="J203" s="22"/>
      <c r="K203" s="22"/>
      <c r="L203" s="22"/>
      <c r="M203" s="22"/>
      <c r="N203" s="22"/>
      <c r="O203" s="22"/>
      <c r="P203" s="22"/>
      <c r="Q203" s="22"/>
      <c r="R203" s="22"/>
      <c r="S203" s="22"/>
      <c r="T203" s="22"/>
      <c r="U203" s="22"/>
      <c r="V203" s="22"/>
      <c r="W203" s="22"/>
    </row>
    <row r="204" spans="1:23" ht="14" x14ac:dyDescent="0.15">
      <c r="A204" s="20">
        <v>299</v>
      </c>
      <c r="B204" s="21">
        <v>41915</v>
      </c>
      <c r="C204" s="20" t="s">
        <v>962</v>
      </c>
      <c r="D204" s="7" t="s">
        <v>141</v>
      </c>
      <c r="E204" s="7" t="s">
        <v>142</v>
      </c>
      <c r="F204" s="7" t="s">
        <v>48</v>
      </c>
      <c r="G204" s="7">
        <v>3</v>
      </c>
      <c r="H204" s="20" t="s">
        <v>963</v>
      </c>
      <c r="I204" s="22"/>
      <c r="J204" s="22"/>
      <c r="K204" s="22"/>
      <c r="L204" s="22"/>
      <c r="M204" s="22"/>
      <c r="N204" s="22"/>
      <c r="O204" s="22"/>
      <c r="P204" s="22"/>
      <c r="Q204" s="22"/>
      <c r="R204" s="22"/>
      <c r="S204" s="22"/>
      <c r="T204" s="22"/>
      <c r="U204" s="22"/>
      <c r="V204" s="22"/>
      <c r="W204" s="22"/>
    </row>
    <row r="205" spans="1:23" ht="14" x14ac:dyDescent="0.15">
      <c r="A205" s="20">
        <v>299</v>
      </c>
      <c r="B205" s="21">
        <v>41916</v>
      </c>
      <c r="C205" s="20" t="s">
        <v>964</v>
      </c>
      <c r="D205" s="7" t="s">
        <v>125</v>
      </c>
      <c r="E205" s="7" t="s">
        <v>89</v>
      </c>
      <c r="F205" s="7" t="s">
        <v>48</v>
      </c>
      <c r="G205" s="7">
        <v>27</v>
      </c>
      <c r="H205" s="22"/>
      <c r="I205" s="22"/>
      <c r="J205" s="22"/>
      <c r="K205" s="22"/>
      <c r="L205" s="22"/>
      <c r="M205" s="22"/>
      <c r="N205" s="22"/>
      <c r="O205" s="22"/>
      <c r="P205" s="22"/>
      <c r="Q205" s="22"/>
      <c r="R205" s="22"/>
      <c r="S205" s="22"/>
      <c r="T205" s="22"/>
      <c r="U205" s="22"/>
      <c r="V205" s="22"/>
      <c r="W205" s="22"/>
    </row>
    <row r="206" spans="1:23" ht="112" x14ac:dyDescent="0.15">
      <c r="A206" s="20">
        <v>299</v>
      </c>
      <c r="B206" s="21">
        <v>41917</v>
      </c>
      <c r="C206" s="20" t="s">
        <v>965</v>
      </c>
      <c r="D206" s="7" t="s">
        <v>160</v>
      </c>
      <c r="E206" s="7" t="s">
        <v>162</v>
      </c>
      <c r="F206" s="7" t="s">
        <v>48</v>
      </c>
      <c r="G206" s="7">
        <v>4</v>
      </c>
      <c r="H206" s="20" t="s">
        <v>966</v>
      </c>
      <c r="I206" s="22"/>
      <c r="J206" s="22"/>
      <c r="K206" s="22"/>
      <c r="L206" s="22"/>
      <c r="M206" s="22"/>
      <c r="N206" s="22"/>
      <c r="O206" s="22"/>
      <c r="P206" s="22"/>
      <c r="Q206" s="22"/>
      <c r="R206" s="22"/>
      <c r="S206" s="22"/>
      <c r="T206" s="22"/>
      <c r="U206" s="22"/>
      <c r="V206" s="22"/>
      <c r="W206" s="22"/>
    </row>
    <row r="207" spans="1:23" ht="28" x14ac:dyDescent="0.15">
      <c r="A207" s="20">
        <v>299</v>
      </c>
      <c r="B207" s="21">
        <v>41922</v>
      </c>
      <c r="C207" s="20" t="s">
        <v>967</v>
      </c>
      <c r="D207" s="7" t="s">
        <v>100</v>
      </c>
      <c r="E207" s="7" t="s">
        <v>101</v>
      </c>
      <c r="F207" s="7" t="s">
        <v>48</v>
      </c>
      <c r="G207" s="7">
        <v>9</v>
      </c>
      <c r="H207" s="20" t="s">
        <v>968</v>
      </c>
      <c r="I207" s="22"/>
      <c r="J207" s="22"/>
      <c r="K207" s="22"/>
      <c r="L207" s="22"/>
      <c r="M207" s="22"/>
      <c r="N207" s="22"/>
      <c r="O207" s="22"/>
      <c r="P207" s="22"/>
      <c r="Q207" s="22"/>
      <c r="R207" s="22"/>
      <c r="S207" s="22"/>
      <c r="T207" s="22"/>
      <c r="U207" s="22"/>
      <c r="V207" s="22"/>
      <c r="W207" s="22"/>
    </row>
    <row r="208" spans="1:23" ht="14" x14ac:dyDescent="0.15">
      <c r="A208" s="20">
        <v>299</v>
      </c>
      <c r="B208" s="21">
        <v>41925</v>
      </c>
      <c r="C208" s="20" t="s">
        <v>969</v>
      </c>
      <c r="D208" s="7" t="s">
        <v>615</v>
      </c>
      <c r="E208" s="7" t="s">
        <v>616</v>
      </c>
      <c r="F208" s="7" t="s">
        <v>48</v>
      </c>
      <c r="G208" s="7">
        <v>5</v>
      </c>
      <c r="H208" s="22"/>
      <c r="I208" s="22"/>
      <c r="J208" s="22"/>
      <c r="K208" s="22"/>
      <c r="L208" s="22"/>
      <c r="M208" s="22"/>
      <c r="N208" s="22"/>
      <c r="O208" s="22"/>
      <c r="P208" s="22"/>
      <c r="Q208" s="22"/>
      <c r="R208" s="22"/>
      <c r="S208" s="22"/>
      <c r="T208" s="22"/>
      <c r="U208" s="22"/>
      <c r="V208" s="22"/>
      <c r="W208" s="22"/>
    </row>
    <row r="209" spans="1:23" ht="28" x14ac:dyDescent="0.15">
      <c r="A209" s="20">
        <v>299</v>
      </c>
      <c r="B209" s="21">
        <v>41927</v>
      </c>
      <c r="C209" s="20" t="s">
        <v>970</v>
      </c>
      <c r="D209" s="7" t="s">
        <v>134</v>
      </c>
      <c r="E209" s="7" t="s">
        <v>135</v>
      </c>
      <c r="F209" s="7" t="s">
        <v>48</v>
      </c>
      <c r="G209" s="7">
        <v>7</v>
      </c>
      <c r="H209" s="20" t="s">
        <v>971</v>
      </c>
      <c r="I209" s="20" t="s">
        <v>972</v>
      </c>
      <c r="J209" s="22"/>
      <c r="K209" s="22"/>
      <c r="L209" s="22"/>
      <c r="M209" s="22"/>
      <c r="N209" s="22"/>
      <c r="O209" s="22"/>
      <c r="P209" s="22"/>
      <c r="Q209" s="22"/>
      <c r="R209" s="22"/>
      <c r="S209" s="22"/>
      <c r="T209" s="22"/>
      <c r="U209" s="22"/>
      <c r="V209" s="22"/>
      <c r="W209" s="22"/>
    </row>
    <row r="210" spans="1:23" ht="14" x14ac:dyDescent="0.15">
      <c r="A210" s="20">
        <v>299</v>
      </c>
      <c r="B210" s="21">
        <v>41928</v>
      </c>
      <c r="C210" s="20" t="s">
        <v>973</v>
      </c>
      <c r="D210" s="7" t="s">
        <v>819</v>
      </c>
      <c r="E210" s="7" t="s">
        <v>616</v>
      </c>
      <c r="F210" s="7" t="s">
        <v>48</v>
      </c>
      <c r="G210" s="7">
        <v>10</v>
      </c>
      <c r="H210" s="22"/>
      <c r="I210" s="22"/>
      <c r="J210" s="22"/>
      <c r="K210" s="22"/>
      <c r="L210" s="22"/>
      <c r="M210" s="22"/>
      <c r="N210" s="22"/>
      <c r="O210" s="22"/>
      <c r="P210" s="22"/>
      <c r="Q210" s="22"/>
      <c r="R210" s="22"/>
      <c r="S210" s="22"/>
      <c r="T210" s="22"/>
      <c r="U210" s="22"/>
      <c r="V210" s="22"/>
      <c r="W210" s="22"/>
    </row>
    <row r="211" spans="1:23" ht="28" x14ac:dyDescent="0.15">
      <c r="A211" s="20">
        <v>299</v>
      </c>
      <c r="B211" s="21">
        <v>41934</v>
      </c>
      <c r="C211" s="20" t="s">
        <v>974</v>
      </c>
      <c r="D211" s="7" t="s">
        <v>259</v>
      </c>
      <c r="E211" s="7" t="s">
        <v>142</v>
      </c>
      <c r="F211" s="7" t="s">
        <v>48</v>
      </c>
      <c r="G211" s="7">
        <v>13</v>
      </c>
      <c r="H211" s="22"/>
      <c r="I211" s="22"/>
      <c r="J211" s="22"/>
      <c r="K211" s="22"/>
      <c r="L211" s="22"/>
      <c r="M211" s="22"/>
      <c r="N211" s="22"/>
      <c r="O211" s="22"/>
      <c r="P211" s="22"/>
      <c r="Q211" s="22"/>
      <c r="R211" s="22"/>
      <c r="S211" s="22"/>
      <c r="T211" s="22"/>
      <c r="U211" s="22"/>
      <c r="V211" s="22"/>
      <c r="W211" s="22"/>
    </row>
    <row r="212" spans="1:23" ht="14" x14ac:dyDescent="0.15">
      <c r="A212" s="20">
        <v>299</v>
      </c>
      <c r="B212" s="21">
        <v>41937</v>
      </c>
      <c r="C212" s="20" t="s">
        <v>975</v>
      </c>
      <c r="D212" s="7" t="s">
        <v>340</v>
      </c>
      <c r="E212" s="7" t="s">
        <v>142</v>
      </c>
      <c r="F212" s="7" t="s">
        <v>48</v>
      </c>
      <c r="G212" s="7">
        <v>17</v>
      </c>
      <c r="H212" s="22"/>
      <c r="I212" s="22"/>
      <c r="J212" s="22"/>
      <c r="K212" s="22"/>
      <c r="L212" s="22"/>
      <c r="M212" s="22"/>
      <c r="N212" s="22"/>
      <c r="O212" s="22"/>
      <c r="P212" s="22"/>
      <c r="Q212" s="22"/>
      <c r="R212" s="22"/>
      <c r="S212" s="22"/>
      <c r="T212" s="22"/>
      <c r="U212" s="22"/>
      <c r="V212" s="22"/>
      <c r="W212" s="22"/>
    </row>
    <row r="213" spans="1:23" ht="14" x14ac:dyDescent="0.15">
      <c r="A213" s="20">
        <v>299</v>
      </c>
      <c r="B213" s="21">
        <v>41937</v>
      </c>
      <c r="C213" s="20" t="s">
        <v>976</v>
      </c>
      <c r="D213" s="7" t="s">
        <v>214</v>
      </c>
      <c r="E213" s="7" t="s">
        <v>215</v>
      </c>
      <c r="F213" s="7" t="s">
        <v>48</v>
      </c>
      <c r="G213" s="7">
        <v>6</v>
      </c>
      <c r="H213" s="22"/>
      <c r="I213" s="22"/>
      <c r="J213" s="22"/>
      <c r="K213" s="22"/>
      <c r="L213" s="22"/>
      <c r="M213" s="22"/>
      <c r="N213" s="22"/>
      <c r="O213" s="22"/>
      <c r="P213" s="22"/>
      <c r="Q213" s="22"/>
      <c r="R213" s="22"/>
      <c r="S213" s="22"/>
      <c r="T213" s="22"/>
      <c r="U213" s="22"/>
      <c r="V213" s="22"/>
      <c r="W213" s="22"/>
    </row>
    <row r="214" spans="1:23" ht="42" x14ac:dyDescent="0.15">
      <c r="A214" s="20">
        <v>299</v>
      </c>
      <c r="B214" s="21">
        <v>41939</v>
      </c>
      <c r="C214" s="20" t="s">
        <v>977</v>
      </c>
      <c r="D214" s="7" t="s">
        <v>214</v>
      </c>
      <c r="E214" s="7" t="s">
        <v>215</v>
      </c>
      <c r="F214" s="7" t="s">
        <v>48</v>
      </c>
      <c r="G214" s="7">
        <v>6</v>
      </c>
      <c r="H214" s="20" t="s">
        <v>978</v>
      </c>
      <c r="I214" s="22"/>
      <c r="J214" s="22"/>
      <c r="K214" s="22"/>
      <c r="L214" s="22"/>
      <c r="M214" s="22"/>
      <c r="N214" s="22"/>
      <c r="O214" s="22"/>
      <c r="P214" s="22"/>
      <c r="Q214" s="22"/>
      <c r="R214" s="22"/>
      <c r="S214" s="22"/>
      <c r="T214" s="22"/>
      <c r="U214" s="22"/>
      <c r="V214" s="22"/>
      <c r="W214" s="22"/>
    </row>
    <row r="215" spans="1:23" ht="84" x14ac:dyDescent="0.15">
      <c r="A215" s="20">
        <v>299</v>
      </c>
      <c r="B215" s="21">
        <v>41940</v>
      </c>
      <c r="C215" s="20" t="s">
        <v>979</v>
      </c>
      <c r="D215" s="7" t="s">
        <v>197</v>
      </c>
      <c r="E215" s="7" t="s">
        <v>162</v>
      </c>
      <c r="F215" s="7" t="s">
        <v>48</v>
      </c>
      <c r="G215" s="7">
        <v>12</v>
      </c>
      <c r="H215" s="20" t="s">
        <v>980</v>
      </c>
      <c r="I215" s="22"/>
      <c r="J215" s="22"/>
      <c r="K215" s="22"/>
      <c r="L215" s="22"/>
      <c r="M215" s="22"/>
      <c r="N215" s="22"/>
      <c r="O215" s="22"/>
      <c r="P215" s="22"/>
      <c r="Q215" s="22"/>
      <c r="R215" s="22"/>
      <c r="S215" s="22"/>
      <c r="T215" s="22"/>
      <c r="U215" s="22"/>
      <c r="V215" s="22"/>
      <c r="W215" s="22"/>
    </row>
    <row r="216" spans="1:23" ht="28" x14ac:dyDescent="0.15">
      <c r="A216" s="20">
        <v>299</v>
      </c>
      <c r="B216" s="21">
        <v>41941</v>
      </c>
      <c r="C216" s="20" t="s">
        <v>981</v>
      </c>
      <c r="D216" s="7" t="s">
        <v>214</v>
      </c>
      <c r="E216" s="7" t="s">
        <v>215</v>
      </c>
      <c r="F216" s="7" t="s">
        <v>48</v>
      </c>
      <c r="G216" s="7">
        <v>6</v>
      </c>
      <c r="H216" s="22"/>
      <c r="I216" s="22"/>
      <c r="J216" s="22"/>
      <c r="K216" s="22"/>
      <c r="L216" s="22"/>
      <c r="M216" s="22"/>
      <c r="N216" s="22"/>
      <c r="O216" s="22"/>
      <c r="P216" s="22"/>
      <c r="Q216" s="22"/>
      <c r="R216" s="22"/>
      <c r="S216" s="22"/>
      <c r="T216" s="22"/>
      <c r="U216" s="22"/>
      <c r="V216" s="22"/>
      <c r="W216" s="22"/>
    </row>
    <row r="217" spans="1:23" ht="14" x14ac:dyDescent="0.15">
      <c r="A217" s="20">
        <v>299</v>
      </c>
      <c r="B217" s="21">
        <v>41942</v>
      </c>
      <c r="C217" s="20" t="s">
        <v>982</v>
      </c>
      <c r="D217" s="7" t="s">
        <v>214</v>
      </c>
      <c r="E217" s="7" t="s">
        <v>215</v>
      </c>
      <c r="F217" s="7" t="s">
        <v>48</v>
      </c>
      <c r="G217" s="7">
        <v>6</v>
      </c>
      <c r="H217" s="22"/>
      <c r="I217" s="22"/>
      <c r="J217" s="22"/>
      <c r="K217" s="22"/>
      <c r="L217" s="22"/>
      <c r="M217" s="22"/>
      <c r="N217" s="22"/>
      <c r="O217" s="22"/>
      <c r="P217" s="22"/>
      <c r="Q217" s="22"/>
      <c r="R217" s="22"/>
      <c r="S217" s="22"/>
      <c r="T217" s="22"/>
      <c r="U217" s="22"/>
      <c r="V217" s="22"/>
      <c r="W217" s="22"/>
    </row>
    <row r="218" spans="1:23" ht="14" x14ac:dyDescent="0.15">
      <c r="A218" s="20">
        <v>299</v>
      </c>
      <c r="B218" s="21">
        <v>41942</v>
      </c>
      <c r="C218" s="20" t="s">
        <v>983</v>
      </c>
      <c r="D218" s="7" t="s">
        <v>202</v>
      </c>
      <c r="E218" s="7" t="s">
        <v>89</v>
      </c>
      <c r="F218" s="7" t="s">
        <v>48</v>
      </c>
      <c r="G218" s="7">
        <v>42</v>
      </c>
      <c r="H218" s="22"/>
      <c r="I218" s="22"/>
      <c r="J218" s="22"/>
      <c r="K218" s="22"/>
      <c r="L218" s="22"/>
      <c r="M218" s="22"/>
      <c r="N218" s="22"/>
      <c r="O218" s="22"/>
      <c r="P218" s="22"/>
      <c r="Q218" s="22"/>
      <c r="R218" s="22"/>
      <c r="S218" s="22"/>
      <c r="T218" s="22"/>
      <c r="U218" s="22"/>
      <c r="V218" s="22"/>
      <c r="W218" s="22"/>
    </row>
    <row r="219" spans="1:23" ht="70" x14ac:dyDescent="0.15">
      <c r="A219" s="20">
        <v>299</v>
      </c>
      <c r="B219" s="21">
        <v>41944</v>
      </c>
      <c r="C219" s="20" t="s">
        <v>984</v>
      </c>
      <c r="D219" s="7" t="s">
        <v>76</v>
      </c>
      <c r="E219" s="7" t="s">
        <v>985</v>
      </c>
      <c r="F219" s="7" t="s">
        <v>48</v>
      </c>
      <c r="G219" s="7">
        <v>0</v>
      </c>
      <c r="H219" s="20" t="s">
        <v>986</v>
      </c>
      <c r="I219" s="22"/>
      <c r="J219" s="22"/>
      <c r="K219" s="22"/>
      <c r="L219" s="22"/>
      <c r="M219" s="22"/>
      <c r="N219" s="22"/>
      <c r="O219" s="22"/>
      <c r="P219" s="22"/>
      <c r="Q219" s="22"/>
      <c r="R219" s="22"/>
      <c r="S219" s="22"/>
      <c r="T219" s="22"/>
      <c r="U219" s="22"/>
      <c r="V219" s="22"/>
      <c r="W219" s="22"/>
    </row>
    <row r="220" spans="1:23" ht="28" x14ac:dyDescent="0.15">
      <c r="A220" s="20">
        <v>299</v>
      </c>
      <c r="B220" s="21">
        <v>41945</v>
      </c>
      <c r="C220" s="20" t="s">
        <v>987</v>
      </c>
      <c r="D220" s="7" t="s">
        <v>137</v>
      </c>
      <c r="E220" s="7" t="s">
        <v>107</v>
      </c>
      <c r="F220" s="7" t="s">
        <v>48</v>
      </c>
      <c r="G220" s="7">
        <v>14</v>
      </c>
      <c r="H220" s="20" t="s">
        <v>988</v>
      </c>
      <c r="I220" s="22"/>
      <c r="J220" s="22"/>
      <c r="K220" s="22"/>
      <c r="L220" s="22"/>
      <c r="M220" s="22"/>
      <c r="N220" s="22"/>
      <c r="O220" s="22"/>
      <c r="P220" s="22"/>
      <c r="Q220" s="22"/>
      <c r="R220" s="22"/>
      <c r="S220" s="22"/>
      <c r="T220" s="22"/>
      <c r="U220" s="22"/>
      <c r="V220" s="22"/>
      <c r="W220" s="22"/>
    </row>
    <row r="221" spans="1:23" ht="112" x14ac:dyDescent="0.15">
      <c r="A221" s="20">
        <v>299</v>
      </c>
      <c r="B221" s="21">
        <v>41946</v>
      </c>
      <c r="C221" s="20" t="s">
        <v>989</v>
      </c>
      <c r="D221" s="7" t="s">
        <v>254</v>
      </c>
      <c r="E221" s="7" t="s">
        <v>162</v>
      </c>
      <c r="F221" s="7" t="s">
        <v>48</v>
      </c>
      <c r="G221" s="7">
        <v>19</v>
      </c>
      <c r="H221" s="20" t="s">
        <v>990</v>
      </c>
      <c r="I221" s="22"/>
      <c r="J221" s="22"/>
      <c r="K221" s="22"/>
      <c r="L221" s="22"/>
      <c r="M221" s="22"/>
      <c r="N221" s="22"/>
      <c r="O221" s="22"/>
      <c r="P221" s="22"/>
      <c r="Q221" s="22"/>
      <c r="R221" s="22"/>
      <c r="S221" s="22"/>
      <c r="T221" s="22"/>
      <c r="U221" s="22"/>
      <c r="V221" s="22"/>
      <c r="W221" s="22"/>
    </row>
    <row r="222" spans="1:23" ht="42" x14ac:dyDescent="0.15">
      <c r="A222" s="20">
        <v>299</v>
      </c>
      <c r="B222" s="21">
        <v>41947</v>
      </c>
      <c r="C222" s="20" t="s">
        <v>991</v>
      </c>
      <c r="D222" s="7" t="s">
        <v>918</v>
      </c>
      <c r="E222" s="7" t="s">
        <v>939</v>
      </c>
      <c r="F222" s="7" t="s">
        <v>48</v>
      </c>
      <c r="G222" s="7">
        <v>21</v>
      </c>
      <c r="H222" s="22"/>
      <c r="I222" s="22"/>
      <c r="J222" s="22"/>
      <c r="K222" s="22"/>
      <c r="L222" s="22"/>
      <c r="M222" s="22"/>
      <c r="N222" s="22"/>
      <c r="O222" s="22"/>
      <c r="P222" s="22"/>
      <c r="Q222" s="22"/>
      <c r="R222" s="22"/>
      <c r="S222" s="22"/>
      <c r="T222" s="22"/>
      <c r="U222" s="22"/>
      <c r="V222" s="22"/>
      <c r="W222" s="22"/>
    </row>
    <row r="223" spans="1:23" ht="84" x14ac:dyDescent="0.15">
      <c r="A223" s="20">
        <v>299</v>
      </c>
      <c r="B223" s="21">
        <v>41949</v>
      </c>
      <c r="C223" s="20" t="s">
        <v>992</v>
      </c>
      <c r="D223" s="7" t="s">
        <v>335</v>
      </c>
      <c r="E223" s="7" t="s">
        <v>215</v>
      </c>
      <c r="F223" s="7" t="s">
        <v>48</v>
      </c>
      <c r="G223" s="7">
        <v>16</v>
      </c>
      <c r="H223" s="20" t="s">
        <v>993</v>
      </c>
      <c r="I223" s="22"/>
      <c r="J223" s="22"/>
      <c r="K223" s="22"/>
      <c r="L223" s="22"/>
      <c r="M223" s="22"/>
      <c r="N223" s="22"/>
      <c r="O223" s="22"/>
      <c r="P223" s="22"/>
      <c r="Q223" s="22"/>
      <c r="R223" s="22"/>
      <c r="S223" s="22"/>
      <c r="T223" s="22"/>
      <c r="U223" s="22"/>
      <c r="V223" s="22"/>
      <c r="W223" s="22"/>
    </row>
    <row r="224" spans="1:23" ht="28" x14ac:dyDescent="0.15">
      <c r="A224" s="20">
        <v>299</v>
      </c>
      <c r="B224" s="21">
        <v>41950</v>
      </c>
      <c r="C224" s="20" t="s">
        <v>994</v>
      </c>
      <c r="D224" s="7" t="s">
        <v>904</v>
      </c>
      <c r="E224" s="7" t="s">
        <v>616</v>
      </c>
      <c r="F224" s="7" t="s">
        <v>48</v>
      </c>
      <c r="G224" s="7">
        <v>25</v>
      </c>
      <c r="H224" s="22"/>
      <c r="I224" s="22"/>
      <c r="J224" s="22"/>
      <c r="K224" s="22"/>
      <c r="L224" s="22"/>
      <c r="M224" s="22"/>
      <c r="N224" s="22"/>
      <c r="O224" s="22"/>
      <c r="P224" s="22"/>
      <c r="Q224" s="22"/>
      <c r="R224" s="22"/>
      <c r="S224" s="22"/>
      <c r="T224" s="22"/>
      <c r="U224" s="22"/>
      <c r="V224" s="22"/>
      <c r="W224" s="22"/>
    </row>
    <row r="225" spans="1:23" ht="56" x14ac:dyDescent="0.15">
      <c r="A225" s="20">
        <v>299</v>
      </c>
      <c r="B225" s="21">
        <v>41951</v>
      </c>
      <c r="C225" s="20" t="s">
        <v>995</v>
      </c>
      <c r="D225" s="7" t="s">
        <v>187</v>
      </c>
      <c r="E225" s="7" t="s">
        <v>107</v>
      </c>
      <c r="F225" s="7" t="s">
        <v>48</v>
      </c>
      <c r="G225" s="7">
        <v>20</v>
      </c>
      <c r="H225" s="20" t="s">
        <v>996</v>
      </c>
      <c r="I225" s="22"/>
      <c r="J225" s="22"/>
      <c r="K225" s="22"/>
      <c r="L225" s="22"/>
      <c r="M225" s="22"/>
      <c r="N225" s="22"/>
      <c r="O225" s="22"/>
      <c r="P225" s="22"/>
      <c r="Q225" s="22"/>
      <c r="R225" s="22"/>
      <c r="S225" s="22"/>
      <c r="T225" s="22"/>
      <c r="U225" s="22"/>
      <c r="V225" s="22"/>
      <c r="W225" s="22"/>
    </row>
    <row r="226" spans="1:23" ht="28" x14ac:dyDescent="0.15">
      <c r="A226" s="20">
        <v>299</v>
      </c>
      <c r="B226" s="21">
        <v>41951</v>
      </c>
      <c r="C226" s="20" t="s">
        <v>997</v>
      </c>
      <c r="D226" s="7" t="s">
        <v>362</v>
      </c>
      <c r="E226" s="7" t="s">
        <v>215</v>
      </c>
      <c r="F226" s="7" t="s">
        <v>48</v>
      </c>
      <c r="G226" s="7">
        <v>28</v>
      </c>
      <c r="H226" s="22"/>
      <c r="I226" s="22"/>
      <c r="J226" s="22"/>
      <c r="K226" s="22"/>
      <c r="L226" s="22"/>
      <c r="M226" s="22"/>
      <c r="N226" s="22"/>
      <c r="O226" s="22"/>
      <c r="P226" s="22"/>
      <c r="Q226" s="22"/>
      <c r="R226" s="22"/>
      <c r="S226" s="22"/>
      <c r="T226" s="22"/>
      <c r="U226" s="22"/>
      <c r="V226" s="22"/>
      <c r="W226" s="22"/>
    </row>
    <row r="227" spans="1:23" ht="14" x14ac:dyDescent="0.15">
      <c r="A227" s="20">
        <v>299</v>
      </c>
      <c r="B227" s="21">
        <v>41952</v>
      </c>
      <c r="C227" s="20" t="s">
        <v>998</v>
      </c>
      <c r="D227" s="7" t="s">
        <v>999</v>
      </c>
      <c r="E227" s="7" t="s">
        <v>616</v>
      </c>
      <c r="F227" s="7" t="s">
        <v>48</v>
      </c>
      <c r="G227" s="7">
        <v>36</v>
      </c>
      <c r="H227" s="22"/>
      <c r="I227" s="22"/>
      <c r="J227" s="22"/>
      <c r="K227" s="22"/>
      <c r="L227" s="22"/>
      <c r="M227" s="22"/>
      <c r="N227" s="22"/>
      <c r="O227" s="22"/>
      <c r="P227" s="22"/>
      <c r="Q227" s="22"/>
      <c r="R227" s="22"/>
      <c r="S227" s="22"/>
      <c r="T227" s="22"/>
      <c r="U227" s="22"/>
      <c r="V227" s="22"/>
      <c r="W227" s="22"/>
    </row>
    <row r="228" spans="1:23" ht="28" x14ac:dyDescent="0.15">
      <c r="A228" s="20">
        <v>299</v>
      </c>
      <c r="B228" s="21">
        <v>41952</v>
      </c>
      <c r="C228" s="20" t="s">
        <v>1000</v>
      </c>
      <c r="D228" s="7" t="s">
        <v>1001</v>
      </c>
      <c r="E228" s="7" t="s">
        <v>1002</v>
      </c>
      <c r="F228" s="7" t="s">
        <v>48</v>
      </c>
      <c r="G228" s="7">
        <v>18</v>
      </c>
      <c r="H228" s="20" t="s">
        <v>1003</v>
      </c>
      <c r="I228" s="22"/>
      <c r="J228" s="22"/>
      <c r="K228" s="22"/>
      <c r="L228" s="22"/>
      <c r="M228" s="22"/>
      <c r="N228" s="22"/>
      <c r="O228" s="22"/>
      <c r="P228" s="22"/>
      <c r="Q228" s="22"/>
      <c r="R228" s="22"/>
      <c r="S228" s="22"/>
      <c r="T228" s="22"/>
      <c r="U228" s="22"/>
      <c r="V228" s="22"/>
      <c r="W228" s="22"/>
    </row>
    <row r="229" spans="1:23" ht="14" x14ac:dyDescent="0.15">
      <c r="A229" s="22"/>
      <c r="B229" s="21">
        <v>41952</v>
      </c>
      <c r="C229" s="20" t="s">
        <v>1004</v>
      </c>
      <c r="D229" s="12"/>
      <c r="E229" s="12"/>
      <c r="F229" s="12"/>
      <c r="G229" s="12"/>
      <c r="H229" s="22"/>
      <c r="I229" s="22"/>
      <c r="J229" s="22"/>
      <c r="K229" s="22"/>
      <c r="L229" s="22"/>
      <c r="M229" s="22"/>
      <c r="N229" s="22"/>
      <c r="O229" s="22"/>
      <c r="P229" s="22"/>
      <c r="Q229" s="22"/>
      <c r="R229" s="22"/>
      <c r="S229" s="22"/>
      <c r="T229" s="22"/>
      <c r="U229" s="22"/>
      <c r="V229" s="22"/>
      <c r="W229" s="22"/>
    </row>
    <row r="230" spans="1:23" ht="42" x14ac:dyDescent="0.15">
      <c r="A230" s="20">
        <v>299</v>
      </c>
      <c r="B230" s="21">
        <v>41954</v>
      </c>
      <c r="C230" s="20" t="s">
        <v>1005</v>
      </c>
      <c r="D230" s="7" t="s">
        <v>174</v>
      </c>
      <c r="E230" s="7" t="s">
        <v>135</v>
      </c>
      <c r="F230" s="7" t="s">
        <v>48</v>
      </c>
      <c r="G230" s="7">
        <v>15</v>
      </c>
      <c r="H230" s="20" t="s">
        <v>1006</v>
      </c>
      <c r="I230" s="22"/>
      <c r="J230" s="22"/>
      <c r="K230" s="22"/>
      <c r="L230" s="22"/>
      <c r="M230" s="22"/>
      <c r="N230" s="22"/>
      <c r="O230" s="22"/>
      <c r="P230" s="22"/>
      <c r="Q230" s="22"/>
      <c r="R230" s="22"/>
      <c r="S230" s="22"/>
      <c r="T230" s="22"/>
      <c r="U230" s="22"/>
      <c r="V230" s="22"/>
      <c r="W230" s="22"/>
    </row>
    <row r="231" spans="1:23" ht="28" x14ac:dyDescent="0.15">
      <c r="A231" s="20">
        <v>299</v>
      </c>
      <c r="B231" s="21">
        <v>41955</v>
      </c>
      <c r="C231" s="20" t="s">
        <v>1007</v>
      </c>
      <c r="D231" s="7" t="s">
        <v>397</v>
      </c>
      <c r="E231" s="7" t="s">
        <v>142</v>
      </c>
      <c r="F231" s="7" t="s">
        <v>48</v>
      </c>
      <c r="G231" s="7">
        <v>22</v>
      </c>
      <c r="H231" s="20" t="s">
        <v>1008</v>
      </c>
      <c r="I231" s="22"/>
      <c r="J231" s="22"/>
      <c r="K231" s="22"/>
      <c r="L231" s="22"/>
      <c r="M231" s="22"/>
      <c r="N231" s="22"/>
      <c r="O231" s="22"/>
      <c r="P231" s="22"/>
      <c r="Q231" s="22"/>
      <c r="R231" s="22"/>
      <c r="S231" s="22"/>
      <c r="T231" s="22"/>
      <c r="U231" s="22"/>
      <c r="V231" s="22"/>
      <c r="W231" s="22"/>
    </row>
    <row r="232" spans="1:23" ht="70" x14ac:dyDescent="0.15">
      <c r="A232" s="20">
        <v>299</v>
      </c>
      <c r="B232" s="21">
        <v>41956</v>
      </c>
      <c r="C232" s="20" t="s">
        <v>1009</v>
      </c>
      <c r="D232" s="7" t="s">
        <v>695</v>
      </c>
      <c r="E232" s="7" t="s">
        <v>939</v>
      </c>
      <c r="F232" s="7" t="s">
        <v>48</v>
      </c>
      <c r="G232" s="7">
        <v>31</v>
      </c>
      <c r="H232" s="20" t="s">
        <v>1010</v>
      </c>
      <c r="I232" s="22"/>
      <c r="J232" s="22"/>
      <c r="K232" s="22"/>
      <c r="L232" s="22"/>
      <c r="M232" s="22"/>
      <c r="N232" s="22"/>
      <c r="O232" s="22"/>
      <c r="P232" s="22"/>
      <c r="Q232" s="22"/>
      <c r="R232" s="22"/>
      <c r="S232" s="22"/>
      <c r="T232" s="22"/>
      <c r="U232" s="22"/>
      <c r="V232" s="22"/>
      <c r="W232" s="22"/>
    </row>
    <row r="233" spans="1:23" ht="112" x14ac:dyDescent="0.15">
      <c r="A233" s="20">
        <v>299</v>
      </c>
      <c r="B233" s="21">
        <v>41956</v>
      </c>
      <c r="C233" s="20" t="s">
        <v>1011</v>
      </c>
      <c r="D233" s="7" t="s">
        <v>243</v>
      </c>
      <c r="E233" s="7" t="s">
        <v>107</v>
      </c>
      <c r="F233" s="7" t="s">
        <v>48</v>
      </c>
      <c r="G233" s="7">
        <v>35</v>
      </c>
      <c r="H233" s="20" t="s">
        <v>1012</v>
      </c>
      <c r="I233" s="22"/>
      <c r="J233" s="22"/>
      <c r="K233" s="22"/>
      <c r="L233" s="22"/>
      <c r="M233" s="22"/>
      <c r="N233" s="22"/>
      <c r="O233" s="22"/>
      <c r="P233" s="22"/>
      <c r="Q233" s="22"/>
      <c r="R233" s="22"/>
      <c r="S233" s="22"/>
      <c r="T233" s="22"/>
      <c r="U233" s="22"/>
      <c r="V233" s="22"/>
      <c r="W233" s="22"/>
    </row>
    <row r="234" spans="1:23" ht="28" x14ac:dyDescent="0.15">
      <c r="A234" s="20">
        <v>299</v>
      </c>
      <c r="B234" s="21">
        <v>41957</v>
      </c>
      <c r="C234" s="20" t="s">
        <v>1013</v>
      </c>
      <c r="D234" s="7" t="s">
        <v>368</v>
      </c>
      <c r="E234" s="7" t="s">
        <v>89</v>
      </c>
      <c r="F234" s="7" t="s">
        <v>48</v>
      </c>
      <c r="G234" s="7">
        <v>57</v>
      </c>
      <c r="H234" s="22"/>
      <c r="I234" s="106"/>
      <c r="J234" s="22"/>
      <c r="K234" s="22"/>
      <c r="L234" s="22"/>
      <c r="M234" s="22"/>
      <c r="N234" s="22"/>
      <c r="O234" s="22"/>
      <c r="P234" s="22"/>
      <c r="Q234" s="22"/>
      <c r="R234" s="22"/>
      <c r="S234" s="22"/>
      <c r="T234" s="22"/>
      <c r="U234" s="22"/>
      <c r="V234" s="22"/>
      <c r="W234" s="22"/>
    </row>
    <row r="235" spans="1:23" ht="182" x14ac:dyDescent="0.15">
      <c r="A235" s="20">
        <v>299</v>
      </c>
      <c r="B235" s="21">
        <v>41958</v>
      </c>
      <c r="C235" s="20" t="s">
        <v>1014</v>
      </c>
      <c r="D235" s="7" t="s">
        <v>300</v>
      </c>
      <c r="E235" s="7" t="s">
        <v>107</v>
      </c>
      <c r="F235" s="7" t="s">
        <v>48</v>
      </c>
      <c r="G235" s="7">
        <v>45</v>
      </c>
      <c r="H235" s="20" t="s">
        <v>1015</v>
      </c>
      <c r="I235" s="22"/>
      <c r="J235" s="22"/>
      <c r="K235" s="22"/>
      <c r="L235" s="22"/>
      <c r="M235" s="22"/>
      <c r="N235" s="22"/>
      <c r="O235" s="22"/>
      <c r="P235" s="22"/>
      <c r="Q235" s="22"/>
      <c r="R235" s="22"/>
      <c r="S235" s="22"/>
      <c r="T235" s="22"/>
      <c r="U235" s="22"/>
      <c r="V235" s="22"/>
      <c r="W235" s="22"/>
    </row>
    <row r="236" spans="1:23" ht="42" x14ac:dyDescent="0.15">
      <c r="A236" s="20">
        <v>299</v>
      </c>
      <c r="B236" s="21">
        <v>41958</v>
      </c>
      <c r="C236" s="20" t="s">
        <v>1016</v>
      </c>
      <c r="D236" s="7" t="s">
        <v>150</v>
      </c>
      <c r="E236" s="7" t="s">
        <v>101</v>
      </c>
      <c r="F236" s="7" t="s">
        <v>48</v>
      </c>
      <c r="G236" s="7">
        <v>24</v>
      </c>
      <c r="H236" s="20" t="s">
        <v>1017</v>
      </c>
      <c r="I236" s="22"/>
      <c r="J236" s="22"/>
      <c r="K236" s="22"/>
      <c r="L236" s="22"/>
      <c r="M236" s="22"/>
      <c r="N236" s="22"/>
      <c r="O236" s="22"/>
      <c r="P236" s="22"/>
      <c r="Q236" s="22"/>
      <c r="R236" s="22"/>
      <c r="S236" s="22"/>
      <c r="T236" s="22"/>
      <c r="U236" s="22"/>
      <c r="V236" s="22"/>
      <c r="W236" s="22"/>
    </row>
    <row r="237" spans="1:23" ht="14" x14ac:dyDescent="0.15">
      <c r="A237" s="20">
        <v>299</v>
      </c>
      <c r="B237" s="21">
        <v>41958</v>
      </c>
      <c r="C237" s="20" t="s">
        <v>1018</v>
      </c>
      <c r="D237" s="12"/>
      <c r="E237" s="12"/>
      <c r="F237" s="12"/>
      <c r="G237" s="12"/>
      <c r="H237" s="22"/>
      <c r="I237" s="22"/>
      <c r="J237" s="22"/>
      <c r="K237" s="22"/>
      <c r="L237" s="22"/>
      <c r="M237" s="22"/>
      <c r="N237" s="22"/>
      <c r="O237" s="22"/>
      <c r="P237" s="22"/>
      <c r="Q237" s="22"/>
      <c r="R237" s="22"/>
      <c r="S237" s="22"/>
      <c r="T237" s="22"/>
      <c r="U237" s="22"/>
      <c r="V237" s="22"/>
      <c r="W237" s="22"/>
    </row>
    <row r="238" spans="1:23" ht="28" x14ac:dyDescent="0.15">
      <c r="A238" s="20">
        <v>299</v>
      </c>
      <c r="B238" s="21">
        <v>41960</v>
      </c>
      <c r="C238" s="20" t="s">
        <v>1019</v>
      </c>
      <c r="D238" s="7" t="s">
        <v>490</v>
      </c>
      <c r="E238" s="7" t="s">
        <v>142</v>
      </c>
      <c r="F238" s="7" t="s">
        <v>48</v>
      </c>
      <c r="G238" s="7">
        <v>29</v>
      </c>
      <c r="H238" s="20" t="s">
        <v>1020</v>
      </c>
      <c r="I238" s="22"/>
      <c r="J238" s="22"/>
      <c r="K238" s="22"/>
      <c r="L238" s="22"/>
      <c r="M238" s="22"/>
      <c r="N238" s="22"/>
      <c r="O238" s="22"/>
      <c r="P238" s="22"/>
      <c r="Q238" s="22"/>
      <c r="R238" s="22"/>
      <c r="S238" s="22"/>
      <c r="T238" s="22"/>
      <c r="U238" s="22"/>
      <c r="V238" s="22"/>
      <c r="W238" s="22"/>
    </row>
    <row r="239" spans="1:23" ht="28" x14ac:dyDescent="0.15">
      <c r="A239" s="20">
        <v>299</v>
      </c>
      <c r="B239" s="21">
        <v>41960</v>
      </c>
      <c r="C239" s="20" t="s">
        <v>1021</v>
      </c>
      <c r="D239" s="7" t="s">
        <v>688</v>
      </c>
      <c r="E239" s="7" t="s">
        <v>142</v>
      </c>
      <c r="F239" s="7" t="s">
        <v>48</v>
      </c>
      <c r="G239" s="7">
        <v>34</v>
      </c>
      <c r="H239" s="22"/>
      <c r="I239" s="22"/>
      <c r="J239" s="22"/>
      <c r="K239" s="22"/>
      <c r="L239" s="22"/>
      <c r="M239" s="22"/>
      <c r="N239" s="22"/>
      <c r="O239" s="22"/>
      <c r="P239" s="22"/>
      <c r="Q239" s="22"/>
      <c r="R239" s="22"/>
      <c r="S239" s="22"/>
      <c r="T239" s="22"/>
      <c r="U239" s="22"/>
      <c r="V239" s="22"/>
      <c r="W239" s="22"/>
    </row>
    <row r="240" spans="1:23" ht="84" x14ac:dyDescent="0.15">
      <c r="A240" s="20">
        <v>299</v>
      </c>
      <c r="B240" s="21">
        <v>41961</v>
      </c>
      <c r="C240" s="20" t="s">
        <v>1022</v>
      </c>
      <c r="D240" s="7" t="s">
        <v>313</v>
      </c>
      <c r="E240" s="7" t="s">
        <v>162</v>
      </c>
      <c r="F240" s="7" t="s">
        <v>48</v>
      </c>
      <c r="G240" s="7">
        <v>32</v>
      </c>
      <c r="H240" s="20" t="s">
        <v>1023</v>
      </c>
      <c r="I240" s="22"/>
      <c r="J240" s="22"/>
      <c r="K240" s="22"/>
      <c r="L240" s="22"/>
      <c r="M240" s="22"/>
      <c r="N240" s="22"/>
      <c r="O240" s="22"/>
      <c r="P240" s="22"/>
      <c r="Q240" s="22"/>
      <c r="R240" s="22"/>
      <c r="S240" s="22"/>
      <c r="T240" s="22"/>
      <c r="U240" s="22"/>
      <c r="V240" s="22"/>
      <c r="W240" s="22"/>
    </row>
    <row r="241" spans="1:23" ht="28" x14ac:dyDescent="0.15">
      <c r="A241" s="20">
        <v>299</v>
      </c>
      <c r="B241" s="21">
        <v>41962</v>
      </c>
      <c r="C241" s="20" t="s">
        <v>1024</v>
      </c>
      <c r="D241" s="7" t="s">
        <v>1025</v>
      </c>
      <c r="E241" s="7" t="s">
        <v>1026</v>
      </c>
      <c r="F241" s="7" t="s">
        <v>733</v>
      </c>
      <c r="G241" s="7">
        <v>1</v>
      </c>
      <c r="H241" s="22"/>
      <c r="I241" s="22"/>
      <c r="J241" s="22"/>
      <c r="K241" s="22"/>
      <c r="L241" s="22"/>
      <c r="M241" s="22"/>
      <c r="N241" s="22"/>
      <c r="O241" s="22"/>
      <c r="P241" s="22"/>
      <c r="Q241" s="22"/>
      <c r="R241" s="22"/>
      <c r="S241" s="22"/>
      <c r="T241" s="22"/>
      <c r="U241" s="22"/>
      <c r="V241" s="22"/>
      <c r="W241" s="22"/>
    </row>
    <row r="242" spans="1:23" ht="28" x14ac:dyDescent="0.15">
      <c r="A242" s="20">
        <v>299</v>
      </c>
      <c r="B242" s="21">
        <v>41967</v>
      </c>
      <c r="C242" s="20" t="s">
        <v>1027</v>
      </c>
      <c r="D242" s="7" t="s">
        <v>710</v>
      </c>
      <c r="E242" s="7" t="s">
        <v>142</v>
      </c>
      <c r="F242" s="7" t="s">
        <v>48</v>
      </c>
      <c r="G242" s="7">
        <v>39</v>
      </c>
      <c r="H242" s="20" t="s">
        <v>1028</v>
      </c>
      <c r="I242" s="22"/>
      <c r="J242" s="22"/>
      <c r="K242" s="22"/>
      <c r="L242" s="22"/>
      <c r="M242" s="22"/>
      <c r="N242" s="22"/>
      <c r="O242" s="22"/>
      <c r="P242" s="22"/>
      <c r="Q242" s="22"/>
      <c r="R242" s="22"/>
      <c r="S242" s="22"/>
      <c r="T242" s="22"/>
      <c r="U242" s="22"/>
      <c r="V242" s="22"/>
      <c r="W242" s="22"/>
    </row>
    <row r="243" spans="1:23" ht="14" x14ac:dyDescent="0.15">
      <c r="A243" s="20">
        <v>299</v>
      </c>
      <c r="B243" s="21">
        <v>41967</v>
      </c>
      <c r="C243" s="20" t="s">
        <v>1029</v>
      </c>
      <c r="D243" s="12"/>
      <c r="E243" s="12"/>
      <c r="F243" s="12"/>
      <c r="G243" s="12"/>
      <c r="H243" s="22"/>
      <c r="I243" s="22"/>
      <c r="J243" s="22"/>
      <c r="K243" s="22"/>
      <c r="L243" s="22"/>
      <c r="M243" s="22"/>
      <c r="N243" s="22"/>
      <c r="O243" s="22"/>
      <c r="P243" s="22"/>
      <c r="Q243" s="22"/>
      <c r="R243" s="22"/>
      <c r="S243" s="22"/>
      <c r="T243" s="22"/>
      <c r="U243" s="22"/>
      <c r="V243" s="22"/>
      <c r="W243" s="22"/>
    </row>
    <row r="244" spans="1:23" ht="28" x14ac:dyDescent="0.15">
      <c r="A244" s="20">
        <v>299</v>
      </c>
      <c r="B244" s="21">
        <v>41972</v>
      </c>
      <c r="C244" s="20" t="s">
        <v>1030</v>
      </c>
      <c r="D244" s="7" t="s">
        <v>781</v>
      </c>
      <c r="E244" s="7" t="s">
        <v>142</v>
      </c>
      <c r="F244" s="7" t="s">
        <v>48</v>
      </c>
      <c r="G244" s="7">
        <v>43</v>
      </c>
      <c r="H244" s="20" t="s">
        <v>1031</v>
      </c>
      <c r="I244" s="22"/>
      <c r="J244" s="22"/>
      <c r="K244" s="22"/>
      <c r="L244" s="22"/>
      <c r="M244" s="22"/>
      <c r="N244" s="22"/>
      <c r="O244" s="22"/>
      <c r="P244" s="22"/>
      <c r="Q244" s="22"/>
      <c r="R244" s="22"/>
      <c r="S244" s="22"/>
      <c r="T244" s="22"/>
      <c r="U244" s="22"/>
      <c r="V244" s="22"/>
      <c r="W244" s="22"/>
    </row>
    <row r="245" spans="1:23" ht="42" x14ac:dyDescent="0.15">
      <c r="A245" s="20">
        <v>299</v>
      </c>
      <c r="B245" s="21">
        <v>41973</v>
      </c>
      <c r="C245" s="20" t="s">
        <v>1032</v>
      </c>
      <c r="D245" s="7" t="s">
        <v>1033</v>
      </c>
      <c r="E245" s="7" t="s">
        <v>939</v>
      </c>
      <c r="F245" s="7" t="s">
        <v>48</v>
      </c>
      <c r="G245" s="7">
        <v>37</v>
      </c>
      <c r="H245" s="20" t="s">
        <v>1034</v>
      </c>
      <c r="I245" s="22"/>
      <c r="J245" s="22"/>
      <c r="K245" s="22"/>
      <c r="L245" s="22"/>
      <c r="M245" s="22"/>
      <c r="N245" s="22"/>
      <c r="O245" s="22"/>
      <c r="P245" s="22"/>
      <c r="Q245" s="22"/>
      <c r="R245" s="22"/>
      <c r="S245" s="22"/>
      <c r="T245" s="22"/>
      <c r="U245" s="22"/>
      <c r="V245" s="22"/>
      <c r="W245" s="22"/>
    </row>
    <row r="246" spans="1:23" ht="28" x14ac:dyDescent="0.15">
      <c r="A246" s="20">
        <v>299</v>
      </c>
      <c r="B246" s="21">
        <v>41974</v>
      </c>
      <c r="C246" s="20" t="s">
        <v>1035</v>
      </c>
      <c r="D246" s="7" t="s">
        <v>432</v>
      </c>
      <c r="E246" s="7" t="s">
        <v>89</v>
      </c>
      <c r="F246" s="7" t="s">
        <v>48</v>
      </c>
      <c r="G246" s="7">
        <v>71</v>
      </c>
      <c r="H246" s="22"/>
      <c r="I246" s="22"/>
      <c r="J246" s="22"/>
      <c r="K246" s="22"/>
      <c r="L246" s="22"/>
      <c r="M246" s="22"/>
      <c r="N246" s="22"/>
      <c r="O246" s="22"/>
      <c r="P246" s="22"/>
      <c r="Q246" s="22"/>
      <c r="R246" s="22"/>
      <c r="S246" s="22"/>
      <c r="T246" s="22"/>
      <c r="U246" s="22"/>
      <c r="V246" s="22"/>
      <c r="W246" s="22"/>
    </row>
    <row r="247" spans="1:23" ht="70" x14ac:dyDescent="0.15">
      <c r="A247" s="20">
        <v>299</v>
      </c>
      <c r="B247" s="21">
        <v>41974</v>
      </c>
      <c r="C247" s="20" t="s">
        <v>1036</v>
      </c>
      <c r="D247" s="7" t="s">
        <v>251</v>
      </c>
      <c r="E247" s="7" t="s">
        <v>135</v>
      </c>
      <c r="F247" s="7" t="s">
        <v>48</v>
      </c>
      <c r="G247" s="7">
        <v>26</v>
      </c>
      <c r="H247" s="20" t="s">
        <v>1037</v>
      </c>
      <c r="I247" s="22"/>
      <c r="J247" s="22"/>
      <c r="K247" s="22"/>
      <c r="L247" s="22"/>
      <c r="M247" s="22"/>
      <c r="N247" s="22"/>
      <c r="O247" s="22"/>
      <c r="P247" s="22"/>
      <c r="Q247" s="22"/>
      <c r="R247" s="22"/>
      <c r="S247" s="22"/>
      <c r="T247" s="22"/>
      <c r="U247" s="22"/>
      <c r="V247" s="22"/>
      <c r="W247" s="22"/>
    </row>
    <row r="248" spans="1:23" ht="42" x14ac:dyDescent="0.15">
      <c r="A248" s="20">
        <v>299</v>
      </c>
      <c r="B248" s="21">
        <v>41975</v>
      </c>
      <c r="C248" s="20" t="s">
        <v>1038</v>
      </c>
      <c r="D248" s="7" t="s">
        <v>293</v>
      </c>
      <c r="E248" s="7" t="s">
        <v>135</v>
      </c>
      <c r="F248" s="7" t="s">
        <v>48</v>
      </c>
      <c r="G248" s="7">
        <v>30</v>
      </c>
      <c r="H248" s="20" t="s">
        <v>1039</v>
      </c>
      <c r="I248" s="22"/>
      <c r="J248" s="22"/>
      <c r="K248" s="22"/>
      <c r="L248" s="22"/>
      <c r="M248" s="22"/>
      <c r="N248" s="22"/>
      <c r="O248" s="22"/>
      <c r="P248" s="22"/>
      <c r="Q248" s="22"/>
      <c r="R248" s="22"/>
      <c r="S248" s="22"/>
      <c r="T248" s="22"/>
      <c r="U248" s="22"/>
      <c r="V248" s="22"/>
      <c r="W248" s="22"/>
    </row>
    <row r="249" spans="1:23" ht="84" x14ac:dyDescent="0.15">
      <c r="A249" s="20">
        <v>299</v>
      </c>
      <c r="B249" s="21">
        <v>41975</v>
      </c>
      <c r="C249" s="20" t="s">
        <v>1040</v>
      </c>
      <c r="D249" s="7" t="s">
        <v>828</v>
      </c>
      <c r="E249" s="7" t="s">
        <v>939</v>
      </c>
      <c r="F249" s="7" t="s">
        <v>48</v>
      </c>
      <c r="G249" s="7">
        <v>44</v>
      </c>
      <c r="H249" s="20" t="s">
        <v>1041</v>
      </c>
      <c r="I249" s="22"/>
      <c r="J249" s="22"/>
      <c r="K249" s="22"/>
      <c r="L249" s="22"/>
      <c r="M249" s="22"/>
      <c r="N249" s="22"/>
      <c r="O249" s="22"/>
      <c r="P249" s="22"/>
      <c r="Q249" s="22"/>
      <c r="R249" s="22"/>
      <c r="S249" s="22"/>
      <c r="T249" s="22"/>
      <c r="U249" s="22"/>
      <c r="V249" s="22"/>
      <c r="W249" s="22"/>
    </row>
    <row r="250" spans="1:23" ht="28" x14ac:dyDescent="0.15">
      <c r="A250" s="20">
        <v>299</v>
      </c>
      <c r="B250" s="21">
        <v>41976</v>
      </c>
      <c r="C250" s="20" t="s">
        <v>1042</v>
      </c>
      <c r="D250" s="7" t="s">
        <v>371</v>
      </c>
      <c r="E250" s="7" t="s">
        <v>162</v>
      </c>
      <c r="F250" s="7" t="s">
        <v>48</v>
      </c>
      <c r="G250" s="7">
        <v>38</v>
      </c>
      <c r="H250" s="20" t="s">
        <v>1043</v>
      </c>
      <c r="I250" s="22"/>
      <c r="J250" s="22"/>
      <c r="K250" s="22"/>
      <c r="L250" s="22"/>
      <c r="M250" s="22"/>
      <c r="N250" s="22"/>
      <c r="O250" s="22"/>
      <c r="P250" s="22"/>
      <c r="Q250" s="22"/>
      <c r="R250" s="22"/>
      <c r="S250" s="22"/>
      <c r="T250" s="22"/>
      <c r="U250" s="22"/>
      <c r="V250" s="22"/>
      <c r="W250" s="22"/>
    </row>
    <row r="251" spans="1:23" ht="42" x14ac:dyDescent="0.15">
      <c r="A251" s="20">
        <v>299</v>
      </c>
      <c r="B251" s="21">
        <v>41976</v>
      </c>
      <c r="C251" s="20" t="s">
        <v>1044</v>
      </c>
      <c r="D251" s="12"/>
      <c r="E251" s="12"/>
      <c r="F251" s="12"/>
      <c r="G251" s="12"/>
      <c r="H251" s="20" t="s">
        <v>1045</v>
      </c>
      <c r="I251" s="22"/>
      <c r="J251" s="22"/>
      <c r="K251" s="22"/>
      <c r="L251" s="22"/>
      <c r="M251" s="22"/>
      <c r="N251" s="22"/>
      <c r="O251" s="22"/>
      <c r="P251" s="22"/>
      <c r="Q251" s="22"/>
      <c r="R251" s="22"/>
      <c r="S251" s="22"/>
      <c r="T251" s="22"/>
      <c r="U251" s="22"/>
      <c r="V251" s="22"/>
      <c r="W251" s="22"/>
    </row>
    <row r="252" spans="1:23" ht="14" x14ac:dyDescent="0.15">
      <c r="A252" s="20">
        <v>299</v>
      </c>
      <c r="B252" s="21">
        <v>41977</v>
      </c>
      <c r="C252" s="20" t="s">
        <v>1046</v>
      </c>
      <c r="D252" s="7" t="s">
        <v>847</v>
      </c>
      <c r="E252" s="7" t="s">
        <v>142</v>
      </c>
      <c r="F252" s="7" t="s">
        <v>48</v>
      </c>
      <c r="G252" s="7">
        <v>47</v>
      </c>
      <c r="H252" s="22"/>
      <c r="I252" s="22"/>
      <c r="J252" s="22"/>
      <c r="K252" s="22"/>
      <c r="L252" s="22"/>
      <c r="M252" s="22"/>
      <c r="N252" s="22"/>
      <c r="O252" s="22"/>
      <c r="P252" s="22"/>
      <c r="Q252" s="22"/>
      <c r="R252" s="22"/>
      <c r="S252" s="22"/>
      <c r="T252" s="22"/>
      <c r="U252" s="22"/>
      <c r="V252" s="22"/>
      <c r="W252" s="22"/>
    </row>
    <row r="253" spans="1:23" ht="28" x14ac:dyDescent="0.15">
      <c r="A253" s="20">
        <v>299</v>
      </c>
      <c r="B253" s="21">
        <v>41977</v>
      </c>
      <c r="C253" s="20" t="s">
        <v>1047</v>
      </c>
      <c r="D253" s="7" t="s">
        <v>1048</v>
      </c>
      <c r="E253" s="7" t="s">
        <v>1002</v>
      </c>
      <c r="F253" s="7" t="s">
        <v>48</v>
      </c>
      <c r="G253" s="7">
        <v>33</v>
      </c>
      <c r="H253" s="20" t="s">
        <v>1049</v>
      </c>
      <c r="I253" s="22"/>
      <c r="J253" s="22"/>
      <c r="K253" s="22"/>
      <c r="L253" s="22"/>
      <c r="M253" s="22"/>
      <c r="N253" s="22"/>
      <c r="O253" s="22"/>
      <c r="P253" s="22"/>
      <c r="Q253" s="22"/>
      <c r="R253" s="22"/>
      <c r="S253" s="22"/>
      <c r="T253" s="22"/>
      <c r="U253" s="22"/>
      <c r="V253" s="22"/>
      <c r="W253" s="22"/>
    </row>
    <row r="254" spans="1:23" ht="14" x14ac:dyDescent="0.15">
      <c r="A254" s="20">
        <v>299</v>
      </c>
      <c r="B254" s="21">
        <v>41978</v>
      </c>
      <c r="C254" s="20" t="s">
        <v>1050</v>
      </c>
      <c r="D254" s="12"/>
      <c r="E254" s="12"/>
      <c r="F254" s="12"/>
      <c r="G254" s="12"/>
      <c r="H254" s="22"/>
      <c r="I254" s="22"/>
      <c r="J254" s="22"/>
      <c r="K254" s="22"/>
      <c r="L254" s="22"/>
      <c r="M254" s="22"/>
      <c r="N254" s="22"/>
      <c r="O254" s="22"/>
      <c r="P254" s="22"/>
      <c r="Q254" s="22"/>
      <c r="R254" s="22"/>
      <c r="S254" s="22"/>
      <c r="T254" s="22"/>
      <c r="U254" s="22"/>
      <c r="V254" s="22"/>
      <c r="W254" s="22"/>
    </row>
    <row r="255" spans="1:23" ht="42" x14ac:dyDescent="0.15">
      <c r="A255" s="20">
        <v>299</v>
      </c>
      <c r="B255" s="21">
        <v>41981</v>
      </c>
      <c r="C255" s="20" t="s">
        <v>1051</v>
      </c>
      <c r="D255" s="7" t="s">
        <v>408</v>
      </c>
      <c r="E255" s="7" t="s">
        <v>135</v>
      </c>
      <c r="F255" s="7" t="s">
        <v>48</v>
      </c>
      <c r="G255" s="7">
        <v>41</v>
      </c>
      <c r="H255" s="20" t="s">
        <v>1052</v>
      </c>
      <c r="I255" s="22"/>
      <c r="J255" s="22"/>
      <c r="K255" s="22"/>
      <c r="L255" s="22"/>
      <c r="M255" s="22"/>
      <c r="N255" s="22"/>
      <c r="O255" s="22"/>
      <c r="P255" s="22"/>
      <c r="Q255" s="22"/>
      <c r="R255" s="22"/>
      <c r="S255" s="22"/>
      <c r="T255" s="22"/>
      <c r="U255" s="22"/>
      <c r="V255" s="22"/>
      <c r="W255" s="22"/>
    </row>
    <row r="256" spans="1:23" ht="14" x14ac:dyDescent="0.15">
      <c r="A256" s="20">
        <v>299</v>
      </c>
      <c r="B256" s="21">
        <v>41981</v>
      </c>
      <c r="C256" s="20" t="s">
        <v>1053</v>
      </c>
      <c r="D256" s="7" t="s">
        <v>239</v>
      </c>
      <c r="E256" s="7" t="s">
        <v>101</v>
      </c>
      <c r="F256" s="7" t="s">
        <v>48</v>
      </c>
      <c r="G256" s="7">
        <v>40</v>
      </c>
      <c r="H256" s="22"/>
      <c r="I256" s="22"/>
      <c r="J256" s="22"/>
      <c r="K256" s="22"/>
      <c r="L256" s="22"/>
      <c r="M256" s="22"/>
      <c r="N256" s="22"/>
      <c r="O256" s="22"/>
      <c r="P256" s="22"/>
      <c r="Q256" s="22"/>
      <c r="R256" s="22"/>
      <c r="S256" s="22"/>
      <c r="T256" s="22"/>
      <c r="U256" s="22"/>
      <c r="V256" s="22"/>
      <c r="W256" s="22"/>
    </row>
    <row r="257" spans="1:23" ht="28" x14ac:dyDescent="0.15">
      <c r="A257" s="20">
        <v>299</v>
      </c>
      <c r="B257" s="21">
        <v>41986</v>
      </c>
      <c r="C257" s="20" t="s">
        <v>1054</v>
      </c>
      <c r="D257" s="12"/>
      <c r="E257" s="12"/>
      <c r="F257" s="12"/>
      <c r="G257" s="12"/>
      <c r="H257" s="20" t="s">
        <v>1055</v>
      </c>
      <c r="I257" s="22"/>
      <c r="J257" s="22"/>
      <c r="K257" s="22"/>
      <c r="L257" s="22"/>
      <c r="M257" s="22"/>
      <c r="N257" s="22"/>
      <c r="O257" s="22"/>
      <c r="P257" s="22"/>
      <c r="Q257" s="22"/>
      <c r="R257" s="22"/>
      <c r="S257" s="22"/>
      <c r="T257" s="22"/>
      <c r="U257" s="22"/>
      <c r="V257" s="22"/>
      <c r="W257" s="22"/>
    </row>
    <row r="258" spans="1:23" ht="28" x14ac:dyDescent="0.15">
      <c r="A258" s="20">
        <v>299</v>
      </c>
      <c r="B258" s="21">
        <v>41987</v>
      </c>
      <c r="C258" s="20" t="s">
        <v>1056</v>
      </c>
      <c r="D258" s="7" t="s">
        <v>350</v>
      </c>
      <c r="E258" s="7" t="s">
        <v>107</v>
      </c>
      <c r="F258" s="7" t="s">
        <v>48</v>
      </c>
      <c r="G258" s="7">
        <v>49</v>
      </c>
      <c r="H258" s="20" t="s">
        <v>1057</v>
      </c>
      <c r="I258" s="22"/>
      <c r="J258" s="22"/>
      <c r="K258" s="22"/>
      <c r="L258" s="22"/>
      <c r="M258" s="22"/>
      <c r="N258" s="22"/>
      <c r="O258" s="22"/>
      <c r="P258" s="22"/>
      <c r="Q258" s="22"/>
      <c r="R258" s="22"/>
      <c r="S258" s="22"/>
      <c r="T258" s="22"/>
      <c r="U258" s="22"/>
      <c r="V258" s="22"/>
      <c r="W258" s="22"/>
    </row>
    <row r="259" spans="1:23" ht="14" x14ac:dyDescent="0.15">
      <c r="A259" s="20">
        <v>299</v>
      </c>
      <c r="B259" s="21">
        <v>41988</v>
      </c>
      <c r="C259" s="20" t="s">
        <v>1058</v>
      </c>
      <c r="D259" s="7" t="s">
        <v>948</v>
      </c>
      <c r="E259" s="7" t="s">
        <v>142</v>
      </c>
      <c r="F259" s="7" t="s">
        <v>48</v>
      </c>
      <c r="G259" s="7">
        <v>50</v>
      </c>
      <c r="H259" s="22"/>
      <c r="I259" s="22"/>
      <c r="J259" s="22"/>
      <c r="K259" s="22"/>
      <c r="L259" s="22"/>
      <c r="M259" s="22"/>
      <c r="N259" s="22"/>
      <c r="O259" s="22"/>
      <c r="P259" s="22"/>
      <c r="Q259" s="22"/>
      <c r="R259" s="22"/>
      <c r="S259" s="22"/>
      <c r="T259" s="22"/>
      <c r="U259" s="22"/>
      <c r="V259" s="22"/>
      <c r="W259" s="22"/>
    </row>
    <row r="260" spans="1:23" ht="14" x14ac:dyDescent="0.15">
      <c r="A260" s="20">
        <v>299</v>
      </c>
      <c r="B260" s="21">
        <v>41988</v>
      </c>
      <c r="C260" s="20" t="s">
        <v>1059</v>
      </c>
      <c r="D260" s="7" t="s">
        <v>377</v>
      </c>
      <c r="E260" s="7" t="s">
        <v>107</v>
      </c>
      <c r="F260" s="7" t="s">
        <v>48</v>
      </c>
      <c r="G260" s="7">
        <v>51</v>
      </c>
      <c r="H260" s="22"/>
      <c r="I260" s="22"/>
      <c r="J260" s="22"/>
      <c r="K260" s="22"/>
      <c r="L260" s="22"/>
      <c r="M260" s="22"/>
      <c r="N260" s="22"/>
      <c r="O260" s="22"/>
      <c r="P260" s="22"/>
      <c r="Q260" s="22"/>
      <c r="R260" s="22"/>
      <c r="S260" s="22"/>
      <c r="T260" s="22"/>
      <c r="U260" s="22"/>
      <c r="V260" s="22"/>
      <c r="W260" s="22"/>
    </row>
    <row r="261" spans="1:23" ht="14" x14ac:dyDescent="0.15">
      <c r="A261" s="20">
        <v>299</v>
      </c>
      <c r="B261" s="21">
        <v>41988</v>
      </c>
      <c r="C261" s="20" t="s">
        <v>1059</v>
      </c>
      <c r="D261" s="7" t="s">
        <v>1060</v>
      </c>
      <c r="E261" s="7" t="s">
        <v>142</v>
      </c>
      <c r="F261" s="7" t="s">
        <v>48</v>
      </c>
      <c r="G261" s="7">
        <v>52</v>
      </c>
      <c r="H261" s="22"/>
      <c r="I261" s="22"/>
      <c r="J261" s="22"/>
      <c r="K261" s="22"/>
      <c r="L261" s="22"/>
      <c r="M261" s="22"/>
      <c r="N261" s="22"/>
      <c r="O261" s="22"/>
      <c r="P261" s="22"/>
      <c r="Q261" s="22"/>
      <c r="R261" s="22"/>
      <c r="S261" s="22"/>
      <c r="T261" s="22"/>
      <c r="U261" s="22"/>
      <c r="V261" s="22"/>
      <c r="W261" s="22"/>
    </row>
    <row r="262" spans="1:23" ht="28" x14ac:dyDescent="0.15">
      <c r="A262" s="20">
        <v>299</v>
      </c>
      <c r="B262" s="21">
        <v>41990</v>
      </c>
      <c r="C262" s="20" t="s">
        <v>1061</v>
      </c>
      <c r="D262" s="7" t="s">
        <v>721</v>
      </c>
      <c r="E262" s="7" t="s">
        <v>1002</v>
      </c>
      <c r="F262" s="7" t="s">
        <v>48</v>
      </c>
      <c r="G262" s="7">
        <v>46</v>
      </c>
      <c r="H262" s="22"/>
      <c r="I262" s="22"/>
      <c r="J262" s="22"/>
      <c r="K262" s="22"/>
      <c r="L262" s="22"/>
      <c r="M262" s="22"/>
      <c r="N262" s="22"/>
      <c r="O262" s="22"/>
      <c r="P262" s="22"/>
      <c r="Q262" s="22"/>
      <c r="R262" s="22"/>
      <c r="S262" s="22"/>
      <c r="T262" s="22"/>
      <c r="U262" s="22"/>
      <c r="V262" s="22"/>
      <c r="W262" s="22"/>
    </row>
    <row r="263" spans="1:23" ht="98" x14ac:dyDescent="0.15">
      <c r="A263" s="20">
        <v>299</v>
      </c>
      <c r="B263" s="21">
        <v>41990</v>
      </c>
      <c r="C263" s="20" t="s">
        <v>1062</v>
      </c>
      <c r="D263" s="7" t="s">
        <v>413</v>
      </c>
      <c r="E263" s="7" t="s">
        <v>135</v>
      </c>
      <c r="F263" s="7" t="s">
        <v>48</v>
      </c>
      <c r="G263" s="7">
        <v>48</v>
      </c>
      <c r="H263" s="20" t="s">
        <v>1063</v>
      </c>
      <c r="I263" s="22"/>
      <c r="J263" s="22"/>
      <c r="K263" s="22"/>
      <c r="L263" s="22"/>
      <c r="M263" s="22"/>
      <c r="N263" s="22"/>
      <c r="O263" s="22"/>
      <c r="P263" s="22"/>
      <c r="Q263" s="22"/>
      <c r="R263" s="22"/>
      <c r="S263" s="22"/>
      <c r="T263" s="22"/>
      <c r="U263" s="22"/>
      <c r="V263" s="22"/>
      <c r="W263" s="22"/>
    </row>
    <row r="264" spans="1:23" ht="70" x14ac:dyDescent="0.15">
      <c r="A264" s="20">
        <v>299</v>
      </c>
      <c r="B264" s="21">
        <v>41991</v>
      </c>
      <c r="C264" s="20" t="s">
        <v>1064</v>
      </c>
      <c r="D264" s="7" t="s">
        <v>424</v>
      </c>
      <c r="E264" s="107" t="s">
        <v>135</v>
      </c>
      <c r="F264" s="7" t="s">
        <v>48</v>
      </c>
      <c r="G264" s="107">
        <v>55</v>
      </c>
      <c r="H264" s="108" t="s">
        <v>1065</v>
      </c>
      <c r="I264" s="109"/>
      <c r="J264" s="22"/>
      <c r="K264" s="22"/>
      <c r="L264" s="22"/>
      <c r="M264" s="22"/>
      <c r="N264" s="22"/>
      <c r="O264" s="22"/>
      <c r="P264" s="22"/>
      <c r="Q264" s="22"/>
      <c r="R264" s="22"/>
      <c r="S264" s="22"/>
      <c r="T264" s="22"/>
      <c r="U264" s="22"/>
      <c r="V264" s="22"/>
      <c r="W264" s="22"/>
    </row>
    <row r="265" spans="1:23" ht="14" x14ac:dyDescent="0.15">
      <c r="A265" s="20">
        <v>299</v>
      </c>
      <c r="B265" s="21">
        <v>41991</v>
      </c>
      <c r="C265" s="20" t="s">
        <v>1066</v>
      </c>
      <c r="D265" s="12"/>
      <c r="E265" s="110"/>
      <c r="F265" s="12"/>
      <c r="G265" s="110"/>
      <c r="H265" s="111"/>
      <c r="I265" s="111"/>
      <c r="J265" s="22"/>
      <c r="K265" s="22"/>
      <c r="L265" s="22"/>
      <c r="M265" s="22"/>
      <c r="N265" s="22"/>
      <c r="O265" s="22"/>
      <c r="P265" s="22"/>
      <c r="Q265" s="22"/>
      <c r="R265" s="22"/>
      <c r="S265" s="22"/>
      <c r="T265" s="22"/>
      <c r="U265" s="22"/>
      <c r="V265" s="22"/>
      <c r="W265" s="22"/>
    </row>
    <row r="266" spans="1:23" ht="14" x14ac:dyDescent="0.15">
      <c r="A266" s="20">
        <v>299</v>
      </c>
      <c r="B266" s="21">
        <v>41993</v>
      </c>
      <c r="C266" s="45" t="s">
        <v>1067</v>
      </c>
      <c r="D266" s="7" t="s">
        <v>380</v>
      </c>
      <c r="E266" s="7" t="s">
        <v>162</v>
      </c>
      <c r="F266" s="7" t="s">
        <v>48</v>
      </c>
      <c r="G266" s="7">
        <v>53</v>
      </c>
      <c r="H266" s="22"/>
      <c r="I266" s="22"/>
      <c r="J266" s="22"/>
      <c r="K266" s="22"/>
      <c r="L266" s="22"/>
      <c r="M266" s="22"/>
      <c r="N266" s="22"/>
      <c r="O266" s="22"/>
      <c r="P266" s="22"/>
      <c r="Q266" s="22"/>
      <c r="R266" s="22"/>
      <c r="S266" s="22"/>
      <c r="T266" s="22"/>
      <c r="U266" s="22"/>
      <c r="V266" s="22"/>
      <c r="W266" s="22"/>
    </row>
    <row r="267" spans="1:23" ht="14" x14ac:dyDescent="0.15">
      <c r="A267" s="108">
        <v>299</v>
      </c>
      <c r="B267" s="112">
        <v>42000</v>
      </c>
      <c r="C267" s="113" t="s">
        <v>1068</v>
      </c>
      <c r="D267" s="107" t="s">
        <v>1069</v>
      </c>
      <c r="E267" s="107" t="s">
        <v>616</v>
      </c>
      <c r="F267" s="107" t="s">
        <v>48</v>
      </c>
      <c r="G267" s="107">
        <v>54</v>
      </c>
      <c r="H267" s="109"/>
      <c r="I267" s="109"/>
      <c r="J267" s="22"/>
      <c r="K267" s="22"/>
      <c r="L267" s="22"/>
      <c r="M267" s="22"/>
      <c r="N267" s="22"/>
      <c r="O267" s="22"/>
      <c r="P267" s="22"/>
      <c r="Q267" s="22"/>
      <c r="R267" s="22"/>
      <c r="S267" s="22"/>
      <c r="T267" s="22"/>
      <c r="U267" s="22"/>
      <c r="V267" s="22"/>
      <c r="W267" s="22"/>
    </row>
    <row r="268" spans="1:23" ht="14" x14ac:dyDescent="0.15">
      <c r="A268" s="114">
        <v>300</v>
      </c>
      <c r="B268" s="115" t="s">
        <v>456</v>
      </c>
      <c r="C268" s="116"/>
      <c r="D268" s="117"/>
      <c r="E268" s="117"/>
      <c r="F268" s="117"/>
      <c r="G268" s="117"/>
      <c r="H268" s="118"/>
      <c r="I268" s="118"/>
      <c r="J268" s="119"/>
      <c r="K268" s="22"/>
      <c r="L268" s="22"/>
      <c r="M268" s="22"/>
      <c r="N268" s="22"/>
      <c r="O268" s="22"/>
      <c r="P268" s="22"/>
      <c r="Q268" s="22"/>
      <c r="R268" s="22"/>
      <c r="S268" s="22"/>
      <c r="T268" s="22"/>
      <c r="U268" s="22"/>
      <c r="V268" s="22"/>
      <c r="W268" s="22"/>
    </row>
    <row r="269" spans="1:23" ht="70" x14ac:dyDescent="0.15">
      <c r="A269" s="120">
        <v>300</v>
      </c>
      <c r="B269" s="121">
        <v>41640</v>
      </c>
      <c r="C269" s="122" t="s">
        <v>1070</v>
      </c>
      <c r="D269" s="123" t="s">
        <v>450</v>
      </c>
      <c r="E269" s="123" t="s">
        <v>162</v>
      </c>
      <c r="F269" s="123" t="s">
        <v>48</v>
      </c>
      <c r="G269" s="123">
        <v>58</v>
      </c>
      <c r="H269" s="120" t="s">
        <v>1071</v>
      </c>
      <c r="I269" s="111"/>
      <c r="J269" s="22"/>
      <c r="K269" s="22"/>
      <c r="L269" s="22"/>
      <c r="M269" s="22"/>
      <c r="N269" s="22"/>
      <c r="O269" s="22"/>
      <c r="P269" s="22"/>
      <c r="Q269" s="22"/>
      <c r="R269" s="22"/>
      <c r="S269" s="22"/>
      <c r="T269" s="22"/>
      <c r="U269" s="22"/>
      <c r="V269" s="22"/>
      <c r="W269" s="22"/>
    </row>
    <row r="270" spans="1:23" ht="14" x14ac:dyDescent="0.15">
      <c r="A270" s="20">
        <v>300</v>
      </c>
      <c r="B270" s="21">
        <v>41640</v>
      </c>
      <c r="C270" s="20" t="s">
        <v>1072</v>
      </c>
      <c r="D270" s="7" t="s">
        <v>393</v>
      </c>
      <c r="E270" s="7" t="s">
        <v>215</v>
      </c>
      <c r="F270" s="7" t="s">
        <v>48</v>
      </c>
      <c r="G270" s="7">
        <v>59</v>
      </c>
      <c r="H270" s="22"/>
      <c r="I270" s="22"/>
      <c r="J270" s="22"/>
      <c r="K270" s="22"/>
      <c r="L270" s="22"/>
      <c r="M270" s="22"/>
      <c r="N270" s="22"/>
      <c r="O270" s="22"/>
      <c r="P270" s="22"/>
      <c r="Q270" s="22"/>
      <c r="R270" s="22"/>
      <c r="S270" s="22"/>
      <c r="T270" s="22"/>
      <c r="U270" s="22"/>
      <c r="V270" s="22"/>
      <c r="W270" s="22"/>
    </row>
    <row r="271" spans="1:23" ht="14" x14ac:dyDescent="0.15">
      <c r="A271" s="20">
        <v>300</v>
      </c>
      <c r="B271" s="21">
        <v>41640</v>
      </c>
      <c r="C271" s="20" t="s">
        <v>1073</v>
      </c>
      <c r="D271" s="7" t="s">
        <v>475</v>
      </c>
      <c r="E271" s="7" t="s">
        <v>162</v>
      </c>
      <c r="F271" s="7" t="s">
        <v>48</v>
      </c>
      <c r="G271" s="7">
        <v>60</v>
      </c>
      <c r="H271" s="22"/>
      <c r="I271" s="22"/>
      <c r="J271" s="22"/>
      <c r="K271" s="22"/>
      <c r="L271" s="22"/>
      <c r="M271" s="22"/>
      <c r="N271" s="22"/>
      <c r="O271" s="22"/>
      <c r="P271" s="22"/>
      <c r="Q271" s="22"/>
      <c r="R271" s="22"/>
      <c r="S271" s="22"/>
      <c r="T271" s="22"/>
      <c r="U271" s="22"/>
      <c r="V271" s="22"/>
      <c r="W271" s="22"/>
    </row>
    <row r="272" spans="1:23" ht="14" x14ac:dyDescent="0.15">
      <c r="A272" s="20">
        <v>300</v>
      </c>
      <c r="B272" s="21">
        <v>41640</v>
      </c>
      <c r="C272" s="20" t="s">
        <v>1074</v>
      </c>
      <c r="D272" s="7" t="s">
        <v>438</v>
      </c>
      <c r="E272" s="7" t="s">
        <v>215</v>
      </c>
      <c r="F272" s="7" t="s">
        <v>48</v>
      </c>
      <c r="G272" s="7">
        <v>61</v>
      </c>
      <c r="H272" s="22"/>
      <c r="I272" s="22"/>
      <c r="J272" s="22"/>
      <c r="K272" s="22"/>
      <c r="L272" s="22"/>
      <c r="M272" s="22"/>
      <c r="N272" s="22"/>
      <c r="O272" s="22"/>
      <c r="P272" s="22"/>
      <c r="Q272" s="22"/>
      <c r="R272" s="22"/>
      <c r="S272" s="22"/>
      <c r="T272" s="22"/>
      <c r="U272" s="22"/>
      <c r="V272" s="22"/>
      <c r="W272" s="22"/>
    </row>
    <row r="273" spans="1:23" ht="28" x14ac:dyDescent="0.15">
      <c r="A273" s="20">
        <v>300</v>
      </c>
      <c r="B273" s="21">
        <v>41643</v>
      </c>
      <c r="C273" s="20" t="s">
        <v>1075</v>
      </c>
      <c r="D273" s="7" t="s">
        <v>761</v>
      </c>
      <c r="E273" s="7" t="s">
        <v>616</v>
      </c>
      <c r="F273" s="7" t="s">
        <v>48</v>
      </c>
      <c r="G273" s="7">
        <v>63</v>
      </c>
      <c r="H273" s="20" t="s">
        <v>1076</v>
      </c>
      <c r="I273" s="22"/>
      <c r="J273" s="22"/>
      <c r="K273" s="22"/>
      <c r="L273" s="22"/>
      <c r="M273" s="22"/>
      <c r="N273" s="22"/>
      <c r="O273" s="22"/>
      <c r="P273" s="22"/>
      <c r="Q273" s="22"/>
      <c r="R273" s="22"/>
      <c r="S273" s="22"/>
      <c r="T273" s="22"/>
      <c r="U273" s="22"/>
      <c r="V273" s="22"/>
      <c r="W273" s="22"/>
    </row>
    <row r="274" spans="1:23" ht="56" x14ac:dyDescent="0.15">
      <c r="A274" s="20">
        <v>300</v>
      </c>
      <c r="B274" s="21">
        <v>41644</v>
      </c>
      <c r="C274" s="20" t="s">
        <v>1077</v>
      </c>
      <c r="D274" s="7" t="s">
        <v>88</v>
      </c>
      <c r="E274" s="7" t="s">
        <v>89</v>
      </c>
      <c r="F274" s="7" t="s">
        <v>234</v>
      </c>
      <c r="G274" s="7">
        <v>2</v>
      </c>
      <c r="H274" s="20" t="s">
        <v>1078</v>
      </c>
      <c r="I274" s="22"/>
      <c r="J274" s="22"/>
      <c r="K274" s="22"/>
      <c r="L274" s="22"/>
      <c r="M274" s="22"/>
      <c r="N274" s="22"/>
      <c r="O274" s="22"/>
      <c r="P274" s="22"/>
      <c r="Q274" s="22"/>
      <c r="R274" s="22"/>
      <c r="S274" s="22"/>
      <c r="T274" s="22"/>
      <c r="U274" s="22"/>
      <c r="V274" s="22"/>
      <c r="W274" s="22"/>
    </row>
    <row r="275" spans="1:23" ht="28" x14ac:dyDescent="0.15">
      <c r="A275" s="20">
        <v>300</v>
      </c>
      <c r="B275" s="21">
        <v>41645</v>
      </c>
      <c r="C275" s="20" t="s">
        <v>1079</v>
      </c>
      <c r="D275" s="7" t="s">
        <v>283</v>
      </c>
      <c r="E275" s="7" t="s">
        <v>101</v>
      </c>
      <c r="F275" s="7" t="s">
        <v>48</v>
      </c>
      <c r="G275" s="7">
        <v>56</v>
      </c>
      <c r="H275" s="20" t="s">
        <v>1080</v>
      </c>
      <c r="I275" s="22"/>
      <c r="J275" s="22"/>
      <c r="K275" s="22"/>
      <c r="L275" s="22"/>
      <c r="M275" s="22"/>
      <c r="N275" s="22"/>
      <c r="O275" s="22"/>
      <c r="P275" s="22"/>
      <c r="Q275" s="22"/>
      <c r="R275" s="22"/>
      <c r="S275" s="22"/>
      <c r="T275" s="22"/>
      <c r="U275" s="22"/>
      <c r="V275" s="22"/>
      <c r="W275" s="22"/>
    </row>
    <row r="276" spans="1:23" ht="56" x14ac:dyDescent="0.15">
      <c r="A276" s="20">
        <v>300</v>
      </c>
      <c r="B276" s="21">
        <v>41646</v>
      </c>
      <c r="C276" s="74" t="s">
        <v>1081</v>
      </c>
      <c r="D276" s="7" t="s">
        <v>520</v>
      </c>
      <c r="E276" s="7" t="s">
        <v>162</v>
      </c>
      <c r="F276" s="7" t="s">
        <v>48</v>
      </c>
      <c r="G276" s="7">
        <v>66</v>
      </c>
      <c r="H276" s="22"/>
      <c r="I276" s="22"/>
      <c r="J276" s="22"/>
      <c r="K276" s="22"/>
      <c r="L276" s="22"/>
      <c r="M276" s="22"/>
      <c r="N276" s="22"/>
      <c r="O276" s="22"/>
      <c r="P276" s="22"/>
      <c r="Q276" s="22"/>
      <c r="R276" s="22"/>
      <c r="S276" s="22"/>
      <c r="T276" s="22"/>
      <c r="U276" s="22"/>
      <c r="V276" s="22"/>
      <c r="W276" s="22"/>
    </row>
    <row r="277" spans="1:23" ht="28" x14ac:dyDescent="0.15">
      <c r="A277" s="74">
        <v>300</v>
      </c>
      <c r="B277" s="21">
        <v>42743</v>
      </c>
      <c r="C277" s="74" t="s">
        <v>1082</v>
      </c>
      <c r="D277" s="13" t="s">
        <v>520</v>
      </c>
      <c r="E277" s="13" t="s">
        <v>162</v>
      </c>
      <c r="F277" s="13" t="s">
        <v>48</v>
      </c>
      <c r="G277" s="13">
        <v>66</v>
      </c>
      <c r="H277" s="22"/>
      <c r="I277" s="22"/>
      <c r="J277" s="22"/>
      <c r="K277" s="22"/>
      <c r="L277" s="22"/>
      <c r="M277" s="22"/>
      <c r="N277" s="22"/>
      <c r="O277" s="22"/>
      <c r="P277" s="22"/>
      <c r="Q277" s="22"/>
      <c r="R277" s="22"/>
      <c r="S277" s="22"/>
      <c r="T277" s="22"/>
      <c r="U277" s="22"/>
      <c r="V277" s="22"/>
      <c r="W277" s="22"/>
    </row>
    <row r="278" spans="1:23" ht="14" x14ac:dyDescent="0.15">
      <c r="A278" s="45">
        <v>300</v>
      </c>
      <c r="B278" s="124">
        <v>41647</v>
      </c>
      <c r="C278" s="45" t="s">
        <v>1083</v>
      </c>
      <c r="D278" s="79" t="s">
        <v>1084</v>
      </c>
      <c r="E278" s="79" t="s">
        <v>939</v>
      </c>
      <c r="F278" s="79" t="s">
        <v>48</v>
      </c>
      <c r="G278" s="79">
        <v>62</v>
      </c>
      <c r="H278" s="125"/>
      <c r="I278" s="125"/>
      <c r="J278" s="125"/>
      <c r="K278" s="125"/>
      <c r="L278" s="125"/>
      <c r="M278" s="125"/>
      <c r="N278" s="125"/>
      <c r="O278" s="125"/>
      <c r="P278" s="125"/>
      <c r="Q278" s="125"/>
      <c r="R278" s="125"/>
      <c r="S278" s="125"/>
      <c r="T278" s="125"/>
      <c r="U278" s="125"/>
      <c r="V278" s="125"/>
      <c r="W278" s="125"/>
    </row>
    <row r="279" spans="1:23" ht="56" x14ac:dyDescent="0.15">
      <c r="A279" s="74">
        <v>300</v>
      </c>
      <c r="B279" s="21">
        <v>42743</v>
      </c>
      <c r="C279" s="126" t="s">
        <v>1085</v>
      </c>
      <c r="D279" s="79" t="s">
        <v>1086</v>
      </c>
      <c r="E279" s="79" t="s">
        <v>142</v>
      </c>
      <c r="F279" s="79" t="s">
        <v>48</v>
      </c>
      <c r="G279" s="79">
        <v>65</v>
      </c>
      <c r="H279" s="126" t="s">
        <v>1087</v>
      </c>
      <c r="I279" s="22"/>
      <c r="J279" s="22"/>
      <c r="K279" s="22"/>
      <c r="L279" s="22"/>
      <c r="M279" s="22"/>
      <c r="N279" s="22"/>
      <c r="O279" s="22"/>
      <c r="P279" s="22"/>
      <c r="Q279" s="22"/>
      <c r="R279" s="22"/>
      <c r="S279" s="22"/>
      <c r="T279" s="22"/>
      <c r="U279" s="22"/>
      <c r="V279" s="22"/>
      <c r="W279" s="22"/>
    </row>
    <row r="280" spans="1:23" ht="28" x14ac:dyDescent="0.15">
      <c r="A280" s="74">
        <v>300</v>
      </c>
      <c r="B280" s="21">
        <v>42744</v>
      </c>
      <c r="C280" s="74" t="s">
        <v>1088</v>
      </c>
      <c r="D280" s="13" t="s">
        <v>520</v>
      </c>
      <c r="E280" s="13" t="s">
        <v>162</v>
      </c>
      <c r="F280" s="13" t="s">
        <v>48</v>
      </c>
      <c r="G280" s="13">
        <v>66</v>
      </c>
      <c r="H280" s="22"/>
      <c r="I280" s="22"/>
      <c r="J280" s="22"/>
      <c r="K280" s="22"/>
      <c r="L280" s="22"/>
      <c r="M280" s="22"/>
      <c r="N280" s="22"/>
      <c r="O280" s="22"/>
      <c r="P280" s="22"/>
      <c r="Q280" s="22"/>
      <c r="R280" s="22"/>
      <c r="S280" s="22"/>
      <c r="T280" s="22"/>
      <c r="U280" s="22"/>
      <c r="V280" s="22"/>
      <c r="W280" s="22"/>
    </row>
    <row r="281" spans="1:23" ht="56" x14ac:dyDescent="0.15">
      <c r="A281" s="20">
        <v>300</v>
      </c>
      <c r="B281" s="21">
        <v>41649</v>
      </c>
      <c r="C281" s="74" t="s">
        <v>1089</v>
      </c>
      <c r="D281" s="7" t="s">
        <v>494</v>
      </c>
      <c r="E281" s="7" t="s">
        <v>215</v>
      </c>
      <c r="F281" s="7" t="s">
        <v>48</v>
      </c>
      <c r="G281" s="7">
        <v>68</v>
      </c>
      <c r="H281" s="20" t="s">
        <v>1090</v>
      </c>
      <c r="I281" s="22"/>
      <c r="J281" s="22"/>
      <c r="K281" s="22"/>
      <c r="L281" s="22"/>
      <c r="M281" s="22"/>
      <c r="N281" s="22"/>
      <c r="O281" s="22"/>
      <c r="P281" s="22"/>
      <c r="Q281" s="22"/>
      <c r="R281" s="22"/>
      <c r="S281" s="22"/>
      <c r="T281" s="22"/>
      <c r="U281" s="22"/>
      <c r="V281" s="22"/>
      <c r="W281" s="22"/>
    </row>
    <row r="282" spans="1:23" ht="70" x14ac:dyDescent="0.15">
      <c r="A282" s="20">
        <v>300</v>
      </c>
      <c r="B282" s="21">
        <v>41650</v>
      </c>
      <c r="C282" s="74" t="s">
        <v>1091</v>
      </c>
      <c r="D282" s="7" t="s">
        <v>520</v>
      </c>
      <c r="E282" s="7" t="s">
        <v>162</v>
      </c>
      <c r="F282" s="7" t="s">
        <v>48</v>
      </c>
      <c r="G282" s="7">
        <v>66</v>
      </c>
      <c r="H282" s="74" t="s">
        <v>1092</v>
      </c>
      <c r="I282" s="22"/>
      <c r="J282" s="22"/>
      <c r="K282" s="22"/>
      <c r="L282" s="22"/>
      <c r="M282" s="22"/>
      <c r="N282" s="22"/>
      <c r="O282" s="22"/>
      <c r="P282" s="22"/>
      <c r="Q282" s="22"/>
      <c r="R282" s="22"/>
      <c r="S282" s="22"/>
      <c r="T282" s="22"/>
      <c r="U282" s="22"/>
      <c r="V282" s="22"/>
      <c r="W282" s="22"/>
    </row>
    <row r="283" spans="1:23" ht="14" x14ac:dyDescent="0.15">
      <c r="A283" s="20">
        <v>300</v>
      </c>
      <c r="B283" s="21">
        <v>41651</v>
      </c>
      <c r="C283" s="20" t="s">
        <v>1093</v>
      </c>
      <c r="D283" s="7" t="s">
        <v>1094</v>
      </c>
      <c r="E283" s="7" t="s">
        <v>939</v>
      </c>
      <c r="F283" s="7" t="s">
        <v>48</v>
      </c>
      <c r="G283" s="7">
        <v>67</v>
      </c>
      <c r="H283" s="22"/>
      <c r="I283" s="22"/>
      <c r="J283" s="22"/>
      <c r="K283" s="22"/>
      <c r="L283" s="22"/>
      <c r="M283" s="22"/>
      <c r="N283" s="22"/>
      <c r="O283" s="22"/>
      <c r="P283" s="22"/>
      <c r="Q283" s="22"/>
      <c r="R283" s="22"/>
      <c r="S283" s="22"/>
      <c r="T283" s="22"/>
      <c r="U283" s="22"/>
      <c r="V283" s="22"/>
      <c r="W283" s="22"/>
    </row>
    <row r="284" spans="1:23" ht="56" x14ac:dyDescent="0.15">
      <c r="A284" s="20">
        <v>300</v>
      </c>
      <c r="B284" s="21">
        <v>41652</v>
      </c>
      <c r="C284" s="74" t="s">
        <v>1095</v>
      </c>
      <c r="D284" s="7" t="s">
        <v>520</v>
      </c>
      <c r="E284" s="7" t="s">
        <v>162</v>
      </c>
      <c r="F284" s="7" t="s">
        <v>48</v>
      </c>
      <c r="G284" s="7">
        <v>66</v>
      </c>
      <c r="H284" s="22"/>
      <c r="I284" s="22"/>
      <c r="J284" s="22"/>
      <c r="K284" s="22"/>
      <c r="L284" s="22"/>
      <c r="M284" s="22"/>
      <c r="N284" s="22"/>
      <c r="O284" s="22"/>
      <c r="P284" s="22"/>
      <c r="Q284" s="22"/>
      <c r="R284" s="22"/>
      <c r="S284" s="22"/>
      <c r="T284" s="22"/>
      <c r="U284" s="22"/>
      <c r="V284" s="22"/>
      <c r="W284" s="22"/>
    </row>
    <row r="285" spans="1:23" ht="42" x14ac:dyDescent="0.15">
      <c r="A285" s="20">
        <v>300</v>
      </c>
      <c r="B285" s="21">
        <v>41653</v>
      </c>
      <c r="C285" s="74" t="s">
        <v>1096</v>
      </c>
      <c r="D285" s="7" t="s">
        <v>642</v>
      </c>
      <c r="E285" s="7" t="s">
        <v>162</v>
      </c>
      <c r="F285" s="7" t="s">
        <v>48</v>
      </c>
      <c r="G285" s="7">
        <v>70</v>
      </c>
      <c r="H285" s="22"/>
      <c r="I285" s="22"/>
      <c r="J285" s="22"/>
      <c r="K285" s="22"/>
      <c r="L285" s="22"/>
      <c r="M285" s="22"/>
      <c r="N285" s="22"/>
      <c r="O285" s="22"/>
      <c r="P285" s="22"/>
      <c r="Q285" s="22"/>
      <c r="R285" s="22"/>
      <c r="S285" s="22"/>
      <c r="T285" s="22"/>
      <c r="U285" s="22"/>
      <c r="V285" s="22"/>
      <c r="W285" s="22"/>
    </row>
    <row r="286" spans="1:23" ht="14" x14ac:dyDescent="0.15">
      <c r="A286" s="20">
        <v>300</v>
      </c>
      <c r="B286" s="21">
        <v>41654</v>
      </c>
      <c r="C286" s="20" t="s">
        <v>1097</v>
      </c>
      <c r="D286" s="7" t="s">
        <v>642</v>
      </c>
      <c r="E286" s="7" t="s">
        <v>162</v>
      </c>
      <c r="F286" s="7" t="s">
        <v>48</v>
      </c>
      <c r="G286" s="7">
        <v>70</v>
      </c>
      <c r="H286" s="22"/>
      <c r="I286" s="22"/>
      <c r="J286" s="22"/>
      <c r="K286" s="22"/>
      <c r="L286" s="22"/>
      <c r="M286" s="22"/>
      <c r="N286" s="22"/>
      <c r="O286" s="22"/>
      <c r="P286" s="22"/>
      <c r="Q286" s="22"/>
      <c r="R286" s="22"/>
      <c r="S286" s="22"/>
      <c r="T286" s="22"/>
      <c r="U286" s="22"/>
      <c r="V286" s="22"/>
      <c r="W286" s="22"/>
    </row>
    <row r="287" spans="1:23" ht="56" x14ac:dyDescent="0.15">
      <c r="A287" s="20">
        <v>300</v>
      </c>
      <c r="B287" s="21">
        <v>41654</v>
      </c>
      <c r="C287" s="20" t="s">
        <v>1098</v>
      </c>
      <c r="D287" s="7" t="s">
        <v>460</v>
      </c>
      <c r="E287" s="7" t="s">
        <v>135</v>
      </c>
      <c r="F287" s="7" t="s">
        <v>48</v>
      </c>
      <c r="G287" s="7">
        <v>64</v>
      </c>
      <c r="H287" s="20" t="s">
        <v>1099</v>
      </c>
      <c r="I287" s="22"/>
      <c r="J287" s="22"/>
      <c r="K287" s="22"/>
      <c r="L287" s="22"/>
      <c r="M287" s="22"/>
      <c r="N287" s="22"/>
      <c r="O287" s="22"/>
      <c r="P287" s="22"/>
      <c r="Q287" s="22"/>
      <c r="R287" s="22"/>
      <c r="S287" s="22"/>
      <c r="T287" s="22"/>
      <c r="U287" s="22"/>
      <c r="V287" s="22"/>
      <c r="W287" s="22"/>
    </row>
    <row r="288" spans="1:23" ht="28" x14ac:dyDescent="0.15">
      <c r="A288" s="74">
        <v>300</v>
      </c>
      <c r="B288" s="21">
        <v>42753</v>
      </c>
      <c r="C288" s="74" t="s">
        <v>1100</v>
      </c>
      <c r="D288" s="7" t="s">
        <v>494</v>
      </c>
      <c r="E288" s="7" t="s">
        <v>215</v>
      </c>
      <c r="F288" s="7" t="s">
        <v>48</v>
      </c>
      <c r="G288" s="7">
        <v>68</v>
      </c>
      <c r="H288" s="74" t="s">
        <v>1101</v>
      </c>
      <c r="I288" s="22"/>
      <c r="J288" s="22"/>
      <c r="K288" s="22"/>
      <c r="L288" s="22"/>
      <c r="M288" s="22"/>
      <c r="N288" s="22"/>
      <c r="O288" s="22"/>
      <c r="P288" s="22"/>
      <c r="Q288" s="22"/>
      <c r="R288" s="22"/>
      <c r="S288" s="22"/>
      <c r="T288" s="22"/>
      <c r="U288" s="22"/>
      <c r="V288" s="22"/>
      <c r="W288" s="22"/>
    </row>
    <row r="289" spans="1:23" ht="98" x14ac:dyDescent="0.15">
      <c r="A289" s="20">
        <v>300</v>
      </c>
      <c r="B289" s="21">
        <v>41659</v>
      </c>
      <c r="C289" s="20" t="s">
        <v>1102</v>
      </c>
      <c r="D289" s="7" t="s">
        <v>1103</v>
      </c>
      <c r="E289" s="7" t="s">
        <v>939</v>
      </c>
      <c r="F289" s="7" t="s">
        <v>48</v>
      </c>
      <c r="G289" s="7">
        <v>72</v>
      </c>
      <c r="H289" s="20" t="s">
        <v>1104</v>
      </c>
      <c r="I289" s="22"/>
      <c r="J289" s="22"/>
      <c r="K289" s="22"/>
      <c r="L289" s="22"/>
      <c r="M289" s="22"/>
      <c r="N289" s="22"/>
      <c r="O289" s="22"/>
      <c r="P289" s="22"/>
      <c r="Q289" s="22"/>
      <c r="R289" s="22"/>
      <c r="S289" s="22"/>
      <c r="T289" s="22"/>
      <c r="U289" s="22"/>
      <c r="V289" s="22"/>
      <c r="W289" s="22"/>
    </row>
    <row r="290" spans="1:23" ht="56" x14ac:dyDescent="0.15">
      <c r="A290" s="20">
        <v>300</v>
      </c>
      <c r="B290" s="21">
        <v>41659</v>
      </c>
      <c r="C290" s="20" t="s">
        <v>1105</v>
      </c>
      <c r="D290" s="7" t="s">
        <v>92</v>
      </c>
      <c r="E290" s="7" t="s">
        <v>89</v>
      </c>
      <c r="F290" s="7" t="s">
        <v>234</v>
      </c>
      <c r="G290" s="7">
        <v>11</v>
      </c>
      <c r="H290" s="20" t="s">
        <v>1106</v>
      </c>
      <c r="I290" s="22"/>
      <c r="J290" s="22"/>
      <c r="K290" s="22"/>
      <c r="L290" s="22"/>
      <c r="M290" s="22"/>
      <c r="N290" s="22"/>
      <c r="O290" s="22"/>
      <c r="P290" s="22"/>
      <c r="Q290" s="22"/>
      <c r="R290" s="22"/>
      <c r="S290" s="22"/>
      <c r="T290" s="22"/>
      <c r="U290" s="22"/>
      <c r="V290" s="22"/>
      <c r="W290" s="22"/>
    </row>
    <row r="291" spans="1:23" ht="42" x14ac:dyDescent="0.15">
      <c r="A291" s="20">
        <v>300</v>
      </c>
      <c r="B291" s="21">
        <v>41660</v>
      </c>
      <c r="C291" s="74" t="s">
        <v>1107</v>
      </c>
      <c r="D291" s="7" t="s">
        <v>1108</v>
      </c>
      <c r="E291" s="7" t="s">
        <v>1109</v>
      </c>
      <c r="F291" s="7" t="s">
        <v>733</v>
      </c>
      <c r="G291" s="7">
        <v>2</v>
      </c>
      <c r="H291" s="45"/>
      <c r="I291" s="22"/>
      <c r="J291" s="22"/>
      <c r="K291" s="22"/>
      <c r="L291" s="22"/>
      <c r="M291" s="22"/>
      <c r="N291" s="22"/>
      <c r="O291" s="22"/>
      <c r="P291" s="22"/>
      <c r="Q291" s="22"/>
      <c r="R291" s="22"/>
      <c r="S291" s="22"/>
      <c r="T291" s="22"/>
      <c r="U291" s="22"/>
      <c r="V291" s="22"/>
      <c r="W291" s="22"/>
    </row>
    <row r="292" spans="1:23" ht="70" x14ac:dyDescent="0.15">
      <c r="A292" s="45">
        <v>300</v>
      </c>
      <c r="B292" s="124">
        <v>41661</v>
      </c>
      <c r="C292" s="126" t="s">
        <v>1110</v>
      </c>
      <c r="D292" s="79" t="s">
        <v>1086</v>
      </c>
      <c r="E292" s="79" t="s">
        <v>142</v>
      </c>
      <c r="F292" s="79" t="s">
        <v>48</v>
      </c>
      <c r="G292" s="79">
        <v>65</v>
      </c>
      <c r="H292" s="45" t="s">
        <v>1111</v>
      </c>
      <c r="I292" s="22"/>
      <c r="J292" s="22"/>
      <c r="K292" s="22"/>
      <c r="L292" s="22"/>
      <c r="M292" s="22"/>
      <c r="N292" s="22"/>
      <c r="O292" s="22"/>
      <c r="P292" s="22"/>
      <c r="Q292" s="22"/>
      <c r="R292" s="22"/>
      <c r="S292" s="22"/>
      <c r="T292" s="22"/>
      <c r="U292" s="22"/>
      <c r="V292" s="22"/>
      <c r="W292" s="22"/>
    </row>
    <row r="293" spans="1:23" ht="56" x14ac:dyDescent="0.15">
      <c r="A293" s="74">
        <v>300</v>
      </c>
      <c r="B293" s="124">
        <v>42757</v>
      </c>
      <c r="C293" s="74" t="s">
        <v>1112</v>
      </c>
      <c r="D293" s="7" t="s">
        <v>1108</v>
      </c>
      <c r="E293" s="7" t="s">
        <v>1109</v>
      </c>
      <c r="F293" s="7" t="s">
        <v>733</v>
      </c>
      <c r="G293" s="7">
        <v>2</v>
      </c>
      <c r="H293" s="20"/>
      <c r="I293" s="22"/>
      <c r="J293" s="22"/>
      <c r="K293" s="22"/>
      <c r="L293" s="22"/>
      <c r="M293" s="22"/>
      <c r="N293" s="22"/>
      <c r="O293" s="22"/>
      <c r="P293" s="22"/>
      <c r="Q293" s="22"/>
      <c r="R293" s="22"/>
      <c r="S293" s="22"/>
      <c r="T293" s="22"/>
      <c r="U293" s="22"/>
      <c r="V293" s="22"/>
      <c r="W293" s="22"/>
    </row>
    <row r="294" spans="1:23" ht="42" x14ac:dyDescent="0.15">
      <c r="A294" s="20">
        <v>300</v>
      </c>
      <c r="B294" s="21">
        <v>41664</v>
      </c>
      <c r="C294" s="20" t="s">
        <v>1113</v>
      </c>
      <c r="D294" s="7" t="s">
        <v>536</v>
      </c>
      <c r="E294" s="7" t="s">
        <v>135</v>
      </c>
      <c r="F294" s="7" t="s">
        <v>48</v>
      </c>
      <c r="G294" s="7">
        <v>69</v>
      </c>
      <c r="H294" s="20" t="s">
        <v>1114</v>
      </c>
      <c r="I294" s="22"/>
      <c r="J294" s="22"/>
      <c r="K294" s="22"/>
      <c r="L294" s="22"/>
      <c r="M294" s="22"/>
      <c r="N294" s="22"/>
      <c r="O294" s="22"/>
      <c r="P294" s="22"/>
      <c r="Q294" s="22"/>
      <c r="R294" s="22"/>
      <c r="S294" s="22"/>
      <c r="T294" s="22"/>
      <c r="U294" s="22"/>
      <c r="V294" s="22"/>
      <c r="W294" s="22"/>
    </row>
    <row r="295" spans="1:23" ht="42" x14ac:dyDescent="0.15">
      <c r="A295" s="20">
        <v>300</v>
      </c>
      <c r="B295" s="21">
        <v>41664</v>
      </c>
      <c r="C295" s="20" t="s">
        <v>1115</v>
      </c>
      <c r="D295" s="7" t="s">
        <v>1116</v>
      </c>
      <c r="E295" s="7" t="s">
        <v>1117</v>
      </c>
      <c r="F295" s="7" t="s">
        <v>733</v>
      </c>
      <c r="G295" s="7">
        <v>11</v>
      </c>
      <c r="H295" s="20" t="s">
        <v>1118</v>
      </c>
      <c r="I295" s="22"/>
      <c r="J295" s="22"/>
      <c r="K295" s="22"/>
      <c r="L295" s="22"/>
      <c r="M295" s="22"/>
      <c r="N295" s="22"/>
      <c r="O295" s="22"/>
      <c r="P295" s="22"/>
      <c r="Q295" s="22"/>
      <c r="R295" s="22"/>
      <c r="S295" s="22"/>
      <c r="T295" s="22"/>
      <c r="U295" s="22"/>
      <c r="V295" s="22"/>
      <c r="W295" s="22"/>
    </row>
    <row r="296" spans="1:23" ht="56" x14ac:dyDescent="0.15">
      <c r="A296" s="20">
        <v>300</v>
      </c>
      <c r="B296" s="21">
        <v>41668</v>
      </c>
      <c r="C296" s="20" t="s">
        <v>1119</v>
      </c>
      <c r="D296" s="7" t="s">
        <v>1120</v>
      </c>
      <c r="E296" s="7" t="s">
        <v>135</v>
      </c>
      <c r="F296" s="7" t="s">
        <v>48</v>
      </c>
      <c r="G296" s="7">
        <v>73</v>
      </c>
      <c r="H296" s="20" t="s">
        <v>1121</v>
      </c>
      <c r="I296" s="22"/>
      <c r="J296" s="22"/>
      <c r="K296" s="22"/>
      <c r="L296" s="22"/>
      <c r="M296" s="22"/>
      <c r="N296" s="22"/>
      <c r="O296" s="22"/>
      <c r="P296" s="22"/>
      <c r="Q296" s="22"/>
      <c r="R296" s="22"/>
      <c r="S296" s="22"/>
      <c r="T296" s="22"/>
      <c r="U296" s="22"/>
      <c r="V296" s="22"/>
      <c r="W296" s="22"/>
    </row>
    <row r="297" spans="1:23" ht="28" x14ac:dyDescent="0.15">
      <c r="A297" s="20">
        <v>300</v>
      </c>
      <c r="B297" s="21">
        <v>41668</v>
      </c>
      <c r="C297" s="20" t="s">
        <v>1122</v>
      </c>
      <c r="D297" s="7" t="s">
        <v>1123</v>
      </c>
      <c r="E297" s="7" t="s">
        <v>1124</v>
      </c>
      <c r="F297" s="7" t="s">
        <v>733</v>
      </c>
      <c r="G297" s="7">
        <v>18</v>
      </c>
      <c r="H297" s="20" t="s">
        <v>1125</v>
      </c>
      <c r="I297" s="22"/>
      <c r="J297" s="22"/>
      <c r="K297" s="22"/>
      <c r="L297" s="22"/>
      <c r="M297" s="22"/>
      <c r="N297" s="22"/>
      <c r="O297" s="22"/>
      <c r="P297" s="22"/>
      <c r="Q297" s="22"/>
      <c r="R297" s="22"/>
      <c r="S297" s="22"/>
      <c r="T297" s="22"/>
      <c r="U297" s="22"/>
      <c r="V297" s="22"/>
      <c r="W297" s="22"/>
    </row>
    <row r="298" spans="1:23" ht="28" x14ac:dyDescent="0.15">
      <c r="A298" s="20">
        <v>300</v>
      </c>
      <c r="B298" s="21">
        <v>41669</v>
      </c>
      <c r="C298" s="20" t="s">
        <v>1126</v>
      </c>
      <c r="D298" s="7" t="s">
        <v>1127</v>
      </c>
      <c r="E298" s="12" t="s">
        <v>1472</v>
      </c>
      <c r="F298" s="7" t="s">
        <v>48</v>
      </c>
      <c r="G298" s="7">
        <v>81</v>
      </c>
      <c r="H298" s="20" t="s">
        <v>1128</v>
      </c>
      <c r="I298" s="22"/>
      <c r="J298" s="22"/>
      <c r="K298" s="22"/>
      <c r="L298" s="22"/>
      <c r="M298" s="22"/>
      <c r="N298" s="22"/>
      <c r="O298" s="22"/>
      <c r="P298" s="22"/>
      <c r="Q298" s="22"/>
      <c r="R298" s="22"/>
      <c r="S298" s="22"/>
      <c r="T298" s="22"/>
      <c r="U298" s="22"/>
      <c r="V298" s="22"/>
      <c r="W298" s="22"/>
    </row>
    <row r="299" spans="1:23" ht="28" x14ac:dyDescent="0.15">
      <c r="A299" s="20">
        <v>300</v>
      </c>
      <c r="B299" s="21">
        <v>41669</v>
      </c>
      <c r="C299" s="20" t="s">
        <v>1129</v>
      </c>
      <c r="D299" s="7" t="s">
        <v>1130</v>
      </c>
      <c r="E299" s="7" t="s">
        <v>1026</v>
      </c>
      <c r="F299" s="7" t="s">
        <v>733</v>
      </c>
      <c r="G299" s="7">
        <v>19</v>
      </c>
      <c r="H299" s="20" t="s">
        <v>1131</v>
      </c>
      <c r="I299" s="22"/>
      <c r="J299" s="22"/>
      <c r="K299" s="22"/>
      <c r="L299" s="22"/>
      <c r="M299" s="22"/>
      <c r="N299" s="22"/>
      <c r="O299" s="22"/>
      <c r="P299" s="22"/>
      <c r="Q299" s="22"/>
      <c r="R299" s="22"/>
      <c r="S299" s="22"/>
      <c r="T299" s="22"/>
      <c r="U299" s="22"/>
      <c r="V299" s="22"/>
      <c r="W299" s="22"/>
    </row>
    <row r="300" spans="1:23" ht="28" x14ac:dyDescent="0.15">
      <c r="A300" s="20">
        <v>300</v>
      </c>
      <c r="B300" s="21">
        <v>41669</v>
      </c>
      <c r="C300" s="74" t="s">
        <v>1132</v>
      </c>
      <c r="D300" s="7" t="s">
        <v>1133</v>
      </c>
      <c r="E300" s="7" t="s">
        <v>142</v>
      </c>
      <c r="F300" s="7" t="s">
        <v>48</v>
      </c>
      <c r="G300" s="7">
        <v>74</v>
      </c>
      <c r="H300" s="20" t="s">
        <v>1134</v>
      </c>
      <c r="I300" s="22"/>
      <c r="J300" s="22"/>
      <c r="K300" s="22"/>
      <c r="L300" s="22"/>
      <c r="M300" s="22"/>
      <c r="N300" s="22"/>
      <c r="O300" s="22"/>
      <c r="P300" s="22"/>
      <c r="Q300" s="22"/>
      <c r="R300" s="22"/>
      <c r="S300" s="22"/>
      <c r="T300" s="22"/>
      <c r="U300" s="22"/>
      <c r="V300" s="22"/>
      <c r="W300" s="22"/>
    </row>
    <row r="301" spans="1:23" ht="28" x14ac:dyDescent="0.15">
      <c r="A301" s="74">
        <v>300</v>
      </c>
      <c r="B301" s="21">
        <v>42766</v>
      </c>
      <c r="C301" s="127" t="s">
        <v>1135</v>
      </c>
      <c r="D301" s="13" t="s">
        <v>1133</v>
      </c>
      <c r="E301" s="13" t="s">
        <v>142</v>
      </c>
      <c r="F301" s="13" t="s">
        <v>48</v>
      </c>
      <c r="G301" s="13">
        <v>74</v>
      </c>
      <c r="H301" s="20"/>
      <c r="I301" s="22"/>
      <c r="J301" s="22"/>
      <c r="K301" s="22"/>
      <c r="L301" s="22"/>
      <c r="M301" s="22"/>
      <c r="N301" s="22"/>
      <c r="O301" s="22"/>
      <c r="P301" s="22"/>
      <c r="Q301" s="22"/>
      <c r="R301" s="22"/>
      <c r="S301" s="22"/>
      <c r="T301" s="22"/>
      <c r="U301" s="22"/>
      <c r="V301" s="22"/>
      <c r="W301" s="22"/>
    </row>
    <row r="302" spans="1:23" ht="14" x14ac:dyDescent="0.15">
      <c r="A302" s="20">
        <v>300</v>
      </c>
      <c r="B302" s="21">
        <v>41671</v>
      </c>
      <c r="C302" s="20" t="s">
        <v>1136</v>
      </c>
      <c r="D302" s="7" t="s">
        <v>160</v>
      </c>
      <c r="E302" s="7" t="s">
        <v>162</v>
      </c>
      <c r="F302" s="7" t="s">
        <v>234</v>
      </c>
      <c r="G302" s="7">
        <v>1</v>
      </c>
      <c r="H302" s="22"/>
      <c r="I302" s="22"/>
      <c r="J302" s="22"/>
      <c r="K302" s="22"/>
      <c r="L302" s="22"/>
      <c r="M302" s="22"/>
      <c r="N302" s="22"/>
      <c r="O302" s="22"/>
      <c r="P302" s="22"/>
      <c r="Q302" s="22"/>
      <c r="R302" s="22"/>
      <c r="S302" s="22"/>
      <c r="T302" s="22"/>
      <c r="U302" s="22"/>
      <c r="V302" s="22"/>
      <c r="W302" s="22"/>
    </row>
    <row r="303" spans="1:23" ht="70" x14ac:dyDescent="0.15">
      <c r="A303" s="45">
        <v>300</v>
      </c>
      <c r="B303" s="124">
        <v>41672</v>
      </c>
      <c r="C303" s="45" t="s">
        <v>1137</v>
      </c>
      <c r="D303" s="79" t="s">
        <v>197</v>
      </c>
      <c r="E303" s="79" t="s">
        <v>162</v>
      </c>
      <c r="F303" s="79" t="s">
        <v>234</v>
      </c>
      <c r="G303" s="79">
        <v>5</v>
      </c>
      <c r="H303" s="45" t="s">
        <v>1138</v>
      </c>
      <c r="I303" s="22"/>
      <c r="J303" s="22"/>
      <c r="K303" s="22"/>
      <c r="L303" s="22"/>
      <c r="M303" s="22"/>
      <c r="N303" s="22"/>
      <c r="O303" s="22"/>
      <c r="P303" s="22"/>
      <c r="Q303" s="22"/>
      <c r="R303" s="22"/>
      <c r="S303" s="22"/>
      <c r="T303" s="22"/>
      <c r="U303" s="22"/>
      <c r="V303" s="22"/>
      <c r="W303" s="22"/>
    </row>
    <row r="304" spans="1:23" ht="42" x14ac:dyDescent="0.15">
      <c r="A304" s="20">
        <v>300</v>
      </c>
      <c r="B304" s="21">
        <v>41673</v>
      </c>
      <c r="C304" s="20" t="s">
        <v>1139</v>
      </c>
      <c r="D304" s="7" t="s">
        <v>1140</v>
      </c>
      <c r="E304" s="7" t="s">
        <v>1141</v>
      </c>
      <c r="F304" s="7" t="s">
        <v>733</v>
      </c>
      <c r="G304" s="7">
        <v>0</v>
      </c>
      <c r="H304" s="20" t="s">
        <v>1142</v>
      </c>
      <c r="I304" s="22"/>
      <c r="J304" s="22"/>
      <c r="K304" s="22"/>
      <c r="L304" s="22"/>
      <c r="M304" s="22"/>
      <c r="N304" s="22"/>
      <c r="O304" s="22"/>
      <c r="P304" s="22"/>
      <c r="Q304" s="22"/>
      <c r="R304" s="22"/>
      <c r="S304" s="22"/>
      <c r="T304" s="22"/>
      <c r="U304" s="22"/>
      <c r="V304" s="22"/>
      <c r="W304" s="22"/>
    </row>
    <row r="305" spans="1:23" ht="28" x14ac:dyDescent="0.15">
      <c r="A305" s="20">
        <v>300</v>
      </c>
      <c r="B305" s="21">
        <v>41676</v>
      </c>
      <c r="C305" s="20" t="s">
        <v>1143</v>
      </c>
      <c r="D305" s="7" t="s">
        <v>1144</v>
      </c>
      <c r="E305" s="7" t="s">
        <v>1145</v>
      </c>
      <c r="F305" s="7" t="s">
        <v>733</v>
      </c>
      <c r="G305" s="7">
        <v>4</v>
      </c>
      <c r="H305" s="22"/>
      <c r="I305" s="22"/>
      <c r="J305" s="22"/>
      <c r="K305" s="22"/>
      <c r="L305" s="22"/>
      <c r="M305" s="22"/>
      <c r="N305" s="22"/>
      <c r="O305" s="22"/>
      <c r="P305" s="22"/>
      <c r="Q305" s="22"/>
      <c r="R305" s="22"/>
      <c r="S305" s="22"/>
      <c r="T305" s="22"/>
      <c r="U305" s="22"/>
      <c r="V305" s="22"/>
      <c r="W305" s="22"/>
    </row>
    <row r="306" spans="1:23" ht="14" x14ac:dyDescent="0.15">
      <c r="A306" s="74">
        <v>300</v>
      </c>
      <c r="B306" s="21">
        <v>42772</v>
      </c>
      <c r="C306" s="74" t="s">
        <v>1146</v>
      </c>
      <c r="D306" s="13" t="s">
        <v>1133</v>
      </c>
      <c r="E306" s="13" t="s">
        <v>142</v>
      </c>
      <c r="F306" s="13" t="s">
        <v>48</v>
      </c>
      <c r="G306" s="13">
        <v>74</v>
      </c>
      <c r="H306" s="20"/>
      <c r="I306" s="22"/>
      <c r="J306" s="22"/>
      <c r="K306" s="22"/>
      <c r="L306" s="22"/>
      <c r="M306" s="22"/>
      <c r="N306" s="22"/>
      <c r="O306" s="22"/>
      <c r="P306" s="22"/>
      <c r="Q306" s="22"/>
      <c r="R306" s="22"/>
      <c r="S306" s="22"/>
      <c r="T306" s="22"/>
      <c r="U306" s="22"/>
      <c r="V306" s="22"/>
      <c r="W306" s="22"/>
    </row>
    <row r="307" spans="1:23" ht="98" x14ac:dyDescent="0.15">
      <c r="A307" s="20">
        <v>300</v>
      </c>
      <c r="B307" s="21">
        <v>41677</v>
      </c>
      <c r="C307" s="20" t="s">
        <v>1147</v>
      </c>
      <c r="D307" s="7" t="s">
        <v>869</v>
      </c>
      <c r="E307" s="7" t="s">
        <v>162</v>
      </c>
      <c r="F307" s="7" t="s">
        <v>48</v>
      </c>
      <c r="G307" s="7">
        <v>77</v>
      </c>
      <c r="H307" s="20" t="s">
        <v>1148</v>
      </c>
      <c r="I307" s="22"/>
      <c r="J307" s="22"/>
      <c r="K307" s="22"/>
      <c r="L307" s="22"/>
      <c r="M307" s="22"/>
      <c r="N307" s="22"/>
      <c r="O307" s="22"/>
      <c r="P307" s="22"/>
      <c r="Q307" s="22"/>
      <c r="R307" s="22"/>
      <c r="S307" s="22"/>
      <c r="T307" s="22"/>
      <c r="U307" s="22"/>
      <c r="V307" s="22"/>
      <c r="W307" s="22"/>
    </row>
    <row r="308" spans="1:23" ht="14" x14ac:dyDescent="0.15">
      <c r="A308" s="20">
        <v>300</v>
      </c>
      <c r="B308" s="21">
        <v>41677</v>
      </c>
      <c r="C308" s="20" t="s">
        <v>1149</v>
      </c>
      <c r="D308" s="7" t="s">
        <v>1150</v>
      </c>
      <c r="E308" s="7" t="s">
        <v>1151</v>
      </c>
      <c r="F308" s="7" t="s">
        <v>733</v>
      </c>
      <c r="G308" s="7">
        <v>3</v>
      </c>
      <c r="H308" s="20" t="s">
        <v>1152</v>
      </c>
      <c r="I308" s="22"/>
      <c r="J308" s="22"/>
      <c r="K308" s="22"/>
      <c r="L308" s="22"/>
      <c r="M308" s="22"/>
      <c r="N308" s="22"/>
      <c r="O308" s="22"/>
      <c r="P308" s="22"/>
      <c r="Q308" s="22"/>
      <c r="R308" s="22"/>
      <c r="S308" s="22"/>
      <c r="T308" s="22"/>
      <c r="U308" s="22"/>
      <c r="V308" s="22"/>
      <c r="W308" s="22"/>
    </row>
    <row r="309" spans="1:23" ht="28" x14ac:dyDescent="0.15">
      <c r="A309" s="45">
        <v>300</v>
      </c>
      <c r="B309" s="124">
        <v>41677</v>
      </c>
      <c r="C309" s="45" t="s">
        <v>1153</v>
      </c>
      <c r="D309" s="7"/>
      <c r="E309" s="7"/>
      <c r="F309" s="7"/>
      <c r="G309" s="7"/>
      <c r="H309" s="20"/>
      <c r="I309" s="22"/>
      <c r="J309" s="22"/>
      <c r="K309" s="22"/>
      <c r="L309" s="22"/>
      <c r="M309" s="22"/>
      <c r="N309" s="22"/>
      <c r="O309" s="22"/>
      <c r="P309" s="22"/>
      <c r="Q309" s="22"/>
      <c r="R309" s="22"/>
      <c r="S309" s="22"/>
      <c r="T309" s="22"/>
      <c r="U309" s="22"/>
      <c r="V309" s="22"/>
      <c r="W309" s="22"/>
    </row>
    <row r="310" spans="1:23" ht="84" x14ac:dyDescent="0.15">
      <c r="A310" s="20">
        <v>300</v>
      </c>
      <c r="B310" s="124">
        <v>41679</v>
      </c>
      <c r="C310" s="20" t="s">
        <v>1154</v>
      </c>
      <c r="D310" s="7" t="s">
        <v>922</v>
      </c>
      <c r="E310" s="7" t="s">
        <v>215</v>
      </c>
      <c r="F310" s="7" t="s">
        <v>48</v>
      </c>
      <c r="G310" s="7">
        <v>80</v>
      </c>
      <c r="H310" s="20" t="s">
        <v>1155</v>
      </c>
      <c r="I310" s="22"/>
      <c r="J310" s="22"/>
      <c r="K310" s="22"/>
      <c r="L310" s="22"/>
      <c r="M310" s="22"/>
      <c r="N310" s="22"/>
      <c r="O310" s="22"/>
      <c r="P310" s="22"/>
      <c r="Q310" s="22"/>
      <c r="R310" s="22"/>
      <c r="S310" s="22"/>
      <c r="T310" s="22"/>
      <c r="U310" s="22"/>
      <c r="V310" s="22"/>
      <c r="W310" s="22"/>
    </row>
    <row r="311" spans="1:23" ht="28" x14ac:dyDescent="0.15">
      <c r="A311" s="45">
        <v>300</v>
      </c>
      <c r="B311" s="124">
        <v>41679</v>
      </c>
      <c r="C311" s="45" t="s">
        <v>1156</v>
      </c>
      <c r="D311" s="79" t="s">
        <v>1157</v>
      </c>
      <c r="E311" s="79" t="s">
        <v>1002</v>
      </c>
      <c r="F311" s="79" t="s">
        <v>48</v>
      </c>
      <c r="G311" s="79">
        <v>75</v>
      </c>
      <c r="H311" s="80"/>
      <c r="I311" s="22"/>
      <c r="J311" s="22"/>
      <c r="K311" s="22"/>
      <c r="L311" s="22"/>
      <c r="M311" s="22"/>
      <c r="N311" s="22"/>
      <c r="O311" s="22"/>
      <c r="P311" s="22"/>
      <c r="Q311" s="22"/>
      <c r="R311" s="22"/>
      <c r="S311" s="22"/>
      <c r="T311" s="22"/>
      <c r="U311" s="22"/>
      <c r="V311" s="22"/>
      <c r="W311" s="22"/>
    </row>
    <row r="312" spans="1:23" ht="28" x14ac:dyDescent="0.15">
      <c r="A312" s="45">
        <v>300</v>
      </c>
      <c r="B312" s="124">
        <v>41679</v>
      </c>
      <c r="C312" s="45" t="s">
        <v>1158</v>
      </c>
      <c r="D312" s="79" t="s">
        <v>1159</v>
      </c>
      <c r="E312" s="79" t="s">
        <v>135</v>
      </c>
      <c r="F312" s="79" t="s">
        <v>48</v>
      </c>
      <c r="G312" s="79">
        <v>76</v>
      </c>
      <c r="H312" s="45" t="s">
        <v>1160</v>
      </c>
      <c r="I312" s="22"/>
      <c r="J312" s="22"/>
      <c r="K312" s="22"/>
      <c r="L312" s="22"/>
      <c r="M312" s="22"/>
      <c r="N312" s="22"/>
      <c r="O312" s="22"/>
      <c r="P312" s="22"/>
      <c r="Q312" s="22"/>
      <c r="R312" s="22"/>
      <c r="S312" s="22"/>
      <c r="T312" s="22"/>
      <c r="U312" s="22"/>
      <c r="V312" s="22"/>
      <c r="W312" s="22"/>
    </row>
    <row r="313" spans="1:23" ht="14" x14ac:dyDescent="0.15">
      <c r="A313" s="45">
        <v>300</v>
      </c>
      <c r="B313" s="124">
        <v>41680</v>
      </c>
      <c r="C313" s="45" t="s">
        <v>1161</v>
      </c>
      <c r="D313" s="79" t="s">
        <v>1162</v>
      </c>
      <c r="E313" s="79" t="s">
        <v>1002</v>
      </c>
      <c r="F313" s="79" t="s">
        <v>48</v>
      </c>
      <c r="G313" s="79">
        <v>78</v>
      </c>
      <c r="H313" s="80"/>
      <c r="I313" s="22"/>
      <c r="J313" s="22"/>
      <c r="K313" s="22"/>
      <c r="L313" s="22"/>
      <c r="M313" s="22"/>
      <c r="N313" s="22"/>
      <c r="O313" s="22"/>
      <c r="P313" s="22"/>
      <c r="Q313" s="22"/>
      <c r="R313" s="22"/>
      <c r="S313" s="22"/>
      <c r="T313" s="22"/>
      <c r="U313" s="22"/>
      <c r="V313" s="22"/>
      <c r="W313" s="22"/>
    </row>
    <row r="314" spans="1:23" ht="28" x14ac:dyDescent="0.15">
      <c r="A314" s="45">
        <v>300</v>
      </c>
      <c r="B314" s="124">
        <v>41680</v>
      </c>
      <c r="C314" s="45" t="s">
        <v>1163</v>
      </c>
      <c r="D314" s="79" t="s">
        <v>1164</v>
      </c>
      <c r="E314" s="79" t="s">
        <v>135</v>
      </c>
      <c r="F314" s="79" t="s">
        <v>48</v>
      </c>
      <c r="G314" s="79">
        <v>79</v>
      </c>
      <c r="H314" s="45" t="s">
        <v>1165</v>
      </c>
      <c r="I314" s="22"/>
      <c r="J314" s="22"/>
      <c r="K314" s="22"/>
      <c r="L314" s="22"/>
      <c r="M314" s="22"/>
      <c r="N314" s="22"/>
      <c r="O314" s="22"/>
      <c r="P314" s="22"/>
      <c r="Q314" s="22"/>
      <c r="R314" s="22"/>
      <c r="S314" s="22"/>
      <c r="T314" s="22"/>
      <c r="U314" s="22"/>
      <c r="V314" s="22"/>
      <c r="W314" s="22"/>
    </row>
    <row r="315" spans="1:23" ht="14" x14ac:dyDescent="0.15">
      <c r="A315" s="20">
        <v>300</v>
      </c>
      <c r="B315" s="21">
        <v>41681</v>
      </c>
      <c r="C315" s="20" t="s">
        <v>1166</v>
      </c>
      <c r="D315" s="7" t="s">
        <v>1167</v>
      </c>
      <c r="E315" s="7" t="s">
        <v>1145</v>
      </c>
      <c r="F315" s="7" t="s">
        <v>733</v>
      </c>
      <c r="G315" s="7">
        <v>9</v>
      </c>
      <c r="H315" s="20" t="s">
        <v>1168</v>
      </c>
      <c r="I315" s="22"/>
      <c r="J315" s="22"/>
      <c r="K315" s="22"/>
      <c r="L315" s="22"/>
      <c r="M315" s="22"/>
      <c r="N315" s="22"/>
      <c r="O315" s="22"/>
      <c r="P315" s="22"/>
      <c r="Q315" s="22"/>
      <c r="R315" s="22"/>
      <c r="S315" s="22"/>
      <c r="T315" s="22"/>
      <c r="U315" s="22"/>
      <c r="V315" s="22"/>
      <c r="W315" s="22"/>
    </row>
    <row r="316" spans="1:23" ht="28" x14ac:dyDescent="0.15">
      <c r="A316" s="126">
        <v>300</v>
      </c>
      <c r="B316" s="124">
        <v>41681</v>
      </c>
      <c r="C316" s="45" t="s">
        <v>1169</v>
      </c>
      <c r="D316" s="79" t="s">
        <v>1170</v>
      </c>
      <c r="E316" s="79" t="s">
        <v>1171</v>
      </c>
      <c r="F316" s="79" t="s">
        <v>733</v>
      </c>
      <c r="G316" s="79">
        <v>13</v>
      </c>
      <c r="H316" s="45" t="s">
        <v>1172</v>
      </c>
      <c r="I316" s="22"/>
      <c r="J316" s="22"/>
      <c r="K316" s="22"/>
      <c r="L316" s="22"/>
      <c r="M316" s="22"/>
      <c r="N316" s="22"/>
      <c r="O316" s="22"/>
      <c r="P316" s="22"/>
      <c r="Q316" s="22"/>
      <c r="R316" s="22"/>
      <c r="S316" s="22"/>
      <c r="T316" s="22"/>
      <c r="U316" s="22"/>
      <c r="V316" s="22"/>
      <c r="W316" s="22"/>
    </row>
    <row r="317" spans="1:23" ht="56" x14ac:dyDescent="0.15">
      <c r="A317" s="20">
        <v>300</v>
      </c>
      <c r="B317" s="21">
        <v>41682</v>
      </c>
      <c r="C317" s="20" t="s">
        <v>1173</v>
      </c>
      <c r="D317" s="7" t="s">
        <v>1174</v>
      </c>
      <c r="E317" s="7" t="s">
        <v>1151</v>
      </c>
      <c r="F317" s="7" t="s">
        <v>733</v>
      </c>
      <c r="G317" s="7">
        <v>7</v>
      </c>
      <c r="H317" s="20" t="s">
        <v>1175</v>
      </c>
      <c r="I317" s="22"/>
      <c r="J317" s="22"/>
      <c r="K317" s="22"/>
      <c r="L317" s="22"/>
      <c r="M317" s="22"/>
      <c r="N317" s="22"/>
      <c r="O317" s="22"/>
      <c r="P317" s="22"/>
      <c r="Q317" s="22"/>
      <c r="R317" s="22"/>
      <c r="S317" s="22"/>
      <c r="T317" s="22"/>
      <c r="U317" s="22"/>
      <c r="V317" s="22"/>
      <c r="W317" s="22"/>
    </row>
    <row r="318" spans="1:23" ht="84" x14ac:dyDescent="0.15">
      <c r="A318" s="20">
        <v>300</v>
      </c>
      <c r="B318" s="21">
        <v>41683</v>
      </c>
      <c r="C318" s="20" t="s">
        <v>1176</v>
      </c>
      <c r="D318" s="12"/>
      <c r="E318" s="12"/>
      <c r="F318" s="12"/>
      <c r="G318" s="12"/>
      <c r="H318" s="20" t="s">
        <v>1177</v>
      </c>
      <c r="I318" s="22"/>
      <c r="J318" s="22"/>
      <c r="K318" s="22"/>
      <c r="L318" s="22"/>
      <c r="M318" s="22"/>
      <c r="N318" s="22"/>
      <c r="O318" s="22"/>
      <c r="P318" s="22"/>
      <c r="Q318" s="22"/>
      <c r="R318" s="22"/>
      <c r="S318" s="22"/>
      <c r="T318" s="22"/>
      <c r="U318" s="22"/>
      <c r="V318" s="22"/>
      <c r="W318" s="22"/>
    </row>
    <row r="319" spans="1:23" ht="14" x14ac:dyDescent="0.15">
      <c r="A319" s="45">
        <v>300</v>
      </c>
      <c r="B319" s="124">
        <v>41683</v>
      </c>
      <c r="C319" s="45" t="s">
        <v>1178</v>
      </c>
      <c r="D319" s="79" t="s">
        <v>76</v>
      </c>
      <c r="E319" s="79" t="s">
        <v>1179</v>
      </c>
      <c r="F319" s="79" t="s">
        <v>234</v>
      </c>
      <c r="G319" s="79">
        <v>0</v>
      </c>
      <c r="H319" s="45" t="s">
        <v>1180</v>
      </c>
      <c r="I319" s="22"/>
      <c r="J319" s="22"/>
      <c r="K319" s="22"/>
      <c r="L319" s="22"/>
      <c r="M319" s="22"/>
      <c r="N319" s="22"/>
      <c r="O319" s="22"/>
      <c r="P319" s="22"/>
      <c r="Q319" s="22"/>
      <c r="R319" s="22"/>
      <c r="S319" s="22"/>
      <c r="T319" s="22"/>
      <c r="U319" s="22"/>
      <c r="V319" s="22"/>
      <c r="W319" s="22"/>
    </row>
    <row r="320" spans="1:23" ht="42" x14ac:dyDescent="0.15">
      <c r="A320" s="20">
        <v>300</v>
      </c>
      <c r="B320" s="21">
        <v>41684</v>
      </c>
      <c r="C320" s="20" t="s">
        <v>1173</v>
      </c>
      <c r="D320" s="7" t="s">
        <v>938</v>
      </c>
      <c r="E320" s="7" t="s">
        <v>939</v>
      </c>
      <c r="F320" s="7" t="s">
        <v>733</v>
      </c>
      <c r="G320" s="7">
        <v>8</v>
      </c>
      <c r="H320" s="20" t="s">
        <v>1181</v>
      </c>
      <c r="I320" s="22"/>
      <c r="J320" s="22"/>
      <c r="K320" s="22"/>
      <c r="L320" s="22"/>
      <c r="M320" s="22"/>
      <c r="N320" s="22"/>
      <c r="O320" s="22"/>
      <c r="P320" s="22"/>
      <c r="Q320" s="22"/>
      <c r="R320" s="22"/>
      <c r="S320" s="22"/>
      <c r="T320" s="22"/>
      <c r="U320" s="22"/>
      <c r="V320" s="22"/>
      <c r="W320" s="22"/>
    </row>
    <row r="321" spans="1:23" ht="28" x14ac:dyDescent="0.15">
      <c r="A321" s="45">
        <v>300</v>
      </c>
      <c r="B321" s="124">
        <v>41685</v>
      </c>
      <c r="C321" s="45" t="s">
        <v>1182</v>
      </c>
      <c r="D321" s="79" t="s">
        <v>774</v>
      </c>
      <c r="E321" s="79" t="s">
        <v>1151</v>
      </c>
      <c r="F321" s="79" t="s">
        <v>733</v>
      </c>
      <c r="G321" s="79">
        <v>12</v>
      </c>
      <c r="H321" s="45" t="s">
        <v>1183</v>
      </c>
      <c r="I321" s="22"/>
      <c r="J321" s="22"/>
      <c r="K321" s="22"/>
      <c r="L321" s="22"/>
      <c r="M321" s="22"/>
      <c r="N321" s="22"/>
      <c r="O321" s="22"/>
      <c r="P321" s="22"/>
      <c r="Q321" s="22"/>
      <c r="R321" s="22"/>
      <c r="S321" s="22"/>
      <c r="T321" s="22"/>
      <c r="U321" s="22"/>
      <c r="V321" s="22"/>
      <c r="W321" s="22"/>
    </row>
    <row r="322" spans="1:23" ht="28" x14ac:dyDescent="0.15">
      <c r="A322" s="45">
        <v>300</v>
      </c>
      <c r="B322" s="124">
        <v>41686</v>
      </c>
      <c r="C322" s="45" t="s">
        <v>1184</v>
      </c>
      <c r="D322" s="79" t="s">
        <v>214</v>
      </c>
      <c r="E322" s="79" t="s">
        <v>215</v>
      </c>
      <c r="F322" s="79" t="s">
        <v>733</v>
      </c>
      <c r="G322" s="79">
        <v>10</v>
      </c>
      <c r="H322" s="45" t="s">
        <v>1185</v>
      </c>
      <c r="I322" s="22"/>
      <c r="J322" s="22"/>
      <c r="K322" s="22"/>
      <c r="L322" s="22"/>
      <c r="M322" s="22"/>
      <c r="N322" s="22"/>
      <c r="O322" s="22"/>
      <c r="P322" s="22"/>
      <c r="Q322" s="22"/>
      <c r="R322" s="22"/>
      <c r="S322" s="22"/>
      <c r="T322" s="22"/>
      <c r="U322" s="22"/>
      <c r="V322" s="22"/>
      <c r="W322" s="22"/>
    </row>
    <row r="323" spans="1:23" ht="42" x14ac:dyDescent="0.15">
      <c r="A323" s="45">
        <v>300</v>
      </c>
      <c r="B323" s="124">
        <v>41687</v>
      </c>
      <c r="C323" s="45" t="s">
        <v>1186</v>
      </c>
      <c r="D323" s="79" t="s">
        <v>1187</v>
      </c>
      <c r="E323" s="79" t="s">
        <v>1145</v>
      </c>
      <c r="F323" s="79" t="s">
        <v>733</v>
      </c>
      <c r="G323" s="79">
        <v>14</v>
      </c>
      <c r="H323" s="45" t="s">
        <v>1188</v>
      </c>
      <c r="I323" s="22"/>
      <c r="J323" s="22"/>
      <c r="K323" s="22"/>
      <c r="L323" s="22"/>
      <c r="M323" s="22"/>
      <c r="N323" s="22"/>
      <c r="O323" s="22"/>
      <c r="P323" s="22"/>
      <c r="Q323" s="22"/>
      <c r="R323" s="22"/>
      <c r="S323" s="22"/>
      <c r="T323" s="22"/>
      <c r="U323" s="22"/>
      <c r="V323" s="22"/>
      <c r="W323" s="22"/>
    </row>
    <row r="324" spans="1:23" ht="28" x14ac:dyDescent="0.15">
      <c r="A324" s="126">
        <v>300</v>
      </c>
      <c r="B324" s="124">
        <v>41687</v>
      </c>
      <c r="C324" s="45" t="s">
        <v>1189</v>
      </c>
      <c r="D324" s="79" t="s">
        <v>1190</v>
      </c>
      <c r="E324" s="79" t="s">
        <v>1191</v>
      </c>
      <c r="F324" s="79" t="s">
        <v>733</v>
      </c>
      <c r="G324" s="79">
        <v>21</v>
      </c>
      <c r="H324" s="45" t="s">
        <v>1192</v>
      </c>
      <c r="I324" s="22"/>
      <c r="J324" s="22"/>
      <c r="K324" s="22"/>
      <c r="L324" s="22"/>
      <c r="M324" s="22"/>
      <c r="N324" s="22"/>
      <c r="O324" s="22"/>
      <c r="P324" s="22"/>
      <c r="Q324" s="22"/>
      <c r="R324" s="22"/>
      <c r="S324" s="22"/>
      <c r="T324" s="22"/>
      <c r="U324" s="22"/>
      <c r="V324" s="22"/>
      <c r="W324" s="22"/>
    </row>
    <row r="325" spans="1:23" ht="70" x14ac:dyDescent="0.15">
      <c r="A325" s="45">
        <v>300</v>
      </c>
      <c r="B325" s="124">
        <v>41687</v>
      </c>
      <c r="C325" s="45" t="s">
        <v>1193</v>
      </c>
      <c r="D325" s="79" t="s">
        <v>134</v>
      </c>
      <c r="E325" s="79" t="s">
        <v>135</v>
      </c>
      <c r="F325" s="79" t="s">
        <v>234</v>
      </c>
      <c r="G325" s="79">
        <v>3</v>
      </c>
      <c r="H325" s="45" t="s">
        <v>1194</v>
      </c>
      <c r="I325" s="22"/>
      <c r="J325" s="22"/>
      <c r="K325" s="22"/>
      <c r="L325" s="22"/>
      <c r="M325" s="22"/>
      <c r="N325" s="22"/>
      <c r="O325" s="22"/>
      <c r="P325" s="22"/>
      <c r="Q325" s="22"/>
      <c r="R325" s="22"/>
      <c r="S325" s="22"/>
      <c r="T325" s="22"/>
      <c r="U325" s="22"/>
      <c r="V325" s="22"/>
      <c r="W325" s="22"/>
    </row>
    <row r="326" spans="1:23" ht="28" x14ac:dyDescent="0.15">
      <c r="A326" s="45">
        <v>300</v>
      </c>
      <c r="B326" s="124">
        <v>41688</v>
      </c>
      <c r="C326" s="45" t="s">
        <v>1195</v>
      </c>
      <c r="D326" s="79" t="s">
        <v>100</v>
      </c>
      <c r="E326" s="79" t="s">
        <v>101</v>
      </c>
      <c r="F326" s="79" t="s">
        <v>234</v>
      </c>
      <c r="G326" s="79">
        <v>4</v>
      </c>
      <c r="H326" s="45" t="s">
        <v>1196</v>
      </c>
      <c r="I326" s="22"/>
      <c r="J326" s="22"/>
      <c r="K326" s="22"/>
      <c r="L326" s="22"/>
      <c r="M326" s="22"/>
      <c r="N326" s="22"/>
      <c r="O326" s="22"/>
      <c r="P326" s="22"/>
      <c r="Q326" s="22"/>
      <c r="R326" s="22"/>
      <c r="S326" s="22"/>
      <c r="T326" s="22"/>
      <c r="U326" s="22"/>
      <c r="V326" s="22"/>
      <c r="W326" s="22"/>
    </row>
    <row r="327" spans="1:23" ht="28" x14ac:dyDescent="0.15">
      <c r="A327" s="20">
        <v>300</v>
      </c>
      <c r="B327" s="21">
        <v>41690</v>
      </c>
      <c r="C327" s="20" t="s">
        <v>1197</v>
      </c>
      <c r="D327" s="7" t="s">
        <v>1001</v>
      </c>
      <c r="E327" s="7" t="s">
        <v>1002</v>
      </c>
      <c r="F327" s="7" t="s">
        <v>733</v>
      </c>
      <c r="G327" s="7">
        <v>5</v>
      </c>
      <c r="H327" s="20" t="s">
        <v>1198</v>
      </c>
      <c r="I327" s="22"/>
      <c r="J327" s="22"/>
      <c r="K327" s="22"/>
      <c r="L327" s="22"/>
      <c r="M327" s="22"/>
      <c r="N327" s="22"/>
      <c r="O327" s="22"/>
      <c r="P327" s="22"/>
      <c r="Q327" s="22"/>
      <c r="R327" s="22"/>
      <c r="S327" s="22"/>
      <c r="T327" s="22"/>
      <c r="U327" s="22"/>
      <c r="V327" s="22"/>
      <c r="W327" s="22"/>
    </row>
    <row r="328" spans="1:23" ht="56" x14ac:dyDescent="0.15">
      <c r="A328" s="45">
        <v>300</v>
      </c>
      <c r="B328" s="124">
        <v>41690</v>
      </c>
      <c r="C328" s="45" t="s">
        <v>1199</v>
      </c>
      <c r="D328" s="79" t="s">
        <v>174</v>
      </c>
      <c r="E328" s="79" t="s">
        <v>135</v>
      </c>
      <c r="F328" s="79" t="s">
        <v>234</v>
      </c>
      <c r="G328" s="79">
        <v>7</v>
      </c>
      <c r="H328" s="45" t="s">
        <v>1200</v>
      </c>
      <c r="I328" s="22"/>
      <c r="J328" s="22"/>
      <c r="K328" s="22"/>
      <c r="L328" s="22"/>
      <c r="M328" s="22"/>
      <c r="N328" s="22"/>
      <c r="O328" s="22"/>
      <c r="P328" s="22"/>
      <c r="Q328" s="22"/>
      <c r="R328" s="22"/>
      <c r="S328" s="22"/>
      <c r="T328" s="22"/>
      <c r="U328" s="22"/>
      <c r="V328" s="22"/>
      <c r="W328" s="22"/>
    </row>
    <row r="329" spans="1:23" ht="28" x14ac:dyDescent="0.15">
      <c r="A329" s="45">
        <v>300</v>
      </c>
      <c r="B329" s="124">
        <v>41690</v>
      </c>
      <c r="C329" s="45" t="s">
        <v>1201</v>
      </c>
      <c r="D329" s="79" t="s">
        <v>677</v>
      </c>
      <c r="E329" s="79" t="s">
        <v>678</v>
      </c>
      <c r="F329" s="79" t="s">
        <v>234</v>
      </c>
      <c r="G329" s="79">
        <v>12</v>
      </c>
      <c r="H329" s="45" t="s">
        <v>1202</v>
      </c>
      <c r="I329" s="22"/>
      <c r="J329" s="22"/>
      <c r="K329" s="22"/>
      <c r="L329" s="22"/>
      <c r="M329" s="22"/>
      <c r="N329" s="22"/>
      <c r="O329" s="22"/>
      <c r="P329" s="22"/>
      <c r="Q329" s="22"/>
      <c r="R329" s="22"/>
      <c r="S329" s="22"/>
      <c r="T329" s="22"/>
      <c r="U329" s="22"/>
      <c r="V329" s="22"/>
      <c r="W329" s="22"/>
    </row>
    <row r="330" spans="1:23" ht="70" x14ac:dyDescent="0.15">
      <c r="A330" s="45">
        <v>300</v>
      </c>
      <c r="B330" s="124">
        <v>41694</v>
      </c>
      <c r="C330" s="45" t="s">
        <v>1203</v>
      </c>
      <c r="D330" s="79" t="s">
        <v>251</v>
      </c>
      <c r="E330" s="79" t="s">
        <v>135</v>
      </c>
      <c r="F330" s="79" t="s">
        <v>234</v>
      </c>
      <c r="G330" s="79">
        <v>10</v>
      </c>
      <c r="H330" s="45" t="s">
        <v>1204</v>
      </c>
      <c r="I330" s="22"/>
      <c r="J330" s="22"/>
      <c r="K330" s="22"/>
      <c r="L330" s="22"/>
      <c r="M330" s="22"/>
      <c r="N330" s="22"/>
      <c r="O330" s="22"/>
      <c r="P330" s="22"/>
      <c r="Q330" s="22"/>
      <c r="R330" s="22"/>
      <c r="S330" s="22"/>
      <c r="T330" s="22"/>
      <c r="U330" s="22"/>
      <c r="V330" s="22"/>
      <c r="W330" s="22"/>
    </row>
    <row r="331" spans="1:23" ht="28" x14ac:dyDescent="0.15">
      <c r="A331" s="45">
        <v>300</v>
      </c>
      <c r="B331" s="124">
        <v>41694</v>
      </c>
      <c r="C331" s="45" t="s">
        <v>1205</v>
      </c>
      <c r="D331" s="79" t="s">
        <v>615</v>
      </c>
      <c r="E331" s="79" t="s">
        <v>616</v>
      </c>
      <c r="F331" s="79" t="s">
        <v>234</v>
      </c>
      <c r="G331" s="79">
        <v>9</v>
      </c>
      <c r="H331" s="45" t="s">
        <v>1206</v>
      </c>
      <c r="I331" s="22"/>
      <c r="J331" s="22"/>
      <c r="K331" s="22"/>
      <c r="L331" s="22"/>
      <c r="M331" s="22"/>
      <c r="N331" s="22"/>
      <c r="O331" s="22"/>
      <c r="P331" s="22"/>
      <c r="Q331" s="22"/>
      <c r="R331" s="22"/>
      <c r="S331" s="22"/>
      <c r="T331" s="22"/>
      <c r="U331" s="22"/>
      <c r="V331" s="22"/>
      <c r="W331" s="22"/>
    </row>
    <row r="332" spans="1:23" ht="42" x14ac:dyDescent="0.15">
      <c r="A332" s="45">
        <v>300</v>
      </c>
      <c r="B332" s="124">
        <v>41695</v>
      </c>
      <c r="C332" s="45" t="s">
        <v>1207</v>
      </c>
      <c r="D332" s="79" t="s">
        <v>125</v>
      </c>
      <c r="E332" s="79" t="s">
        <v>89</v>
      </c>
      <c r="F332" s="79" t="s">
        <v>234</v>
      </c>
      <c r="G332" s="79">
        <v>16</v>
      </c>
      <c r="H332" s="45" t="s">
        <v>1208</v>
      </c>
      <c r="I332" s="22"/>
      <c r="J332" s="22"/>
      <c r="K332" s="22"/>
      <c r="L332" s="22"/>
      <c r="M332" s="22"/>
      <c r="N332" s="22"/>
      <c r="O332" s="22"/>
      <c r="P332" s="22"/>
      <c r="Q332" s="22"/>
      <c r="R332" s="22"/>
      <c r="S332" s="22"/>
      <c r="T332" s="22"/>
      <c r="U332" s="22"/>
      <c r="V332" s="22"/>
      <c r="W332" s="22"/>
    </row>
    <row r="333" spans="1:23" ht="42" x14ac:dyDescent="0.15">
      <c r="A333" s="20">
        <v>300</v>
      </c>
      <c r="B333" s="21">
        <v>41695</v>
      </c>
      <c r="C333" s="20" t="s">
        <v>5</v>
      </c>
      <c r="D333" s="7" t="s">
        <v>819</v>
      </c>
      <c r="E333" s="7" t="s">
        <v>616</v>
      </c>
      <c r="F333" s="7" t="s">
        <v>234</v>
      </c>
      <c r="G333" s="7">
        <v>15</v>
      </c>
      <c r="H333" s="20" t="s">
        <v>1209</v>
      </c>
      <c r="I333" s="22"/>
      <c r="J333" s="22"/>
      <c r="K333" s="22"/>
      <c r="L333" s="22"/>
      <c r="M333" s="22"/>
      <c r="N333" s="22"/>
      <c r="O333" s="22"/>
      <c r="P333" s="22"/>
      <c r="Q333" s="22"/>
      <c r="R333" s="22"/>
      <c r="S333" s="22"/>
      <c r="T333" s="22"/>
      <c r="U333" s="22"/>
      <c r="V333" s="22"/>
      <c r="W333" s="22"/>
    </row>
    <row r="334" spans="1:23" ht="126" x14ac:dyDescent="0.15">
      <c r="A334" s="45">
        <v>300</v>
      </c>
      <c r="B334" s="124">
        <v>41697</v>
      </c>
      <c r="C334" s="45" t="s">
        <v>1210</v>
      </c>
      <c r="D334" s="79" t="s">
        <v>1211</v>
      </c>
      <c r="E334" s="79" t="s">
        <v>1212</v>
      </c>
      <c r="F334" s="79" t="s">
        <v>234</v>
      </c>
      <c r="G334" s="79">
        <v>6</v>
      </c>
      <c r="H334" s="45" t="s">
        <v>1213</v>
      </c>
      <c r="I334" s="22"/>
      <c r="J334" s="22"/>
      <c r="K334" s="22"/>
      <c r="L334" s="22"/>
      <c r="M334" s="22"/>
      <c r="N334" s="22"/>
      <c r="O334" s="22"/>
      <c r="P334" s="22"/>
      <c r="Q334" s="22"/>
      <c r="R334" s="22"/>
      <c r="S334" s="22"/>
      <c r="T334" s="22"/>
      <c r="U334" s="22"/>
      <c r="V334" s="22"/>
      <c r="W334" s="22"/>
    </row>
    <row r="335" spans="1:23" ht="140" x14ac:dyDescent="0.15">
      <c r="A335" s="45">
        <v>300</v>
      </c>
      <c r="B335" s="124">
        <v>41697</v>
      </c>
      <c r="C335" s="45" t="s">
        <v>1214</v>
      </c>
      <c r="D335" s="79" t="s">
        <v>663</v>
      </c>
      <c r="E335" s="79" t="s">
        <v>939</v>
      </c>
      <c r="F335" s="7" t="s">
        <v>733</v>
      </c>
      <c r="G335" s="7">
        <v>16</v>
      </c>
      <c r="H335" s="20" t="s">
        <v>1215</v>
      </c>
      <c r="I335" s="22"/>
      <c r="J335" s="22"/>
      <c r="K335" s="22"/>
      <c r="L335" s="22"/>
      <c r="M335" s="22"/>
      <c r="N335" s="22"/>
      <c r="O335" s="22"/>
      <c r="P335" s="22"/>
      <c r="Q335" s="22"/>
      <c r="R335" s="22"/>
      <c r="S335" s="22"/>
      <c r="T335" s="22"/>
      <c r="U335" s="22"/>
      <c r="V335" s="22"/>
      <c r="W335" s="22"/>
    </row>
    <row r="336" spans="1:23" ht="14" x14ac:dyDescent="0.15">
      <c r="A336" s="10">
        <v>300</v>
      </c>
      <c r="B336" s="21">
        <v>41699</v>
      </c>
      <c r="C336" s="10" t="s">
        <v>1216</v>
      </c>
      <c r="D336" s="128" t="s">
        <v>141</v>
      </c>
      <c r="E336" s="128" t="s">
        <v>142</v>
      </c>
      <c r="F336" s="7" t="s">
        <v>733</v>
      </c>
      <c r="G336" s="128">
        <v>6</v>
      </c>
      <c r="H336" s="10" t="s">
        <v>1217</v>
      </c>
    </row>
    <row r="337" spans="1:23" ht="42" x14ac:dyDescent="0.15">
      <c r="A337" s="20">
        <v>300</v>
      </c>
      <c r="B337" s="21">
        <v>41699</v>
      </c>
      <c r="C337" s="20" t="s">
        <v>1218</v>
      </c>
      <c r="D337" s="7" t="s">
        <v>254</v>
      </c>
      <c r="E337" s="7" t="s">
        <v>162</v>
      </c>
      <c r="F337" s="7" t="s">
        <v>234</v>
      </c>
      <c r="G337" s="7">
        <v>8</v>
      </c>
      <c r="H337" s="20" t="s">
        <v>1219</v>
      </c>
      <c r="I337" s="22"/>
      <c r="J337" s="22"/>
      <c r="K337" s="22"/>
      <c r="L337" s="22"/>
      <c r="M337" s="22"/>
      <c r="N337" s="22"/>
      <c r="O337" s="22"/>
      <c r="P337" s="22"/>
      <c r="Q337" s="22"/>
      <c r="R337" s="22"/>
      <c r="S337" s="22"/>
      <c r="T337" s="22"/>
      <c r="U337" s="22"/>
      <c r="V337" s="22"/>
      <c r="W337" s="22"/>
    </row>
    <row r="338" spans="1:23" ht="42" x14ac:dyDescent="0.15">
      <c r="A338" s="45">
        <v>300</v>
      </c>
      <c r="B338" s="124">
        <v>41700</v>
      </c>
      <c r="C338" s="45" t="s">
        <v>1220</v>
      </c>
      <c r="D338" s="79" t="s">
        <v>1048</v>
      </c>
      <c r="E338" s="79" t="s">
        <v>1002</v>
      </c>
      <c r="F338" s="79" t="s">
        <v>733</v>
      </c>
      <c r="G338" s="79">
        <v>15</v>
      </c>
      <c r="H338" s="129"/>
      <c r="I338" s="22"/>
      <c r="J338" s="22"/>
      <c r="K338" s="22"/>
      <c r="L338" s="22"/>
      <c r="M338" s="22"/>
      <c r="N338" s="22"/>
      <c r="O338" s="22"/>
      <c r="P338" s="22"/>
      <c r="Q338" s="22"/>
      <c r="R338" s="22"/>
      <c r="S338" s="22"/>
      <c r="T338" s="22"/>
      <c r="U338" s="22"/>
      <c r="V338" s="22"/>
      <c r="W338" s="22"/>
    </row>
    <row r="339" spans="1:23" ht="42" x14ac:dyDescent="0.15">
      <c r="A339" s="45">
        <v>300</v>
      </c>
      <c r="B339" s="124">
        <v>41705</v>
      </c>
      <c r="C339" s="45" t="s">
        <v>1221</v>
      </c>
      <c r="D339" s="79" t="s">
        <v>1222</v>
      </c>
      <c r="E339" s="79" t="s">
        <v>142</v>
      </c>
      <c r="F339" s="79" t="s">
        <v>733</v>
      </c>
      <c r="G339" s="79">
        <v>22</v>
      </c>
      <c r="H339" s="45" t="s">
        <v>1223</v>
      </c>
      <c r="I339" s="22"/>
      <c r="J339" s="22"/>
      <c r="K339" s="22"/>
      <c r="L339" s="22"/>
      <c r="M339" s="22"/>
      <c r="N339" s="22"/>
      <c r="O339" s="22"/>
      <c r="P339" s="22"/>
      <c r="Q339" s="22"/>
      <c r="R339" s="22"/>
      <c r="S339" s="22"/>
      <c r="T339" s="22"/>
      <c r="U339" s="22"/>
      <c r="V339" s="22"/>
      <c r="W339" s="22"/>
    </row>
    <row r="340" spans="1:23" ht="42" x14ac:dyDescent="0.15">
      <c r="A340" s="20">
        <v>300</v>
      </c>
      <c r="B340" s="21">
        <v>41706</v>
      </c>
      <c r="C340" s="20" t="s">
        <v>1224</v>
      </c>
      <c r="D340" s="7" t="s">
        <v>293</v>
      </c>
      <c r="E340" s="7" t="s">
        <v>135</v>
      </c>
      <c r="F340" s="7" t="s">
        <v>234</v>
      </c>
      <c r="G340" s="7">
        <v>17</v>
      </c>
      <c r="H340" s="20" t="s">
        <v>1225</v>
      </c>
      <c r="I340" s="22"/>
      <c r="J340" s="22"/>
      <c r="K340" s="22"/>
      <c r="L340" s="22"/>
      <c r="M340" s="22"/>
      <c r="N340" s="22"/>
      <c r="O340" s="22"/>
      <c r="P340" s="22"/>
      <c r="Q340" s="22"/>
      <c r="R340" s="22"/>
      <c r="S340" s="22"/>
      <c r="T340" s="22"/>
      <c r="U340" s="22"/>
      <c r="V340" s="22"/>
      <c r="W340" s="22"/>
    </row>
    <row r="341" spans="1:23" ht="14" x14ac:dyDescent="0.15">
      <c r="A341" s="45">
        <v>300</v>
      </c>
      <c r="B341" s="124">
        <v>41710</v>
      </c>
      <c r="C341" s="45" t="s">
        <v>1226</v>
      </c>
      <c r="D341" s="79" t="s">
        <v>904</v>
      </c>
      <c r="E341" s="79" t="s">
        <v>616</v>
      </c>
      <c r="F341" s="79" t="s">
        <v>234</v>
      </c>
      <c r="G341" s="79">
        <v>19</v>
      </c>
      <c r="H341" s="45" t="s">
        <v>1227</v>
      </c>
      <c r="I341" s="22"/>
      <c r="J341" s="22"/>
      <c r="K341" s="22"/>
      <c r="L341" s="22"/>
      <c r="M341" s="22"/>
      <c r="N341" s="22"/>
      <c r="O341" s="22"/>
      <c r="P341" s="22"/>
      <c r="Q341" s="22"/>
      <c r="R341" s="22"/>
      <c r="S341" s="22"/>
      <c r="T341" s="22"/>
      <c r="U341" s="22"/>
      <c r="V341" s="22"/>
      <c r="W341" s="22"/>
    </row>
    <row r="342" spans="1:23" ht="14" x14ac:dyDescent="0.15">
      <c r="A342" s="45">
        <v>300</v>
      </c>
      <c r="B342" s="124">
        <v>41714</v>
      </c>
      <c r="C342" s="45" t="s">
        <v>1228</v>
      </c>
      <c r="D342" s="130"/>
      <c r="E342" s="130"/>
      <c r="F342" s="130"/>
      <c r="G342" s="12"/>
    </row>
    <row r="343" spans="1:23" ht="182" x14ac:dyDescent="0.15">
      <c r="A343" s="45">
        <v>300</v>
      </c>
      <c r="B343" s="124">
        <v>41714</v>
      </c>
      <c r="C343" s="45" t="s">
        <v>1229</v>
      </c>
      <c r="D343" s="79" t="s">
        <v>1230</v>
      </c>
      <c r="E343" s="79" t="s">
        <v>1151</v>
      </c>
      <c r="F343" s="79" t="s">
        <v>733</v>
      </c>
      <c r="G343" s="7">
        <v>17</v>
      </c>
      <c r="H343" s="40" t="s">
        <v>1231</v>
      </c>
    </row>
    <row r="344" spans="1:23" ht="70" x14ac:dyDescent="0.15">
      <c r="A344" s="45">
        <v>300</v>
      </c>
      <c r="B344" s="124">
        <v>41715</v>
      </c>
      <c r="C344" s="45" t="s">
        <v>1232</v>
      </c>
      <c r="D344" s="79" t="s">
        <v>313</v>
      </c>
      <c r="E344" s="79" t="s">
        <v>162</v>
      </c>
      <c r="F344" s="79" t="s">
        <v>234</v>
      </c>
      <c r="G344" s="79">
        <v>14</v>
      </c>
      <c r="H344" s="45" t="s">
        <v>1233</v>
      </c>
      <c r="I344" s="22"/>
      <c r="J344" s="22"/>
      <c r="K344" s="22"/>
      <c r="L344" s="22"/>
      <c r="M344" s="22"/>
      <c r="N344" s="22"/>
      <c r="O344" s="22"/>
      <c r="P344" s="22"/>
      <c r="Q344" s="22"/>
      <c r="R344" s="22"/>
      <c r="S344" s="22"/>
      <c r="T344" s="22"/>
      <c r="U344" s="22"/>
      <c r="V344" s="22"/>
      <c r="W344" s="22"/>
    </row>
    <row r="345" spans="1:23" ht="28" x14ac:dyDescent="0.15">
      <c r="A345" s="45">
        <v>300</v>
      </c>
      <c r="B345" s="124">
        <v>41718</v>
      </c>
      <c r="C345" s="45" t="s">
        <v>1234</v>
      </c>
      <c r="D345" s="79" t="s">
        <v>150</v>
      </c>
      <c r="E345" s="79" t="s">
        <v>101</v>
      </c>
      <c r="F345" s="79" t="s">
        <v>234</v>
      </c>
      <c r="G345" s="79">
        <v>13</v>
      </c>
      <c r="H345" s="45" t="s">
        <v>1235</v>
      </c>
      <c r="I345" s="22"/>
      <c r="J345" s="22"/>
      <c r="K345" s="22"/>
      <c r="L345" s="22"/>
      <c r="M345" s="22"/>
      <c r="N345" s="22"/>
      <c r="O345" s="22"/>
      <c r="P345" s="22"/>
      <c r="Q345" s="22"/>
      <c r="R345" s="22"/>
      <c r="S345" s="22"/>
      <c r="T345" s="22"/>
      <c r="U345" s="22"/>
      <c r="V345" s="22"/>
      <c r="W345" s="22"/>
    </row>
    <row r="346" spans="1:23" ht="56" x14ac:dyDescent="0.15">
      <c r="A346" s="45">
        <v>300</v>
      </c>
      <c r="B346" s="124">
        <v>41719</v>
      </c>
      <c r="C346" s="45" t="s">
        <v>1236</v>
      </c>
      <c r="D346" s="79" t="s">
        <v>202</v>
      </c>
      <c r="E346" s="79" t="s">
        <v>89</v>
      </c>
      <c r="F346" s="79" t="s">
        <v>234</v>
      </c>
      <c r="G346" s="79">
        <v>23</v>
      </c>
      <c r="H346" s="45" t="s">
        <v>1237</v>
      </c>
      <c r="I346" s="22"/>
      <c r="J346" s="22"/>
      <c r="K346" s="22"/>
      <c r="L346" s="22"/>
      <c r="M346" s="22"/>
      <c r="N346" s="22"/>
      <c r="O346" s="22"/>
      <c r="P346" s="22"/>
      <c r="Q346" s="22"/>
      <c r="R346" s="22"/>
      <c r="S346" s="22"/>
      <c r="T346" s="22"/>
      <c r="U346" s="22"/>
      <c r="V346" s="22"/>
      <c r="W346" s="22"/>
    </row>
    <row r="347" spans="1:23" ht="126" x14ac:dyDescent="0.15">
      <c r="A347" s="45">
        <v>300</v>
      </c>
      <c r="B347" s="124">
        <v>41720</v>
      </c>
      <c r="C347" s="45" t="s">
        <v>1238</v>
      </c>
      <c r="D347" s="79" t="s">
        <v>1239</v>
      </c>
      <c r="E347" s="79" t="s">
        <v>1151</v>
      </c>
      <c r="F347" s="79" t="s">
        <v>733</v>
      </c>
      <c r="G347" s="79">
        <v>24</v>
      </c>
      <c r="H347" s="45" t="s">
        <v>1240</v>
      </c>
      <c r="I347" s="131" t="s">
        <v>1241</v>
      </c>
      <c r="J347" s="22"/>
      <c r="K347" s="22"/>
      <c r="L347" s="22"/>
      <c r="M347" s="22"/>
      <c r="N347" s="22"/>
      <c r="O347" s="22"/>
      <c r="P347" s="22"/>
      <c r="Q347" s="22"/>
      <c r="R347" s="22"/>
      <c r="S347" s="22"/>
      <c r="T347" s="22"/>
      <c r="U347" s="22"/>
      <c r="V347" s="22"/>
      <c r="W347" s="22"/>
    </row>
    <row r="348" spans="1:23" ht="70" x14ac:dyDescent="0.15">
      <c r="A348" s="45">
        <v>300</v>
      </c>
      <c r="B348" s="124">
        <v>41721</v>
      </c>
      <c r="C348" s="45" t="s">
        <v>1242</v>
      </c>
      <c r="D348" s="132" t="s">
        <v>918</v>
      </c>
      <c r="E348" s="79" t="s">
        <v>939</v>
      </c>
      <c r="F348" s="79" t="s">
        <v>733</v>
      </c>
      <c r="G348" s="79">
        <v>27</v>
      </c>
      <c r="H348" s="45" t="s">
        <v>1243</v>
      </c>
      <c r="I348" s="22"/>
      <c r="J348" s="22"/>
      <c r="K348" s="22"/>
      <c r="L348" s="22"/>
      <c r="M348" s="22"/>
      <c r="N348" s="22"/>
      <c r="O348" s="22"/>
      <c r="P348" s="22"/>
      <c r="Q348" s="22"/>
      <c r="R348" s="22"/>
      <c r="S348" s="22"/>
      <c r="T348" s="22"/>
      <c r="U348" s="22"/>
      <c r="V348" s="22"/>
      <c r="W348" s="22"/>
    </row>
    <row r="349" spans="1:23" ht="14" x14ac:dyDescent="0.15">
      <c r="A349" s="45">
        <v>300</v>
      </c>
      <c r="B349" s="124">
        <v>41721</v>
      </c>
      <c r="C349" s="33" t="s">
        <v>1244</v>
      </c>
      <c r="D349" s="33" t="s">
        <v>1245</v>
      </c>
      <c r="E349" s="79" t="s">
        <v>215</v>
      </c>
      <c r="F349" s="79" t="s">
        <v>733</v>
      </c>
      <c r="G349" s="79">
        <v>23</v>
      </c>
      <c r="H349" s="133"/>
    </row>
    <row r="350" spans="1:23" ht="14" x14ac:dyDescent="0.15">
      <c r="A350" s="45">
        <v>300</v>
      </c>
      <c r="B350" s="124">
        <v>41723</v>
      </c>
      <c r="C350" s="45" t="s">
        <v>1246</v>
      </c>
      <c r="D350" s="79" t="s">
        <v>1247</v>
      </c>
      <c r="E350" s="79" t="s">
        <v>1145</v>
      </c>
      <c r="F350" s="79" t="s">
        <v>733</v>
      </c>
      <c r="G350" s="79">
        <v>20</v>
      </c>
      <c r="H350" s="80"/>
      <c r="I350" s="22"/>
      <c r="J350" s="22"/>
      <c r="K350" s="22"/>
      <c r="L350" s="22"/>
      <c r="M350" s="22"/>
      <c r="N350" s="22"/>
      <c r="O350" s="22"/>
      <c r="P350" s="22"/>
      <c r="Q350" s="22"/>
      <c r="R350" s="22"/>
      <c r="S350" s="22"/>
      <c r="T350" s="22"/>
      <c r="U350" s="22"/>
      <c r="V350" s="22"/>
      <c r="W350" s="22"/>
    </row>
    <row r="351" spans="1:23" ht="28" x14ac:dyDescent="0.15">
      <c r="A351" s="45">
        <v>300</v>
      </c>
      <c r="B351" s="124">
        <v>41725</v>
      </c>
      <c r="C351" s="45" t="s">
        <v>1248</v>
      </c>
      <c r="D351" s="79" t="s">
        <v>1249</v>
      </c>
      <c r="E351" s="79" t="s">
        <v>101</v>
      </c>
      <c r="F351" s="79" t="s">
        <v>234</v>
      </c>
      <c r="G351" s="79">
        <v>34</v>
      </c>
      <c r="H351" s="45" t="s">
        <v>1250</v>
      </c>
      <c r="I351" s="22"/>
      <c r="J351" s="22"/>
      <c r="K351" s="22"/>
      <c r="L351" s="22"/>
      <c r="M351" s="22"/>
      <c r="N351" s="22"/>
      <c r="O351" s="22"/>
      <c r="P351" s="22"/>
      <c r="Q351" s="22"/>
      <c r="R351" s="22"/>
      <c r="S351" s="22"/>
      <c r="T351" s="22"/>
      <c r="U351" s="22"/>
      <c r="V351" s="22"/>
      <c r="W351" s="22"/>
    </row>
    <row r="352" spans="1:23" ht="28" x14ac:dyDescent="0.15">
      <c r="A352" s="45">
        <v>300</v>
      </c>
      <c r="B352" s="124">
        <v>41728</v>
      </c>
      <c r="C352" s="45" t="s">
        <v>1251</v>
      </c>
      <c r="D352" s="79" t="s">
        <v>408</v>
      </c>
      <c r="E352" s="79" t="s">
        <v>135</v>
      </c>
      <c r="F352" s="79" t="s">
        <v>234</v>
      </c>
      <c r="G352" s="79">
        <v>21</v>
      </c>
      <c r="H352" s="45" t="s">
        <v>1252</v>
      </c>
      <c r="I352" s="147"/>
      <c r="J352" s="148"/>
      <c r="K352" s="22"/>
      <c r="L352" s="22"/>
      <c r="M352" s="22"/>
      <c r="N352" s="22"/>
      <c r="O352" s="22"/>
      <c r="P352" s="22"/>
      <c r="Q352" s="22"/>
      <c r="R352" s="22"/>
      <c r="S352" s="22"/>
      <c r="T352" s="22"/>
      <c r="U352" s="22"/>
      <c r="V352" s="22"/>
      <c r="W352" s="22"/>
    </row>
    <row r="353" spans="1:23" ht="28" x14ac:dyDescent="0.15">
      <c r="A353" s="45">
        <v>300</v>
      </c>
      <c r="B353" s="124">
        <v>41731</v>
      </c>
      <c r="C353" s="45" t="s">
        <v>1253</v>
      </c>
      <c r="D353" s="79" t="s">
        <v>371</v>
      </c>
      <c r="E353" s="79" t="s">
        <v>162</v>
      </c>
      <c r="F353" s="79" t="s">
        <v>234</v>
      </c>
      <c r="G353" s="79">
        <v>18</v>
      </c>
      <c r="H353" s="80"/>
      <c r="I353" s="22"/>
      <c r="J353" s="22"/>
      <c r="K353" s="22"/>
      <c r="L353" s="22"/>
      <c r="M353" s="22"/>
      <c r="N353" s="22"/>
      <c r="O353" s="22"/>
      <c r="P353" s="22"/>
      <c r="Q353" s="22"/>
      <c r="R353" s="22"/>
      <c r="S353" s="22"/>
      <c r="T353" s="22"/>
      <c r="U353" s="22"/>
      <c r="V353" s="22"/>
      <c r="W353" s="22"/>
    </row>
    <row r="354" spans="1:23" ht="56" x14ac:dyDescent="0.15">
      <c r="A354" s="45">
        <v>300</v>
      </c>
      <c r="B354" s="124">
        <v>41734</v>
      </c>
      <c r="C354" s="45" t="s">
        <v>1254</v>
      </c>
      <c r="D354" s="79" t="s">
        <v>721</v>
      </c>
      <c r="E354" s="79" t="s">
        <v>1002</v>
      </c>
      <c r="F354" s="79" t="s">
        <v>733</v>
      </c>
      <c r="G354" s="79">
        <v>26</v>
      </c>
      <c r="H354" s="45" t="s">
        <v>1255</v>
      </c>
      <c r="I354" s="22"/>
      <c r="J354" s="22"/>
      <c r="K354" s="22"/>
      <c r="L354" s="22"/>
      <c r="M354" s="22"/>
      <c r="N354" s="22"/>
      <c r="O354" s="22"/>
      <c r="P354" s="22"/>
      <c r="Q354" s="22"/>
      <c r="R354" s="22"/>
      <c r="S354" s="22"/>
      <c r="T354" s="22"/>
      <c r="U354" s="22"/>
      <c r="V354" s="22"/>
      <c r="W354" s="22"/>
    </row>
    <row r="355" spans="1:23" ht="28" x14ac:dyDescent="0.15">
      <c r="A355" s="33">
        <v>300</v>
      </c>
      <c r="B355" s="124">
        <v>41734</v>
      </c>
      <c r="C355" s="33" t="s">
        <v>1256</v>
      </c>
      <c r="D355" s="79" t="s">
        <v>730</v>
      </c>
      <c r="E355" s="79" t="s">
        <v>678</v>
      </c>
      <c r="F355" s="79" t="s">
        <v>234</v>
      </c>
      <c r="G355" s="79">
        <v>20</v>
      </c>
      <c r="H355" s="33" t="s">
        <v>1257</v>
      </c>
    </row>
    <row r="356" spans="1:23" ht="126" x14ac:dyDescent="0.15">
      <c r="A356" s="20">
        <v>300</v>
      </c>
      <c r="B356" s="21">
        <v>41736</v>
      </c>
      <c r="C356" s="20" t="s">
        <v>1258</v>
      </c>
      <c r="D356" s="7" t="s">
        <v>235</v>
      </c>
      <c r="E356" s="7" t="s">
        <v>1212</v>
      </c>
      <c r="F356" s="7" t="s">
        <v>234</v>
      </c>
      <c r="G356" s="7">
        <v>25</v>
      </c>
      <c r="H356" s="20" t="s">
        <v>1259</v>
      </c>
      <c r="I356" s="126" t="s">
        <v>1260</v>
      </c>
    </row>
    <row r="357" spans="1:23" ht="84" x14ac:dyDescent="0.15">
      <c r="A357" s="10">
        <v>300</v>
      </c>
      <c r="B357" s="21">
        <v>41737</v>
      </c>
      <c r="C357" s="20" t="s">
        <v>1261</v>
      </c>
      <c r="D357" s="7" t="s">
        <v>413</v>
      </c>
      <c r="E357" s="7" t="s">
        <v>135</v>
      </c>
      <c r="F357" s="7" t="s">
        <v>234</v>
      </c>
      <c r="G357" s="7">
        <v>28</v>
      </c>
      <c r="H357" s="10" t="s">
        <v>1262</v>
      </c>
    </row>
    <row r="358" spans="1:23" ht="28" x14ac:dyDescent="0.15">
      <c r="A358" s="45">
        <v>300</v>
      </c>
      <c r="B358" s="124">
        <v>41738</v>
      </c>
      <c r="C358" s="45" t="s">
        <v>1263</v>
      </c>
      <c r="D358" s="79" t="s">
        <v>1264</v>
      </c>
      <c r="E358" s="79" t="s">
        <v>1145</v>
      </c>
      <c r="F358" s="79" t="s">
        <v>733</v>
      </c>
      <c r="G358" s="79">
        <v>25</v>
      </c>
      <c r="H358" s="80"/>
      <c r="I358" s="22"/>
      <c r="J358" s="22"/>
      <c r="K358" s="22"/>
      <c r="L358" s="22"/>
      <c r="M358" s="22"/>
      <c r="N358" s="22"/>
      <c r="O358" s="22"/>
      <c r="P358" s="22"/>
      <c r="Q358" s="22"/>
      <c r="R358" s="22"/>
      <c r="S358" s="22"/>
      <c r="T358" s="22"/>
      <c r="U358" s="22"/>
      <c r="V358" s="22"/>
      <c r="W358" s="22"/>
    </row>
    <row r="359" spans="1:23" ht="28" x14ac:dyDescent="0.15">
      <c r="A359" s="45">
        <v>300</v>
      </c>
      <c r="B359" s="124">
        <v>41739</v>
      </c>
      <c r="C359" s="45" t="s">
        <v>1265</v>
      </c>
      <c r="D359" s="79" t="s">
        <v>1266</v>
      </c>
      <c r="E359" s="79" t="s">
        <v>1151</v>
      </c>
      <c r="F359" s="79" t="s">
        <v>733</v>
      </c>
      <c r="G359" s="79">
        <v>28</v>
      </c>
      <c r="H359" s="45" t="s">
        <v>1267</v>
      </c>
      <c r="I359" s="22"/>
      <c r="J359" s="22"/>
      <c r="K359" s="22"/>
      <c r="L359" s="22"/>
      <c r="M359" s="22"/>
      <c r="N359" s="22"/>
      <c r="O359" s="22"/>
      <c r="P359" s="22"/>
      <c r="Q359" s="22"/>
      <c r="R359" s="22"/>
      <c r="S359" s="22"/>
      <c r="T359" s="22"/>
      <c r="U359" s="22"/>
      <c r="V359" s="22"/>
      <c r="W359" s="22"/>
    </row>
    <row r="360" spans="1:23" ht="84" x14ac:dyDescent="0.15">
      <c r="A360" s="45">
        <v>300</v>
      </c>
      <c r="B360" s="124">
        <v>41740</v>
      </c>
      <c r="C360" s="45" t="s">
        <v>1268</v>
      </c>
      <c r="D360" s="79" t="s">
        <v>838</v>
      </c>
      <c r="E360" s="79" t="s">
        <v>1117</v>
      </c>
      <c r="F360" s="79" t="s">
        <v>234</v>
      </c>
      <c r="G360" s="79">
        <v>26</v>
      </c>
      <c r="H360" s="45" t="s">
        <v>1269</v>
      </c>
      <c r="I360" s="22"/>
    </row>
    <row r="361" spans="1:23" ht="28" x14ac:dyDescent="0.15">
      <c r="A361" s="45">
        <v>300</v>
      </c>
      <c r="B361" s="124">
        <v>41743</v>
      </c>
      <c r="C361" s="45" t="s">
        <v>1270</v>
      </c>
      <c r="D361" s="79" t="s">
        <v>1271</v>
      </c>
      <c r="E361" s="79" t="s">
        <v>1272</v>
      </c>
      <c r="F361" s="79" t="s">
        <v>234</v>
      </c>
      <c r="G361" s="79">
        <v>31</v>
      </c>
      <c r="H361" s="45" t="s">
        <v>1273</v>
      </c>
      <c r="I361" s="25"/>
    </row>
    <row r="362" spans="1:23" ht="28" x14ac:dyDescent="0.15">
      <c r="A362" s="45">
        <v>300</v>
      </c>
      <c r="B362" s="124">
        <v>41744</v>
      </c>
      <c r="C362" s="45" t="s">
        <v>1274</v>
      </c>
      <c r="D362" s="79" t="s">
        <v>424</v>
      </c>
      <c r="E362" s="79" t="s">
        <v>135</v>
      </c>
      <c r="F362" s="79" t="s">
        <v>234</v>
      </c>
      <c r="G362" s="130">
        <v>35</v>
      </c>
      <c r="H362" s="22"/>
      <c r="I362" s="25"/>
      <c r="J362" s="22"/>
      <c r="K362" s="22"/>
      <c r="L362" s="22"/>
      <c r="M362" s="22"/>
      <c r="N362" s="22"/>
      <c r="O362" s="22"/>
      <c r="P362" s="22"/>
      <c r="Q362" s="22"/>
      <c r="R362" s="22"/>
      <c r="S362" s="22"/>
      <c r="T362" s="22"/>
      <c r="U362" s="22"/>
      <c r="V362" s="22"/>
      <c r="W362" s="22"/>
    </row>
    <row r="363" spans="1:23" ht="28" x14ac:dyDescent="0.15">
      <c r="A363" s="45">
        <v>300</v>
      </c>
      <c r="B363" s="124">
        <v>41744</v>
      </c>
      <c r="C363" s="45" t="s">
        <v>1275</v>
      </c>
      <c r="D363" s="79" t="s">
        <v>695</v>
      </c>
      <c r="E363" s="79" t="s">
        <v>939</v>
      </c>
      <c r="F363" s="79" t="s">
        <v>733</v>
      </c>
      <c r="G363" s="79">
        <v>30</v>
      </c>
      <c r="H363" s="45" t="s">
        <v>1276</v>
      </c>
      <c r="I363" s="80"/>
      <c r="J363" s="80"/>
      <c r="K363" s="22"/>
      <c r="L363" s="22"/>
      <c r="M363" s="22"/>
      <c r="N363" s="22"/>
      <c r="O363" s="22"/>
      <c r="P363" s="22"/>
      <c r="Q363" s="22"/>
      <c r="R363" s="22"/>
      <c r="S363" s="22"/>
      <c r="T363" s="22"/>
      <c r="U363" s="22"/>
      <c r="V363" s="22"/>
      <c r="W363" s="22"/>
    </row>
    <row r="364" spans="1:23" ht="42" x14ac:dyDescent="0.15">
      <c r="A364" s="45">
        <v>300</v>
      </c>
      <c r="B364" s="124">
        <v>41744</v>
      </c>
      <c r="C364" s="45" t="s">
        <v>1277</v>
      </c>
      <c r="D364" s="79" t="s">
        <v>380</v>
      </c>
      <c r="E364" s="79" t="s">
        <v>162</v>
      </c>
      <c r="F364" s="79" t="s">
        <v>234</v>
      </c>
      <c r="G364" s="79">
        <v>22</v>
      </c>
      <c r="H364" s="45" t="s">
        <v>1278</v>
      </c>
      <c r="J364" s="80"/>
      <c r="K364" s="22"/>
      <c r="L364" s="22"/>
      <c r="M364" s="22"/>
      <c r="N364" s="22"/>
      <c r="O364" s="22"/>
      <c r="P364" s="22"/>
      <c r="Q364" s="22"/>
      <c r="R364" s="22"/>
      <c r="S364" s="22"/>
      <c r="T364" s="22"/>
      <c r="U364" s="22"/>
      <c r="V364" s="22"/>
      <c r="W364" s="22"/>
    </row>
    <row r="365" spans="1:23" ht="28" x14ac:dyDescent="0.15">
      <c r="A365" s="45">
        <v>300</v>
      </c>
      <c r="B365" s="124">
        <v>41745</v>
      </c>
      <c r="C365" s="45" t="s">
        <v>1279</v>
      </c>
      <c r="D365" s="79" t="s">
        <v>424</v>
      </c>
      <c r="E365" s="79" t="s">
        <v>135</v>
      </c>
      <c r="F365" s="79" t="s">
        <v>234</v>
      </c>
      <c r="G365" s="130">
        <v>35</v>
      </c>
      <c r="H365" s="45" t="s">
        <v>1280</v>
      </c>
      <c r="J365" s="80"/>
      <c r="K365" s="22"/>
      <c r="L365" s="22"/>
      <c r="M365" s="22"/>
      <c r="N365" s="22"/>
      <c r="O365" s="22"/>
      <c r="P365" s="22"/>
      <c r="Q365" s="22"/>
      <c r="R365" s="22"/>
      <c r="S365" s="22"/>
      <c r="T365" s="22"/>
      <c r="U365" s="22"/>
      <c r="V365" s="22"/>
      <c r="W365" s="22"/>
    </row>
    <row r="366" spans="1:23" ht="14" x14ac:dyDescent="0.15">
      <c r="A366" s="45">
        <v>300</v>
      </c>
      <c r="B366" s="124">
        <v>41745</v>
      </c>
      <c r="C366" s="45" t="s">
        <v>1281</v>
      </c>
      <c r="D366" s="79" t="s">
        <v>1282</v>
      </c>
      <c r="E366" s="79" t="s">
        <v>678</v>
      </c>
      <c r="F366" s="79" t="s">
        <v>234</v>
      </c>
      <c r="G366" s="79">
        <v>32</v>
      </c>
      <c r="H366" s="45" t="s">
        <v>1283</v>
      </c>
      <c r="I366" s="80"/>
      <c r="J366" s="80"/>
      <c r="K366" s="22"/>
      <c r="L366" s="22"/>
      <c r="M366" s="22"/>
      <c r="N366" s="22"/>
      <c r="O366" s="22"/>
      <c r="P366" s="22"/>
      <c r="Q366" s="22"/>
      <c r="R366" s="22"/>
      <c r="S366" s="22"/>
      <c r="T366" s="22"/>
      <c r="U366" s="22"/>
      <c r="V366" s="22"/>
      <c r="W366" s="22"/>
    </row>
    <row r="367" spans="1:23" ht="56" x14ac:dyDescent="0.15">
      <c r="A367" s="45">
        <v>300</v>
      </c>
      <c r="B367" s="124">
        <v>41745</v>
      </c>
      <c r="C367" s="126" t="s">
        <v>1284</v>
      </c>
      <c r="D367" s="79" t="s">
        <v>368</v>
      </c>
      <c r="E367" s="79" t="s">
        <v>89</v>
      </c>
      <c r="F367" s="79" t="s">
        <v>234</v>
      </c>
      <c r="G367" s="79">
        <v>30</v>
      </c>
      <c r="H367" s="45" t="s">
        <v>1285</v>
      </c>
      <c r="J367" s="80"/>
      <c r="K367" s="22"/>
      <c r="L367" s="22"/>
      <c r="M367" s="22"/>
      <c r="N367" s="22"/>
      <c r="O367" s="22"/>
      <c r="P367" s="22"/>
      <c r="Q367" s="22"/>
      <c r="R367" s="22"/>
      <c r="S367" s="22"/>
      <c r="T367" s="22"/>
      <c r="U367" s="22"/>
      <c r="V367" s="22"/>
      <c r="W367" s="22"/>
    </row>
    <row r="368" spans="1:23" ht="98" x14ac:dyDescent="0.15">
      <c r="A368" s="45">
        <v>300</v>
      </c>
      <c r="B368" s="124">
        <v>41746</v>
      </c>
      <c r="C368" s="45" t="s">
        <v>1286</v>
      </c>
      <c r="D368" s="79" t="s">
        <v>999</v>
      </c>
      <c r="E368" s="79" t="s">
        <v>616</v>
      </c>
      <c r="F368" s="79" t="s">
        <v>234</v>
      </c>
      <c r="G368" s="79">
        <v>29</v>
      </c>
      <c r="H368" s="45" t="s">
        <v>1287</v>
      </c>
      <c r="J368" s="80"/>
      <c r="K368" s="22"/>
      <c r="L368" s="22"/>
      <c r="M368" s="22"/>
      <c r="N368" s="22"/>
      <c r="O368" s="22"/>
      <c r="P368" s="22"/>
      <c r="Q368" s="22"/>
      <c r="R368" s="22"/>
      <c r="S368" s="22"/>
      <c r="T368" s="22"/>
      <c r="U368" s="22"/>
      <c r="V368" s="22"/>
      <c r="W368" s="22"/>
    </row>
    <row r="369" spans="1:23" ht="14" x14ac:dyDescent="0.15">
      <c r="A369" s="45">
        <v>300</v>
      </c>
      <c r="B369" s="124">
        <v>41749</v>
      </c>
      <c r="C369" s="45" t="s">
        <v>1288</v>
      </c>
      <c r="D369" s="79" t="s">
        <v>1289</v>
      </c>
      <c r="E369" s="79" t="s">
        <v>1145</v>
      </c>
      <c r="F369" s="79" t="s">
        <v>733</v>
      </c>
      <c r="G369" s="79">
        <v>31</v>
      </c>
      <c r="H369" s="80"/>
      <c r="I369" s="80"/>
      <c r="J369" s="80"/>
      <c r="K369" s="22"/>
      <c r="L369" s="22"/>
      <c r="M369" s="22"/>
      <c r="N369" s="22"/>
      <c r="O369" s="22"/>
      <c r="P369" s="22"/>
      <c r="Q369" s="22"/>
      <c r="R369" s="22"/>
      <c r="S369" s="22"/>
      <c r="T369" s="22"/>
      <c r="U369" s="22"/>
      <c r="V369" s="22"/>
      <c r="W369" s="22"/>
    </row>
    <row r="370" spans="1:23" ht="56" x14ac:dyDescent="0.15">
      <c r="A370" s="45">
        <v>300</v>
      </c>
      <c r="B370" s="124">
        <v>41753</v>
      </c>
      <c r="C370" s="126" t="s">
        <v>1290</v>
      </c>
      <c r="D370" s="79" t="s">
        <v>368</v>
      </c>
      <c r="E370" s="79" t="s">
        <v>89</v>
      </c>
      <c r="F370" s="79" t="s">
        <v>234</v>
      </c>
      <c r="G370" s="79">
        <v>30</v>
      </c>
      <c r="H370" s="45" t="s">
        <v>1285</v>
      </c>
      <c r="I370" s="80"/>
      <c r="J370" s="80"/>
      <c r="K370" s="22"/>
      <c r="L370" s="22"/>
      <c r="M370" s="22"/>
      <c r="N370" s="22"/>
      <c r="O370" s="22"/>
      <c r="P370" s="22"/>
      <c r="Q370" s="22"/>
      <c r="R370" s="22"/>
      <c r="S370" s="22"/>
      <c r="T370" s="22"/>
      <c r="U370" s="22"/>
      <c r="V370" s="22"/>
      <c r="W370" s="22"/>
    </row>
    <row r="371" spans="1:23" ht="28" x14ac:dyDescent="0.15">
      <c r="A371" s="45">
        <v>300</v>
      </c>
      <c r="B371" s="124">
        <v>41753</v>
      </c>
      <c r="C371" s="45" t="s">
        <v>1291</v>
      </c>
      <c r="D371" s="79" t="s">
        <v>1292</v>
      </c>
      <c r="E371" s="79" t="s">
        <v>1293</v>
      </c>
      <c r="F371" s="79" t="s">
        <v>234</v>
      </c>
      <c r="G371" s="79">
        <v>24</v>
      </c>
      <c r="H371" s="80"/>
      <c r="I371" s="80"/>
      <c r="J371" s="80"/>
      <c r="K371" s="22"/>
      <c r="L371" s="22"/>
      <c r="M371" s="22"/>
      <c r="N371" s="22"/>
      <c r="O371" s="22"/>
      <c r="P371" s="22"/>
      <c r="Q371" s="22"/>
      <c r="R371" s="22"/>
      <c r="S371" s="22"/>
      <c r="T371" s="22"/>
      <c r="U371" s="22"/>
      <c r="V371" s="22"/>
      <c r="W371" s="22"/>
    </row>
    <row r="372" spans="1:23" ht="28" x14ac:dyDescent="0.15">
      <c r="A372" s="45">
        <v>300</v>
      </c>
      <c r="B372" s="124">
        <v>41759</v>
      </c>
      <c r="C372" s="45" t="s">
        <v>1294</v>
      </c>
      <c r="D372" s="79" t="s">
        <v>1295</v>
      </c>
      <c r="E372" s="79" t="s">
        <v>1124</v>
      </c>
      <c r="F372" s="79" t="s">
        <v>733</v>
      </c>
      <c r="G372" s="79">
        <v>29</v>
      </c>
      <c r="H372" s="45" t="s">
        <v>1296</v>
      </c>
      <c r="I372" s="80"/>
      <c r="J372" s="80"/>
      <c r="K372" s="22"/>
      <c r="L372" s="22"/>
      <c r="M372" s="22"/>
      <c r="N372" s="22"/>
      <c r="O372" s="22"/>
      <c r="P372" s="22"/>
      <c r="Q372" s="22"/>
      <c r="R372" s="22"/>
      <c r="S372" s="22"/>
      <c r="T372" s="22"/>
      <c r="U372" s="22"/>
      <c r="V372" s="22"/>
      <c r="W372" s="22"/>
    </row>
    <row r="373" spans="1:23" ht="98" x14ac:dyDescent="0.15">
      <c r="A373" s="45">
        <v>300</v>
      </c>
      <c r="B373" s="124">
        <v>41760</v>
      </c>
      <c r="C373" s="45" t="s">
        <v>1297</v>
      </c>
      <c r="D373" s="79" t="s">
        <v>450</v>
      </c>
      <c r="E373" s="79" t="s">
        <v>162</v>
      </c>
      <c r="F373" s="79" t="s">
        <v>234</v>
      </c>
      <c r="G373" s="79">
        <v>27</v>
      </c>
      <c r="H373" s="45" t="s">
        <v>1298</v>
      </c>
      <c r="I373" s="149"/>
      <c r="J373" s="148"/>
      <c r="K373" s="22"/>
      <c r="L373" s="22"/>
      <c r="M373" s="22"/>
      <c r="N373" s="22"/>
      <c r="O373" s="22"/>
      <c r="P373" s="22"/>
      <c r="Q373" s="22"/>
      <c r="R373" s="22"/>
      <c r="S373" s="22"/>
      <c r="T373" s="22"/>
      <c r="U373" s="22"/>
      <c r="V373" s="22"/>
      <c r="W373" s="22"/>
    </row>
    <row r="374" spans="1:23" ht="126" x14ac:dyDescent="0.15">
      <c r="A374" s="45">
        <v>300</v>
      </c>
      <c r="B374" s="124">
        <v>41761</v>
      </c>
      <c r="C374" s="45" t="s">
        <v>1299</v>
      </c>
      <c r="D374" s="79" t="s">
        <v>791</v>
      </c>
      <c r="E374" s="79" t="s">
        <v>678</v>
      </c>
      <c r="F374" s="79" t="s">
        <v>234</v>
      </c>
      <c r="G374" s="130">
        <v>32</v>
      </c>
      <c r="H374" s="45" t="s">
        <v>1300</v>
      </c>
      <c r="I374" s="80"/>
      <c r="J374" s="80"/>
      <c r="K374" s="22"/>
      <c r="L374" s="22"/>
      <c r="M374" s="22"/>
      <c r="N374" s="22"/>
      <c r="O374" s="22"/>
      <c r="P374" s="22"/>
      <c r="Q374" s="22"/>
      <c r="R374" s="22"/>
      <c r="S374" s="22"/>
      <c r="T374" s="22"/>
      <c r="U374" s="22"/>
      <c r="V374" s="22"/>
      <c r="W374" s="22"/>
    </row>
    <row r="375" spans="1:23" ht="70" x14ac:dyDescent="0.15">
      <c r="A375" s="45">
        <v>300</v>
      </c>
      <c r="B375" s="124">
        <v>41762</v>
      </c>
      <c r="C375" s="45" t="s">
        <v>1301</v>
      </c>
      <c r="D375" s="79" t="s">
        <v>1302</v>
      </c>
      <c r="E375" s="79" t="s">
        <v>1191</v>
      </c>
      <c r="F375" s="79" t="s">
        <v>733</v>
      </c>
      <c r="G375" s="79">
        <v>40</v>
      </c>
      <c r="H375" s="45" t="s">
        <v>1303</v>
      </c>
      <c r="I375" s="80"/>
      <c r="J375" s="80"/>
      <c r="K375" s="22"/>
      <c r="L375" s="22"/>
      <c r="M375" s="22"/>
      <c r="N375" s="22"/>
      <c r="O375" s="22"/>
      <c r="P375" s="22"/>
      <c r="Q375" s="22"/>
      <c r="R375" s="22"/>
      <c r="S375" s="22"/>
      <c r="T375" s="22"/>
      <c r="U375" s="22"/>
      <c r="V375" s="22"/>
      <c r="W375" s="22"/>
    </row>
    <row r="376" spans="1:23" ht="14" x14ac:dyDescent="0.15">
      <c r="A376" s="45">
        <v>300</v>
      </c>
      <c r="B376" s="124">
        <v>41762</v>
      </c>
      <c r="C376" s="45" t="s">
        <v>1304</v>
      </c>
      <c r="D376" s="79" t="s">
        <v>1305</v>
      </c>
      <c r="E376" s="79" t="s">
        <v>1145</v>
      </c>
      <c r="F376" s="79" t="s">
        <v>733</v>
      </c>
      <c r="G376" s="79">
        <v>37</v>
      </c>
      <c r="H376" s="80"/>
      <c r="J376" s="80"/>
      <c r="K376" s="22"/>
      <c r="L376" s="22"/>
      <c r="M376" s="22"/>
      <c r="N376" s="22"/>
      <c r="O376" s="22"/>
      <c r="P376" s="22"/>
      <c r="Q376" s="22"/>
      <c r="R376" s="22"/>
      <c r="S376" s="22"/>
      <c r="T376" s="22"/>
      <c r="U376" s="22"/>
      <c r="V376" s="22"/>
      <c r="W376" s="22"/>
    </row>
    <row r="377" spans="1:23" ht="210" x14ac:dyDescent="0.15">
      <c r="A377" s="45">
        <v>300</v>
      </c>
      <c r="B377" s="124">
        <v>41763</v>
      </c>
      <c r="C377" s="45" t="s">
        <v>1306</v>
      </c>
      <c r="D377" s="79" t="s">
        <v>1307</v>
      </c>
      <c r="E377" s="79" t="s">
        <v>142</v>
      </c>
      <c r="F377" s="79" t="s">
        <v>733</v>
      </c>
      <c r="G377" s="79">
        <v>34</v>
      </c>
      <c r="H377" s="20" t="s">
        <v>1308</v>
      </c>
      <c r="I377" s="131" t="s">
        <v>1309</v>
      </c>
      <c r="J377" s="22"/>
      <c r="K377" s="22"/>
      <c r="L377" s="22"/>
      <c r="M377" s="22"/>
      <c r="N377" s="22"/>
      <c r="O377" s="22"/>
      <c r="P377" s="22"/>
      <c r="Q377" s="22"/>
      <c r="R377" s="22"/>
      <c r="S377" s="22"/>
      <c r="T377" s="22"/>
      <c r="U377" s="22"/>
      <c r="V377" s="22"/>
      <c r="W377" s="22"/>
    </row>
    <row r="378" spans="1:23" ht="126" x14ac:dyDescent="0.15">
      <c r="A378" s="45">
        <v>300</v>
      </c>
      <c r="B378" s="124">
        <v>41764</v>
      </c>
      <c r="C378" s="45" t="s">
        <v>1310</v>
      </c>
      <c r="D378" s="79" t="s">
        <v>791</v>
      </c>
      <c r="E378" s="79" t="s">
        <v>678</v>
      </c>
      <c r="F378" s="79" t="s">
        <v>234</v>
      </c>
      <c r="G378" s="79">
        <v>32</v>
      </c>
      <c r="H378" s="45" t="s">
        <v>1300</v>
      </c>
      <c r="I378" s="22"/>
      <c r="J378" s="22"/>
      <c r="K378" s="22"/>
      <c r="L378" s="22"/>
      <c r="M378" s="22"/>
      <c r="N378" s="22"/>
      <c r="O378" s="22"/>
      <c r="P378" s="22"/>
      <c r="Q378" s="22"/>
      <c r="R378" s="22"/>
      <c r="S378" s="22"/>
      <c r="T378" s="22"/>
      <c r="U378" s="22"/>
      <c r="V378" s="22"/>
      <c r="W378" s="22"/>
    </row>
    <row r="379" spans="1:23" ht="14" x14ac:dyDescent="0.15">
      <c r="A379" s="45">
        <v>300</v>
      </c>
      <c r="B379" s="124">
        <v>41765</v>
      </c>
      <c r="C379" s="45" t="s">
        <v>1311</v>
      </c>
      <c r="D379" s="79" t="s">
        <v>1157</v>
      </c>
      <c r="E379" s="79" t="s">
        <v>1002</v>
      </c>
      <c r="F379" s="79" t="s">
        <v>733</v>
      </c>
      <c r="G379" s="79">
        <v>35</v>
      </c>
      <c r="H379" s="45" t="s">
        <v>1312</v>
      </c>
      <c r="I379" s="80"/>
      <c r="J379" s="80"/>
      <c r="K379" s="22"/>
      <c r="L379" s="22"/>
      <c r="M379" s="22"/>
      <c r="N379" s="22"/>
      <c r="O379" s="22"/>
      <c r="P379" s="22"/>
      <c r="Q379" s="22"/>
      <c r="R379" s="22"/>
      <c r="S379" s="22"/>
      <c r="T379" s="22"/>
      <c r="U379" s="22"/>
      <c r="V379" s="22"/>
      <c r="W379" s="22"/>
    </row>
    <row r="380" spans="1:23" ht="56" x14ac:dyDescent="0.15">
      <c r="A380" s="126">
        <v>300</v>
      </c>
      <c r="B380" s="124">
        <v>42497</v>
      </c>
      <c r="C380" s="126" t="s">
        <v>1313</v>
      </c>
      <c r="D380" s="79"/>
      <c r="E380" s="79"/>
      <c r="F380" s="79"/>
      <c r="G380" s="79"/>
      <c r="H380" s="126" t="s">
        <v>1314</v>
      </c>
      <c r="I380" s="80"/>
      <c r="J380" s="80"/>
      <c r="K380" s="22"/>
      <c r="L380" s="22"/>
      <c r="M380" s="22"/>
      <c r="N380" s="22"/>
      <c r="O380" s="22"/>
      <c r="P380" s="22"/>
      <c r="Q380" s="22"/>
      <c r="R380" s="22"/>
      <c r="S380" s="22"/>
      <c r="T380" s="22"/>
      <c r="U380" s="22"/>
      <c r="V380" s="22"/>
      <c r="W380" s="22"/>
    </row>
    <row r="381" spans="1:23" ht="42" x14ac:dyDescent="0.15">
      <c r="A381" s="45">
        <v>300</v>
      </c>
      <c r="B381" s="124">
        <v>41766</v>
      </c>
      <c r="C381" s="45" t="s">
        <v>1315</v>
      </c>
      <c r="D381" s="79" t="s">
        <v>1316</v>
      </c>
      <c r="E381" s="79" t="s">
        <v>1151</v>
      </c>
      <c r="F381" s="79" t="s">
        <v>733</v>
      </c>
      <c r="G381" s="79">
        <v>32</v>
      </c>
      <c r="H381" s="45" t="s">
        <v>1317</v>
      </c>
      <c r="I381" s="80"/>
      <c r="J381" s="80"/>
      <c r="K381" s="22"/>
      <c r="L381" s="22"/>
      <c r="M381" s="22"/>
      <c r="N381" s="22"/>
      <c r="O381" s="22"/>
      <c r="P381" s="22"/>
      <c r="Q381" s="22"/>
      <c r="R381" s="22"/>
      <c r="S381" s="22"/>
      <c r="T381" s="22"/>
      <c r="U381" s="22"/>
      <c r="V381" s="22"/>
      <c r="W381" s="22"/>
    </row>
    <row r="382" spans="1:23" ht="42" x14ac:dyDescent="0.15">
      <c r="A382" s="45">
        <v>300</v>
      </c>
      <c r="B382" s="124">
        <v>41767</v>
      </c>
      <c r="C382" s="45" t="s">
        <v>1318</v>
      </c>
      <c r="D382" s="79" t="s">
        <v>1033</v>
      </c>
      <c r="E382" s="79" t="s">
        <v>939</v>
      </c>
      <c r="F382" s="79" t="s">
        <v>733</v>
      </c>
      <c r="G382" s="79">
        <v>33</v>
      </c>
      <c r="H382" s="80"/>
      <c r="I382" s="80"/>
      <c r="J382" s="80"/>
      <c r="K382" s="22"/>
      <c r="L382" s="22"/>
      <c r="M382" s="22"/>
      <c r="N382" s="22"/>
      <c r="O382" s="22"/>
      <c r="P382" s="22"/>
      <c r="Q382" s="22"/>
      <c r="R382" s="22"/>
      <c r="S382" s="22"/>
      <c r="T382" s="22"/>
      <c r="U382" s="22"/>
      <c r="V382" s="22"/>
      <c r="W382" s="22"/>
    </row>
    <row r="383" spans="1:23" ht="28" x14ac:dyDescent="0.15">
      <c r="A383" s="45">
        <v>300</v>
      </c>
      <c r="B383" s="124">
        <v>41769</v>
      </c>
      <c r="C383" s="45" t="s">
        <v>1319</v>
      </c>
      <c r="D383" s="79" t="s">
        <v>828</v>
      </c>
      <c r="E383" s="79" t="s">
        <v>939</v>
      </c>
      <c r="F383" s="79" t="s">
        <v>733</v>
      </c>
      <c r="G383" s="79">
        <v>38</v>
      </c>
      <c r="H383" s="45" t="s">
        <v>1320</v>
      </c>
      <c r="I383" s="80"/>
      <c r="J383" s="80"/>
      <c r="K383" s="22"/>
      <c r="L383" s="22"/>
      <c r="M383" s="22"/>
      <c r="N383" s="22"/>
      <c r="O383" s="22"/>
      <c r="P383" s="22"/>
      <c r="Q383" s="22"/>
      <c r="R383" s="22"/>
      <c r="S383" s="22"/>
      <c r="T383" s="22"/>
      <c r="U383" s="22"/>
      <c r="V383" s="22"/>
      <c r="W383" s="22"/>
    </row>
    <row r="384" spans="1:23" ht="84" x14ac:dyDescent="0.15">
      <c r="A384" s="45">
        <v>300</v>
      </c>
      <c r="B384" s="124">
        <v>41769</v>
      </c>
      <c r="C384" s="45" t="s">
        <v>1321</v>
      </c>
      <c r="D384" s="79" t="s">
        <v>475</v>
      </c>
      <c r="E384" s="79" t="s">
        <v>162</v>
      </c>
      <c r="F384" s="79" t="s">
        <v>234</v>
      </c>
      <c r="G384" s="79">
        <v>33</v>
      </c>
      <c r="H384" s="45" t="s">
        <v>1322</v>
      </c>
      <c r="I384" s="80"/>
      <c r="J384" s="80"/>
      <c r="K384" s="22"/>
      <c r="L384" s="22"/>
      <c r="M384" s="22"/>
      <c r="N384" s="22"/>
      <c r="O384" s="22"/>
      <c r="P384" s="22"/>
      <c r="Q384" s="22"/>
      <c r="R384" s="22"/>
      <c r="S384" s="22"/>
      <c r="T384" s="22"/>
      <c r="U384" s="22"/>
      <c r="V384" s="22"/>
      <c r="W384" s="22"/>
    </row>
    <row r="385" spans="1:23" ht="182" x14ac:dyDescent="0.15">
      <c r="A385" s="45">
        <v>300</v>
      </c>
      <c r="B385" s="124">
        <v>41770</v>
      </c>
      <c r="C385" s="45" t="s">
        <v>1323</v>
      </c>
      <c r="D385" s="79" t="s">
        <v>1324</v>
      </c>
      <c r="E385" s="79" t="s">
        <v>1151</v>
      </c>
      <c r="F385" s="79" t="s">
        <v>733</v>
      </c>
      <c r="G385" s="79">
        <v>36</v>
      </c>
      <c r="H385" s="126" t="s">
        <v>1325</v>
      </c>
      <c r="I385" s="149"/>
      <c r="J385" s="148"/>
      <c r="K385" s="57"/>
      <c r="L385" s="57"/>
      <c r="M385" s="57"/>
      <c r="N385" s="57"/>
      <c r="O385" s="57"/>
      <c r="P385" s="22"/>
      <c r="Q385" s="22"/>
      <c r="R385" s="22"/>
      <c r="S385" s="22"/>
      <c r="T385" s="22"/>
      <c r="U385" s="22"/>
      <c r="V385" s="22"/>
      <c r="W385" s="22"/>
    </row>
    <row r="386" spans="1:23" ht="98" x14ac:dyDescent="0.15">
      <c r="A386" s="45">
        <v>300</v>
      </c>
      <c r="B386" s="124">
        <v>41773</v>
      </c>
      <c r="C386" s="45" t="s">
        <v>1326</v>
      </c>
      <c r="D386" s="79" t="s">
        <v>1327</v>
      </c>
      <c r="E386" s="79" t="s">
        <v>215</v>
      </c>
      <c r="F386" s="79" t="s">
        <v>733</v>
      </c>
      <c r="G386" s="79">
        <v>41</v>
      </c>
      <c r="H386" s="45" t="s">
        <v>1328</v>
      </c>
      <c r="I386" s="80"/>
      <c r="J386" s="80"/>
      <c r="K386" s="57"/>
      <c r="L386" s="57"/>
      <c r="M386" s="57"/>
      <c r="N386" s="57"/>
      <c r="O386" s="57"/>
      <c r="P386" s="22"/>
      <c r="Q386" s="22"/>
      <c r="R386" s="22"/>
      <c r="S386" s="22"/>
      <c r="T386" s="22"/>
      <c r="U386" s="22"/>
      <c r="V386" s="22"/>
      <c r="W386" s="22"/>
    </row>
    <row r="387" spans="1:23" ht="42" x14ac:dyDescent="0.15">
      <c r="A387" s="45">
        <v>300</v>
      </c>
      <c r="B387" s="124">
        <v>41774</v>
      </c>
      <c r="C387" s="45" t="s">
        <v>1329</v>
      </c>
      <c r="D387" s="79" t="s">
        <v>1330</v>
      </c>
      <c r="E387" s="79" t="s">
        <v>1151</v>
      </c>
      <c r="F387" s="79" t="s">
        <v>733</v>
      </c>
      <c r="G387" s="79">
        <v>39</v>
      </c>
      <c r="H387" s="45" t="s">
        <v>1331</v>
      </c>
      <c r="I387" s="80"/>
      <c r="J387" s="80"/>
      <c r="K387" s="57"/>
      <c r="L387" s="57"/>
      <c r="M387" s="57"/>
      <c r="N387" s="57"/>
      <c r="O387" s="57"/>
      <c r="P387" s="22"/>
      <c r="Q387" s="22"/>
      <c r="R387" s="22"/>
      <c r="S387" s="22"/>
      <c r="T387" s="22"/>
      <c r="U387" s="22"/>
      <c r="V387" s="22"/>
      <c r="W387" s="22"/>
    </row>
    <row r="388" spans="1:23" ht="28" x14ac:dyDescent="0.15">
      <c r="A388" s="45">
        <v>300</v>
      </c>
      <c r="B388" s="124">
        <v>41776</v>
      </c>
      <c r="C388" s="45" t="s">
        <v>1332</v>
      </c>
      <c r="D388" s="79" t="s">
        <v>1333</v>
      </c>
      <c r="E388" s="79" t="s">
        <v>1145</v>
      </c>
      <c r="F388" s="79" t="s">
        <v>733</v>
      </c>
      <c r="G388" s="79">
        <v>42</v>
      </c>
      <c r="H388" s="45" t="s">
        <v>1334</v>
      </c>
      <c r="I388" s="80"/>
      <c r="J388" s="80"/>
      <c r="K388" s="57"/>
      <c r="L388" s="57"/>
      <c r="M388" s="57"/>
      <c r="N388" s="57"/>
      <c r="O388" s="57"/>
      <c r="P388" s="22"/>
      <c r="Q388" s="22"/>
      <c r="R388" s="22"/>
      <c r="S388" s="22"/>
      <c r="T388" s="22"/>
      <c r="U388" s="22"/>
      <c r="V388" s="22"/>
      <c r="W388" s="22"/>
    </row>
    <row r="389" spans="1:23" ht="112" x14ac:dyDescent="0.15">
      <c r="A389" s="45">
        <v>300</v>
      </c>
      <c r="B389" s="124">
        <v>41776</v>
      </c>
      <c r="C389" s="45" t="s">
        <v>1335</v>
      </c>
      <c r="D389" s="79" t="s">
        <v>1336</v>
      </c>
      <c r="E389" s="79" t="s">
        <v>1151</v>
      </c>
      <c r="F389" s="79" t="s">
        <v>733</v>
      </c>
      <c r="G389" s="79">
        <v>43</v>
      </c>
      <c r="H389" s="45" t="s">
        <v>1337</v>
      </c>
      <c r="I389" s="80"/>
      <c r="J389" s="80"/>
      <c r="K389" s="57"/>
      <c r="L389" s="57"/>
      <c r="M389" s="57"/>
      <c r="N389" s="57"/>
      <c r="O389" s="57"/>
      <c r="P389" s="22"/>
      <c r="Q389" s="22"/>
      <c r="R389" s="22"/>
      <c r="S389" s="22"/>
      <c r="T389" s="22"/>
      <c r="U389" s="22"/>
      <c r="V389" s="22"/>
      <c r="W389" s="22"/>
    </row>
    <row r="390" spans="1:23" ht="84" x14ac:dyDescent="0.15">
      <c r="A390" s="45">
        <v>300</v>
      </c>
      <c r="B390" s="146">
        <v>41779</v>
      </c>
      <c r="C390" s="144" t="s">
        <v>1338</v>
      </c>
      <c r="D390" s="79" t="s">
        <v>1084</v>
      </c>
      <c r="E390" s="79" t="s">
        <v>939</v>
      </c>
      <c r="F390" s="79" t="s">
        <v>733</v>
      </c>
      <c r="G390" s="79">
        <v>44</v>
      </c>
      <c r="H390" s="144" t="s">
        <v>1339</v>
      </c>
      <c r="I390" s="80"/>
      <c r="J390" s="80"/>
      <c r="K390" s="57"/>
      <c r="L390" s="57"/>
      <c r="M390" s="57"/>
      <c r="N390" s="57"/>
      <c r="O390" s="57"/>
      <c r="P390" s="22"/>
      <c r="Q390" s="22"/>
      <c r="R390" s="22"/>
      <c r="S390" s="22"/>
      <c r="T390" s="22"/>
      <c r="U390" s="22"/>
      <c r="V390" s="22"/>
      <c r="W390" s="22"/>
    </row>
    <row r="391" spans="1:23" ht="42" x14ac:dyDescent="0.15">
      <c r="A391" s="45">
        <v>300</v>
      </c>
      <c r="B391" s="124">
        <v>41780</v>
      </c>
      <c r="C391" s="144" t="s">
        <v>1340</v>
      </c>
      <c r="D391" s="145" t="s">
        <v>141</v>
      </c>
      <c r="E391" s="79" t="s">
        <v>142</v>
      </c>
      <c r="F391" s="79" t="s">
        <v>234</v>
      </c>
      <c r="G391" s="79">
        <v>45</v>
      </c>
      <c r="H391" s="45" t="s">
        <v>1341</v>
      </c>
      <c r="I391" s="80"/>
      <c r="J391" s="80"/>
      <c r="K391" s="57"/>
      <c r="L391" s="57"/>
      <c r="M391" s="57"/>
      <c r="N391" s="57"/>
      <c r="O391" s="57"/>
      <c r="P391" s="22"/>
      <c r="Q391" s="22"/>
      <c r="R391" s="22"/>
      <c r="S391" s="22"/>
      <c r="T391" s="22"/>
      <c r="U391" s="22"/>
      <c r="V391" s="22"/>
      <c r="W391" s="22"/>
    </row>
    <row r="392" spans="1:23" ht="140" x14ac:dyDescent="0.15">
      <c r="A392" s="45">
        <v>300</v>
      </c>
      <c r="B392" s="124">
        <v>41780</v>
      </c>
      <c r="C392" s="45" t="s">
        <v>1342</v>
      </c>
      <c r="D392" s="79" t="s">
        <v>1162</v>
      </c>
      <c r="E392" s="79" t="s">
        <v>1002</v>
      </c>
      <c r="F392" s="79" t="s">
        <v>733</v>
      </c>
      <c r="G392" s="79">
        <v>45</v>
      </c>
      <c r="H392" s="45" t="s">
        <v>1343</v>
      </c>
      <c r="I392" s="80"/>
      <c r="J392" s="80"/>
      <c r="K392" s="57"/>
      <c r="L392" s="57"/>
      <c r="M392" s="57"/>
      <c r="N392" s="57"/>
      <c r="O392" s="57"/>
      <c r="P392" s="22"/>
      <c r="Q392" s="22"/>
      <c r="R392" s="22"/>
      <c r="S392" s="22"/>
      <c r="T392" s="22"/>
      <c r="U392" s="22"/>
      <c r="V392" s="22"/>
      <c r="W392" s="22"/>
    </row>
    <row r="393" spans="1:23" ht="112" x14ac:dyDescent="0.15">
      <c r="A393" s="45">
        <v>300</v>
      </c>
      <c r="B393" s="124">
        <v>42145</v>
      </c>
      <c r="C393" s="45" t="s">
        <v>1344</v>
      </c>
      <c r="D393" s="79" t="s">
        <v>460</v>
      </c>
      <c r="E393" s="79" t="s">
        <v>135</v>
      </c>
      <c r="F393" s="79" t="s">
        <v>234</v>
      </c>
      <c r="G393" s="79">
        <v>39</v>
      </c>
      <c r="H393" s="45" t="s">
        <v>1345</v>
      </c>
      <c r="I393" s="80"/>
      <c r="J393" s="80"/>
      <c r="K393" s="57"/>
      <c r="L393" s="57"/>
      <c r="M393" s="57"/>
      <c r="N393" s="57"/>
      <c r="O393" s="57"/>
      <c r="P393" s="22"/>
      <c r="Q393" s="22"/>
      <c r="R393" s="22"/>
      <c r="S393" s="22"/>
      <c r="T393" s="22"/>
      <c r="U393" s="22"/>
      <c r="V393" s="22"/>
      <c r="W393" s="22"/>
    </row>
    <row r="394" spans="1:23" ht="28" x14ac:dyDescent="0.15">
      <c r="A394" s="45">
        <v>300</v>
      </c>
      <c r="B394" s="124">
        <v>41781</v>
      </c>
      <c r="C394" s="45" t="s">
        <v>1346</v>
      </c>
      <c r="D394" s="79" t="s">
        <v>432</v>
      </c>
      <c r="E394" s="79" t="s">
        <v>89</v>
      </c>
      <c r="F394" s="79" t="s">
        <v>234</v>
      </c>
      <c r="G394" s="79">
        <v>36</v>
      </c>
      <c r="H394" s="80"/>
      <c r="I394" s="80"/>
      <c r="J394" s="80"/>
      <c r="K394" s="57"/>
      <c r="L394" s="57"/>
      <c r="M394" s="57"/>
      <c r="N394" s="57"/>
      <c r="O394" s="57"/>
      <c r="P394" s="22"/>
      <c r="Q394" s="22"/>
      <c r="R394" s="22"/>
      <c r="S394" s="22"/>
      <c r="T394" s="22"/>
      <c r="U394" s="22"/>
      <c r="V394" s="22"/>
      <c r="W394" s="22"/>
    </row>
    <row r="395" spans="1:23" ht="28" x14ac:dyDescent="0.15">
      <c r="A395" s="45">
        <v>300</v>
      </c>
      <c r="B395" s="124">
        <v>41782</v>
      </c>
      <c r="C395" s="45" t="s">
        <v>1347</v>
      </c>
      <c r="D395" s="79" t="s">
        <v>938</v>
      </c>
      <c r="E395" s="79" t="s">
        <v>939</v>
      </c>
      <c r="F395" s="79" t="s">
        <v>234</v>
      </c>
      <c r="G395" s="79">
        <v>48</v>
      </c>
      <c r="H395" s="45" t="s">
        <v>1348</v>
      </c>
      <c r="I395" s="80"/>
      <c r="J395" s="80"/>
      <c r="K395" s="57"/>
      <c r="L395" s="57"/>
      <c r="M395" s="57"/>
      <c r="N395" s="57"/>
      <c r="O395" s="57"/>
      <c r="P395" s="22"/>
      <c r="Q395" s="22"/>
      <c r="R395" s="22"/>
      <c r="S395" s="22"/>
      <c r="T395" s="22"/>
      <c r="U395" s="22"/>
      <c r="V395" s="22"/>
      <c r="W395" s="22"/>
    </row>
    <row r="396" spans="1:23" ht="112" x14ac:dyDescent="0.15">
      <c r="A396" s="45">
        <v>300</v>
      </c>
      <c r="B396" s="124">
        <v>41784</v>
      </c>
      <c r="C396" s="45" t="s">
        <v>1349</v>
      </c>
      <c r="D396" s="79" t="s">
        <v>1350</v>
      </c>
      <c r="E396" s="79" t="s">
        <v>678</v>
      </c>
      <c r="F396" s="79" t="s">
        <v>234</v>
      </c>
      <c r="G396" s="79">
        <v>37</v>
      </c>
      <c r="H396" s="45" t="s">
        <v>1351</v>
      </c>
      <c r="I396" s="80"/>
      <c r="J396" s="22"/>
      <c r="K396" s="57"/>
      <c r="L396" s="57"/>
      <c r="M396" s="57"/>
      <c r="N396" s="57"/>
      <c r="O396" s="57"/>
      <c r="P396" s="22"/>
      <c r="Q396" s="22"/>
      <c r="R396" s="22"/>
      <c r="S396" s="22"/>
      <c r="T396" s="22"/>
      <c r="U396" s="22"/>
      <c r="V396" s="22"/>
      <c r="W396" s="22"/>
    </row>
    <row r="397" spans="1:23" ht="56" x14ac:dyDescent="0.15">
      <c r="A397" s="45">
        <v>300</v>
      </c>
      <c r="B397" s="124">
        <v>41787</v>
      </c>
      <c r="C397" s="45" t="s">
        <v>1352</v>
      </c>
      <c r="D397" s="79" t="s">
        <v>1353</v>
      </c>
      <c r="E397" s="79" t="s">
        <v>1354</v>
      </c>
      <c r="F397" s="79" t="s">
        <v>234</v>
      </c>
      <c r="G397" s="79">
        <v>38</v>
      </c>
      <c r="H397" s="45" t="s">
        <v>1355</v>
      </c>
      <c r="I397" s="80"/>
      <c r="J397" s="57"/>
      <c r="K397" s="57"/>
      <c r="L397" s="57"/>
      <c r="M397" s="57"/>
      <c r="N397" s="57"/>
      <c r="O397" s="57"/>
      <c r="P397" s="22"/>
      <c r="Q397" s="22"/>
      <c r="R397" s="22"/>
      <c r="S397" s="22"/>
      <c r="T397" s="22"/>
      <c r="U397" s="22"/>
      <c r="V397" s="22"/>
      <c r="W397" s="22"/>
    </row>
    <row r="398" spans="1:23" ht="196" x14ac:dyDescent="0.15">
      <c r="A398" s="45">
        <v>300</v>
      </c>
      <c r="B398" s="124">
        <v>41787</v>
      </c>
      <c r="C398" s="45" t="s">
        <v>1356</v>
      </c>
      <c r="D398" s="79" t="s">
        <v>1357</v>
      </c>
      <c r="E398" s="79" t="s">
        <v>1117</v>
      </c>
      <c r="F398" s="79" t="s">
        <v>234</v>
      </c>
      <c r="G398" s="79">
        <v>42</v>
      </c>
      <c r="H398" s="45" t="s">
        <v>1358</v>
      </c>
      <c r="I398" s="80"/>
      <c r="J398" s="57"/>
      <c r="K398" s="57"/>
      <c r="L398" s="57"/>
      <c r="M398" s="57"/>
      <c r="N398" s="57"/>
      <c r="O398" s="57"/>
      <c r="P398" s="22"/>
      <c r="Q398" s="22"/>
      <c r="R398" s="22"/>
      <c r="S398" s="22"/>
      <c r="T398" s="22"/>
      <c r="U398" s="22"/>
      <c r="V398" s="22"/>
      <c r="W398" s="22"/>
    </row>
    <row r="399" spans="1:23" ht="70" x14ac:dyDescent="0.15">
      <c r="A399" s="45">
        <v>300</v>
      </c>
      <c r="B399" s="124">
        <v>41791</v>
      </c>
      <c r="C399" s="45" t="s">
        <v>1359</v>
      </c>
      <c r="D399" s="79" t="s">
        <v>520</v>
      </c>
      <c r="E399" s="79" t="s">
        <v>162</v>
      </c>
      <c r="F399" s="79" t="s">
        <v>234</v>
      </c>
      <c r="G399" s="79">
        <v>40</v>
      </c>
      <c r="H399" s="45" t="s">
        <v>1360</v>
      </c>
      <c r="I399" s="80"/>
      <c r="J399" s="57"/>
      <c r="K399" s="57"/>
      <c r="L399" s="57"/>
      <c r="M399" s="57"/>
      <c r="N399" s="57"/>
      <c r="O399" s="57"/>
      <c r="P399" s="22"/>
      <c r="Q399" s="22"/>
      <c r="R399" s="22"/>
      <c r="S399" s="22"/>
      <c r="T399" s="22"/>
      <c r="U399" s="22"/>
      <c r="V399" s="22"/>
      <c r="W399" s="22"/>
    </row>
    <row r="400" spans="1:23" ht="13" x14ac:dyDescent="0.15">
      <c r="A400" s="45"/>
      <c r="B400" s="124"/>
      <c r="C400" s="45"/>
      <c r="D400" s="79"/>
      <c r="E400" s="79"/>
      <c r="F400" s="79"/>
      <c r="G400" s="79"/>
      <c r="H400" s="45"/>
      <c r="I400" s="80"/>
      <c r="J400" s="57"/>
      <c r="K400" s="57"/>
      <c r="L400" s="57"/>
      <c r="M400" s="57"/>
      <c r="N400" s="57"/>
      <c r="O400" s="57"/>
      <c r="P400" s="22"/>
      <c r="Q400" s="22"/>
      <c r="R400" s="22"/>
      <c r="S400" s="22"/>
      <c r="T400" s="22"/>
      <c r="U400" s="22"/>
      <c r="V400" s="22"/>
      <c r="W400" s="22"/>
    </row>
    <row r="401" spans="1:23" ht="42" x14ac:dyDescent="0.15">
      <c r="A401" s="45">
        <v>300</v>
      </c>
      <c r="B401" s="124">
        <v>42156</v>
      </c>
      <c r="C401" s="45" t="s">
        <v>1361</v>
      </c>
      <c r="D401" s="79" t="s">
        <v>1357</v>
      </c>
      <c r="E401" s="79" t="s">
        <v>1117</v>
      </c>
      <c r="F401" s="79" t="s">
        <v>234</v>
      </c>
      <c r="G401" s="79">
        <v>42</v>
      </c>
      <c r="H401" s="80"/>
      <c r="I401" s="80"/>
      <c r="J401" s="57"/>
      <c r="K401" s="57"/>
      <c r="L401" s="57"/>
      <c r="M401" s="57"/>
      <c r="N401" s="57"/>
      <c r="O401" s="57"/>
      <c r="P401" s="22"/>
      <c r="Q401" s="22"/>
      <c r="R401" s="22"/>
      <c r="S401" s="22"/>
      <c r="T401" s="22"/>
      <c r="U401" s="22"/>
      <c r="V401" s="22"/>
      <c r="W401" s="22"/>
    </row>
    <row r="402" spans="1:23" ht="140" x14ac:dyDescent="0.15">
      <c r="A402" s="45">
        <v>300</v>
      </c>
      <c r="B402" s="124">
        <v>42156</v>
      </c>
      <c r="C402" s="45" t="s">
        <v>1362</v>
      </c>
      <c r="D402" s="79" t="s">
        <v>536</v>
      </c>
      <c r="E402" s="79" t="s">
        <v>135</v>
      </c>
      <c r="F402" s="79" t="s">
        <v>234</v>
      </c>
      <c r="G402" s="79">
        <v>44</v>
      </c>
      <c r="H402" s="45" t="s">
        <v>1363</v>
      </c>
      <c r="I402" s="80"/>
      <c r="J402" s="57"/>
      <c r="K402" s="57"/>
      <c r="L402" s="57"/>
      <c r="M402" s="57"/>
      <c r="N402" s="57"/>
      <c r="O402" s="57"/>
      <c r="P402" s="22"/>
      <c r="Q402" s="22"/>
      <c r="R402" s="22"/>
      <c r="S402" s="22"/>
      <c r="T402" s="22"/>
      <c r="U402" s="22"/>
      <c r="V402" s="22"/>
      <c r="W402" s="22"/>
    </row>
    <row r="403" spans="1:23" ht="42" x14ac:dyDescent="0.15">
      <c r="A403" s="45">
        <v>300</v>
      </c>
      <c r="B403" s="124">
        <v>42156</v>
      </c>
      <c r="C403" s="45" t="s">
        <v>1364</v>
      </c>
      <c r="D403" s="79" t="s">
        <v>1365</v>
      </c>
      <c r="E403" s="79" t="s">
        <v>678</v>
      </c>
      <c r="F403" s="79" t="s">
        <v>234</v>
      </c>
      <c r="G403" s="79">
        <v>41</v>
      </c>
      <c r="H403" s="45" t="s">
        <v>1366</v>
      </c>
      <c r="I403" s="80"/>
      <c r="J403" s="57"/>
      <c r="K403" s="57"/>
      <c r="L403" s="57"/>
      <c r="M403" s="57"/>
      <c r="N403" s="57"/>
      <c r="O403" s="57"/>
      <c r="P403" s="22"/>
      <c r="Q403" s="22"/>
      <c r="R403" s="22"/>
      <c r="S403" s="22"/>
      <c r="T403" s="22"/>
      <c r="U403" s="22"/>
      <c r="V403" s="22"/>
      <c r="W403" s="22"/>
    </row>
    <row r="404" spans="1:23" ht="28" x14ac:dyDescent="0.15">
      <c r="A404" s="45">
        <v>300</v>
      </c>
      <c r="B404" s="124">
        <v>41801</v>
      </c>
      <c r="C404" s="45" t="s">
        <v>1367</v>
      </c>
      <c r="D404" s="130"/>
      <c r="E404" s="130"/>
      <c r="F404" s="79" t="s">
        <v>234</v>
      </c>
      <c r="G404" s="130"/>
      <c r="H404" s="45" t="s">
        <v>1368</v>
      </c>
      <c r="I404" s="57"/>
      <c r="J404" s="57"/>
      <c r="K404" s="57"/>
      <c r="L404" s="57"/>
      <c r="M404" s="57"/>
      <c r="N404" s="57"/>
      <c r="O404" s="57"/>
      <c r="P404" s="22"/>
      <c r="Q404" s="22"/>
      <c r="R404" s="22"/>
      <c r="S404" s="22"/>
      <c r="T404" s="22"/>
      <c r="U404" s="22"/>
      <c r="V404" s="22"/>
      <c r="W404" s="22"/>
    </row>
    <row r="405" spans="1:23" ht="28" x14ac:dyDescent="0.15">
      <c r="A405" s="45">
        <v>300</v>
      </c>
      <c r="B405" s="124">
        <v>41802</v>
      </c>
      <c r="C405" s="126" t="s">
        <v>1369</v>
      </c>
      <c r="D405" s="79"/>
      <c r="E405" s="79"/>
      <c r="F405" s="79"/>
      <c r="G405" s="79"/>
      <c r="H405" s="45"/>
      <c r="I405" s="22"/>
      <c r="J405" s="22"/>
      <c r="K405" s="22"/>
      <c r="L405" s="22"/>
      <c r="M405" s="22"/>
      <c r="N405" s="22"/>
      <c r="O405" s="22"/>
      <c r="P405" s="22"/>
      <c r="Q405" s="22"/>
      <c r="R405" s="22"/>
      <c r="S405" s="22"/>
      <c r="T405" s="22"/>
      <c r="U405" s="22"/>
      <c r="V405" s="22"/>
      <c r="W405" s="22"/>
    </row>
    <row r="406" spans="1:23" ht="56" x14ac:dyDescent="0.15">
      <c r="A406" s="45">
        <v>300</v>
      </c>
      <c r="B406" s="124">
        <v>41804</v>
      </c>
      <c r="C406" s="126" t="s">
        <v>1370</v>
      </c>
      <c r="D406" s="79" t="s">
        <v>1371</v>
      </c>
      <c r="E406" s="79" t="s">
        <v>1293</v>
      </c>
      <c r="F406" s="79" t="s">
        <v>234</v>
      </c>
      <c r="G406" s="79">
        <v>61</v>
      </c>
      <c r="H406" s="126" t="s">
        <v>1372</v>
      </c>
      <c r="I406" s="22"/>
      <c r="J406" s="22"/>
      <c r="K406" s="22"/>
      <c r="L406" s="22"/>
      <c r="M406" s="22"/>
      <c r="N406" s="22"/>
      <c r="O406" s="22"/>
      <c r="P406" s="22"/>
      <c r="Q406" s="22"/>
      <c r="R406" s="22"/>
      <c r="S406" s="22"/>
      <c r="T406" s="22"/>
      <c r="U406" s="22"/>
      <c r="V406" s="22"/>
      <c r="W406" s="22"/>
    </row>
    <row r="407" spans="1:23" ht="98" x14ac:dyDescent="0.15">
      <c r="A407" s="45">
        <v>300</v>
      </c>
      <c r="B407" s="124">
        <v>41804</v>
      </c>
      <c r="C407" s="45" t="s">
        <v>1373</v>
      </c>
      <c r="D407" s="79" t="s">
        <v>1150</v>
      </c>
      <c r="E407" s="79" t="s">
        <v>1151</v>
      </c>
      <c r="F407" s="79" t="s">
        <v>234</v>
      </c>
      <c r="G407" s="79">
        <v>54</v>
      </c>
      <c r="H407" s="45" t="s">
        <v>1374</v>
      </c>
      <c r="I407" s="22"/>
      <c r="J407" s="22"/>
      <c r="K407" s="22"/>
      <c r="L407" s="22"/>
      <c r="M407" s="22"/>
      <c r="N407" s="22"/>
      <c r="O407" s="22"/>
      <c r="P407" s="22"/>
      <c r="Q407" s="22"/>
      <c r="R407" s="22"/>
      <c r="S407" s="22"/>
      <c r="T407" s="22"/>
      <c r="U407" s="22"/>
      <c r="V407" s="22"/>
      <c r="W407" s="22"/>
    </row>
    <row r="408" spans="1:23" ht="14" x14ac:dyDescent="0.15">
      <c r="A408" s="45">
        <v>300</v>
      </c>
      <c r="B408" s="124">
        <v>41805</v>
      </c>
      <c r="C408" s="126" t="s">
        <v>1375</v>
      </c>
      <c r="D408" s="79"/>
      <c r="E408" s="79"/>
      <c r="F408" s="79"/>
      <c r="G408" s="79"/>
      <c r="H408" s="45"/>
      <c r="I408" s="22"/>
      <c r="J408" s="22"/>
      <c r="K408" s="22"/>
      <c r="L408" s="22"/>
      <c r="M408" s="22"/>
      <c r="N408" s="22"/>
      <c r="O408" s="22"/>
      <c r="P408" s="22"/>
      <c r="Q408" s="22"/>
      <c r="R408" s="22"/>
      <c r="S408" s="22"/>
      <c r="T408" s="22"/>
      <c r="U408" s="22"/>
      <c r="V408" s="22"/>
      <c r="W408" s="22"/>
    </row>
    <row r="409" spans="1:23" ht="14" x14ac:dyDescent="0.15">
      <c r="A409" s="45">
        <v>300</v>
      </c>
      <c r="B409" s="124">
        <v>41809</v>
      </c>
      <c r="C409" s="126" t="s">
        <v>1376</v>
      </c>
      <c r="D409" s="134" t="s">
        <v>1371</v>
      </c>
      <c r="E409" s="134" t="s">
        <v>1377</v>
      </c>
      <c r="F409" s="134" t="s">
        <v>234</v>
      </c>
      <c r="G409" s="134">
        <v>61</v>
      </c>
      <c r="H409" s="80"/>
      <c r="I409" s="22"/>
      <c r="J409" s="22"/>
      <c r="K409" s="22"/>
      <c r="L409" s="22"/>
      <c r="M409" s="22"/>
      <c r="N409" s="22"/>
      <c r="O409" s="22"/>
      <c r="P409" s="22"/>
      <c r="Q409" s="22"/>
      <c r="R409" s="22"/>
      <c r="S409" s="22"/>
      <c r="T409" s="22"/>
      <c r="U409" s="22"/>
      <c r="V409" s="22"/>
      <c r="W409" s="22"/>
    </row>
    <row r="410" spans="1:23" ht="28" x14ac:dyDescent="0.15">
      <c r="A410" s="45">
        <v>300</v>
      </c>
      <c r="B410" s="124">
        <v>41809</v>
      </c>
      <c r="C410" s="45" t="s">
        <v>1378</v>
      </c>
      <c r="D410" s="79" t="s">
        <v>1174</v>
      </c>
      <c r="E410" s="79" t="s">
        <v>1151</v>
      </c>
      <c r="F410" s="79" t="s">
        <v>234</v>
      </c>
      <c r="G410" s="79">
        <v>65</v>
      </c>
      <c r="H410" s="45" t="s">
        <v>1379</v>
      </c>
      <c r="I410" s="22"/>
      <c r="J410" s="22"/>
      <c r="K410" s="22"/>
      <c r="L410" s="22"/>
      <c r="M410" s="22"/>
      <c r="N410" s="22"/>
      <c r="O410" s="22"/>
      <c r="P410" s="22"/>
      <c r="Q410" s="22"/>
      <c r="R410" s="22"/>
      <c r="S410" s="22"/>
      <c r="T410" s="22"/>
      <c r="U410" s="22"/>
      <c r="V410" s="22"/>
      <c r="W410" s="22"/>
    </row>
    <row r="411" spans="1:23" ht="98" x14ac:dyDescent="0.15">
      <c r="A411" s="45">
        <v>300</v>
      </c>
      <c r="B411" s="124">
        <v>41811</v>
      </c>
      <c r="C411" s="126" t="s">
        <v>1380</v>
      </c>
      <c r="D411" s="79" t="s">
        <v>454</v>
      </c>
      <c r="E411" s="79" t="s">
        <v>89</v>
      </c>
      <c r="F411" s="79" t="s">
        <v>234</v>
      </c>
      <c r="G411" s="130">
        <v>43</v>
      </c>
      <c r="H411" s="80"/>
      <c r="I411" s="22"/>
      <c r="J411" s="22"/>
      <c r="K411" s="22"/>
      <c r="L411" s="22"/>
      <c r="M411" s="22"/>
      <c r="N411" s="22"/>
      <c r="O411" s="22"/>
      <c r="P411" s="22"/>
      <c r="Q411" s="22"/>
      <c r="R411" s="22"/>
      <c r="S411" s="22"/>
      <c r="T411" s="22"/>
      <c r="U411" s="22"/>
      <c r="V411" s="22"/>
      <c r="W411" s="22"/>
    </row>
    <row r="412" spans="1:23" ht="14" x14ac:dyDescent="0.15">
      <c r="A412" s="45">
        <v>300</v>
      </c>
      <c r="B412" s="124">
        <v>41812</v>
      </c>
      <c r="C412" s="45" t="s">
        <v>1381</v>
      </c>
      <c r="D412" s="79" t="s">
        <v>454</v>
      </c>
      <c r="E412" s="79" t="s">
        <v>89</v>
      </c>
      <c r="F412" s="79" t="s">
        <v>234</v>
      </c>
      <c r="G412" s="130"/>
      <c r="H412" s="80"/>
      <c r="I412" s="22"/>
      <c r="J412" s="22"/>
      <c r="K412" s="22"/>
      <c r="L412" s="22"/>
      <c r="M412" s="22"/>
      <c r="N412" s="22"/>
      <c r="O412" s="22"/>
      <c r="P412" s="22"/>
      <c r="Q412" s="22"/>
      <c r="R412" s="22"/>
      <c r="S412" s="22"/>
      <c r="T412" s="22"/>
      <c r="U412" s="22"/>
      <c r="V412" s="22"/>
      <c r="W412" s="22"/>
    </row>
    <row r="413" spans="1:23" ht="14" x14ac:dyDescent="0.15">
      <c r="A413" s="45">
        <v>300</v>
      </c>
      <c r="B413" s="124">
        <v>41814</v>
      </c>
      <c r="C413" s="45" t="s">
        <v>1382</v>
      </c>
      <c r="D413" s="79" t="s">
        <v>259</v>
      </c>
      <c r="E413" s="79" t="s">
        <v>142</v>
      </c>
      <c r="F413" s="79" t="s">
        <v>234</v>
      </c>
      <c r="G413" s="79">
        <v>64</v>
      </c>
      <c r="H413" s="45" t="s">
        <v>1383</v>
      </c>
      <c r="I413" s="22"/>
      <c r="J413" s="22"/>
      <c r="K413" s="22"/>
      <c r="L413" s="22"/>
      <c r="M413" s="22"/>
      <c r="N413" s="22"/>
      <c r="O413" s="22"/>
      <c r="P413" s="22"/>
      <c r="Q413" s="22"/>
      <c r="R413" s="22"/>
      <c r="S413" s="22"/>
      <c r="T413" s="22"/>
      <c r="U413" s="22"/>
      <c r="V413" s="22"/>
      <c r="W413" s="22"/>
    </row>
    <row r="414" spans="1:23" ht="28" x14ac:dyDescent="0.15">
      <c r="A414" s="126">
        <v>300</v>
      </c>
      <c r="B414" s="124">
        <v>42912</v>
      </c>
      <c r="C414" s="126" t="s">
        <v>1384</v>
      </c>
      <c r="D414" s="134" t="s">
        <v>1371</v>
      </c>
      <c r="E414" s="134" t="s">
        <v>1377</v>
      </c>
      <c r="F414" s="134" t="s">
        <v>234</v>
      </c>
      <c r="G414" s="134">
        <v>61</v>
      </c>
      <c r="H414" s="45"/>
      <c r="I414" s="80"/>
      <c r="J414" s="80"/>
      <c r="K414" s="22"/>
      <c r="L414" s="22"/>
      <c r="M414" s="22"/>
      <c r="N414" s="22"/>
      <c r="O414" s="22"/>
      <c r="P414" s="22"/>
      <c r="Q414" s="22"/>
      <c r="R414" s="22"/>
      <c r="S414" s="22"/>
      <c r="T414" s="22"/>
      <c r="U414" s="22"/>
      <c r="V414" s="22"/>
      <c r="W414" s="22"/>
    </row>
    <row r="415" spans="1:23" ht="98" x14ac:dyDescent="0.15">
      <c r="A415" s="45">
        <v>300</v>
      </c>
      <c r="B415" s="124">
        <v>41818</v>
      </c>
      <c r="C415" s="45" t="s">
        <v>1385</v>
      </c>
      <c r="D415" s="79" t="s">
        <v>1127</v>
      </c>
      <c r="E415" s="79" t="s">
        <v>1386</v>
      </c>
      <c r="F415" s="79" t="s">
        <v>234</v>
      </c>
      <c r="G415" s="79">
        <v>72</v>
      </c>
      <c r="H415" s="45" t="s">
        <v>1387</v>
      </c>
      <c r="I415" s="80"/>
      <c r="J415" s="80"/>
      <c r="K415" s="22"/>
      <c r="L415" s="22"/>
      <c r="M415" s="22"/>
      <c r="N415" s="22"/>
      <c r="O415" s="22"/>
      <c r="P415" s="22"/>
      <c r="Q415" s="22"/>
      <c r="R415" s="22"/>
      <c r="S415" s="22"/>
      <c r="T415" s="22"/>
      <c r="U415" s="22"/>
      <c r="V415" s="22"/>
      <c r="W415" s="22"/>
    </row>
    <row r="416" spans="1:23" ht="56" x14ac:dyDescent="0.15">
      <c r="A416" s="45">
        <v>300</v>
      </c>
      <c r="B416" s="124">
        <v>41820</v>
      </c>
      <c r="C416" s="45" t="s">
        <v>1388</v>
      </c>
      <c r="D416" s="79" t="s">
        <v>1389</v>
      </c>
      <c r="E416" s="79" t="s">
        <v>1124</v>
      </c>
      <c r="F416" s="79" t="s">
        <v>234</v>
      </c>
      <c r="G416" s="79">
        <v>56</v>
      </c>
      <c r="H416" s="45" t="s">
        <v>1390</v>
      </c>
      <c r="I416" s="80"/>
      <c r="J416" s="80"/>
      <c r="K416" s="22"/>
      <c r="L416" s="22"/>
      <c r="M416" s="22"/>
      <c r="N416" s="22"/>
      <c r="O416" s="22"/>
      <c r="P416" s="22"/>
      <c r="Q416" s="22"/>
      <c r="R416" s="22"/>
      <c r="S416" s="22"/>
      <c r="T416" s="22"/>
      <c r="U416" s="22"/>
      <c r="V416" s="22"/>
      <c r="W416" s="22"/>
    </row>
    <row r="417" spans="1:23" ht="28" x14ac:dyDescent="0.15">
      <c r="A417" s="45">
        <v>300</v>
      </c>
      <c r="B417" s="124">
        <v>41821</v>
      </c>
      <c r="C417" s="45" t="s">
        <v>1391</v>
      </c>
      <c r="D417" s="79" t="s">
        <v>642</v>
      </c>
      <c r="E417" s="79" t="s">
        <v>162</v>
      </c>
      <c r="F417" s="79" t="s">
        <v>234</v>
      </c>
      <c r="G417" s="79">
        <v>47</v>
      </c>
      <c r="H417" s="80"/>
      <c r="I417" s="80"/>
      <c r="J417" s="80"/>
      <c r="K417" s="22"/>
      <c r="L417" s="22"/>
      <c r="M417" s="22"/>
      <c r="N417" s="22"/>
      <c r="O417" s="22"/>
      <c r="P417" s="22"/>
      <c r="Q417" s="22"/>
      <c r="R417" s="22"/>
      <c r="S417" s="22"/>
      <c r="T417" s="22"/>
      <c r="U417" s="22"/>
      <c r="V417" s="22"/>
      <c r="W417" s="22"/>
    </row>
    <row r="418" spans="1:23" ht="70" x14ac:dyDescent="0.15">
      <c r="A418" s="45">
        <v>300</v>
      </c>
      <c r="B418" s="124">
        <v>41821</v>
      </c>
      <c r="C418" s="45" t="s">
        <v>1392</v>
      </c>
      <c r="D418" s="79" t="s">
        <v>1393</v>
      </c>
      <c r="E418" s="79" t="s">
        <v>1191</v>
      </c>
      <c r="F418" s="79" t="s">
        <v>1394</v>
      </c>
      <c r="G418" s="130"/>
      <c r="H418" s="45" t="s">
        <v>1395</v>
      </c>
      <c r="I418" s="80"/>
      <c r="J418" s="80"/>
      <c r="K418" s="22"/>
      <c r="L418" s="22"/>
      <c r="M418" s="22"/>
      <c r="N418" s="22"/>
      <c r="O418" s="22"/>
      <c r="P418" s="22"/>
      <c r="Q418" s="22"/>
      <c r="R418" s="22"/>
      <c r="S418" s="22"/>
      <c r="T418" s="22"/>
      <c r="U418" s="22"/>
      <c r="V418" s="22"/>
      <c r="W418" s="22"/>
    </row>
    <row r="419" spans="1:23" ht="28" x14ac:dyDescent="0.15">
      <c r="A419" s="45">
        <v>300</v>
      </c>
      <c r="B419" s="124">
        <v>41822</v>
      </c>
      <c r="C419" s="45" t="s">
        <v>1396</v>
      </c>
      <c r="D419" s="79" t="s">
        <v>487</v>
      </c>
      <c r="E419" s="79" t="s">
        <v>89</v>
      </c>
      <c r="F419" s="79" t="s">
        <v>234</v>
      </c>
      <c r="G419" s="79">
        <v>50</v>
      </c>
      <c r="H419" s="45" t="s">
        <v>1397</v>
      </c>
      <c r="I419" s="80"/>
      <c r="J419" s="80"/>
      <c r="K419" s="22"/>
      <c r="L419" s="22"/>
      <c r="M419" s="22"/>
      <c r="N419" s="22"/>
      <c r="O419" s="22"/>
      <c r="P419" s="22"/>
      <c r="Q419" s="22"/>
      <c r="R419" s="22"/>
      <c r="S419" s="22"/>
      <c r="T419" s="22"/>
      <c r="U419" s="22"/>
      <c r="V419" s="22"/>
      <c r="W419" s="22"/>
    </row>
    <row r="420" spans="1:23" ht="28" x14ac:dyDescent="0.15">
      <c r="A420" s="45">
        <v>300</v>
      </c>
      <c r="B420" s="124">
        <v>42187</v>
      </c>
      <c r="C420" s="45" t="s">
        <v>1398</v>
      </c>
      <c r="D420" s="79" t="s">
        <v>1357</v>
      </c>
      <c r="E420" s="79" t="s">
        <v>1117</v>
      </c>
      <c r="F420" s="79" t="s">
        <v>234</v>
      </c>
      <c r="G420" s="79">
        <v>42</v>
      </c>
      <c r="H420" s="80"/>
      <c r="I420" s="80"/>
      <c r="J420" s="80"/>
      <c r="K420" s="22"/>
      <c r="L420" s="22"/>
      <c r="M420" s="22"/>
      <c r="N420" s="22"/>
      <c r="O420" s="22"/>
      <c r="P420" s="22"/>
      <c r="Q420" s="22"/>
      <c r="R420" s="22"/>
      <c r="S420" s="22"/>
      <c r="T420" s="22"/>
      <c r="U420" s="22"/>
      <c r="V420" s="22"/>
      <c r="W420" s="22"/>
    </row>
    <row r="421" spans="1:23" ht="14" x14ac:dyDescent="0.15">
      <c r="A421" s="126">
        <v>300</v>
      </c>
      <c r="B421" s="124">
        <v>42919</v>
      </c>
      <c r="C421" s="126" t="s">
        <v>1399</v>
      </c>
      <c r="D421" s="79"/>
      <c r="E421" s="79"/>
      <c r="F421" s="79"/>
      <c r="G421" s="79"/>
      <c r="H421" s="126" t="s">
        <v>1400</v>
      </c>
      <c r="I421" s="80"/>
      <c r="J421" s="80"/>
      <c r="K421" s="22"/>
      <c r="L421" s="22"/>
      <c r="M421" s="22"/>
      <c r="N421" s="22"/>
      <c r="O421" s="22"/>
      <c r="P421" s="22"/>
      <c r="Q421" s="22"/>
      <c r="R421" s="22"/>
      <c r="S421" s="22"/>
      <c r="T421" s="22"/>
      <c r="U421" s="22"/>
      <c r="V421" s="22"/>
      <c r="W421" s="22"/>
    </row>
    <row r="422" spans="1:23" ht="14" x14ac:dyDescent="0.15">
      <c r="A422" s="45">
        <v>300</v>
      </c>
      <c r="B422" s="124">
        <v>41823</v>
      </c>
      <c r="C422" s="45" t="s">
        <v>1401</v>
      </c>
      <c r="D422" s="79" t="s">
        <v>524</v>
      </c>
      <c r="E422" s="79" t="s">
        <v>89</v>
      </c>
      <c r="F422" s="79" t="s">
        <v>234</v>
      </c>
      <c r="G422" s="79">
        <v>52</v>
      </c>
      <c r="H422" s="80"/>
      <c r="I422" s="80"/>
      <c r="J422" s="80"/>
      <c r="K422" s="22"/>
      <c r="L422" s="22"/>
      <c r="M422" s="22"/>
      <c r="N422" s="22"/>
      <c r="O422" s="22"/>
      <c r="P422" s="22"/>
      <c r="Q422" s="22"/>
      <c r="R422" s="22"/>
      <c r="S422" s="22"/>
      <c r="T422" s="22"/>
      <c r="U422" s="22"/>
      <c r="V422" s="22"/>
      <c r="W422" s="22"/>
    </row>
    <row r="423" spans="1:23" ht="14" x14ac:dyDescent="0.15">
      <c r="A423" s="126">
        <v>300</v>
      </c>
      <c r="B423" s="124">
        <v>42919</v>
      </c>
      <c r="C423" s="126" t="s">
        <v>1402</v>
      </c>
      <c r="D423" s="79"/>
      <c r="E423" s="79"/>
      <c r="F423" s="79"/>
      <c r="G423" s="79"/>
      <c r="H423" s="45"/>
      <c r="I423" s="80"/>
      <c r="J423" s="80"/>
      <c r="K423" s="22"/>
      <c r="L423" s="22"/>
      <c r="M423" s="22"/>
      <c r="N423" s="22"/>
      <c r="O423" s="22"/>
      <c r="P423" s="22"/>
      <c r="Q423" s="22"/>
      <c r="R423" s="22"/>
      <c r="S423" s="22"/>
      <c r="T423" s="22"/>
      <c r="U423" s="22"/>
      <c r="V423" s="22"/>
      <c r="W423" s="22"/>
    </row>
    <row r="424" spans="1:23" ht="14" x14ac:dyDescent="0.15">
      <c r="A424" s="126">
        <v>300</v>
      </c>
      <c r="B424" s="124">
        <v>42920</v>
      </c>
      <c r="C424" s="126" t="s">
        <v>1403</v>
      </c>
      <c r="D424" s="79"/>
      <c r="E424" s="79"/>
      <c r="F424" s="79"/>
      <c r="G424" s="79"/>
      <c r="H424" s="45"/>
      <c r="I424" s="80"/>
      <c r="J424" s="80"/>
      <c r="K424" s="22"/>
      <c r="L424" s="22"/>
      <c r="M424" s="22"/>
      <c r="N424" s="22"/>
      <c r="O424" s="22"/>
      <c r="P424" s="22"/>
      <c r="Q424" s="22"/>
      <c r="R424" s="22"/>
      <c r="S424" s="22"/>
      <c r="T424" s="22"/>
      <c r="U424" s="22"/>
      <c r="V424" s="22"/>
      <c r="W424" s="22"/>
    </row>
    <row r="425" spans="1:23" ht="14" x14ac:dyDescent="0.15">
      <c r="A425" s="126">
        <v>300</v>
      </c>
      <c r="B425" s="124">
        <v>42921</v>
      </c>
      <c r="C425" s="126" t="s">
        <v>1404</v>
      </c>
      <c r="D425" s="134" t="s">
        <v>1405</v>
      </c>
      <c r="E425" s="134" t="s">
        <v>1191</v>
      </c>
      <c r="F425" s="134" t="s">
        <v>1394</v>
      </c>
      <c r="G425" s="79"/>
      <c r="H425" s="45"/>
      <c r="I425" s="80"/>
      <c r="J425" s="80"/>
      <c r="K425" s="22"/>
      <c r="L425" s="22"/>
      <c r="M425" s="22"/>
      <c r="N425" s="22"/>
      <c r="O425" s="22"/>
      <c r="P425" s="22"/>
      <c r="Q425" s="22"/>
      <c r="R425" s="22"/>
      <c r="S425" s="22"/>
      <c r="T425" s="22"/>
      <c r="U425" s="22"/>
      <c r="V425" s="22"/>
      <c r="W425" s="22"/>
    </row>
    <row r="426" spans="1:23" ht="42" x14ac:dyDescent="0.15">
      <c r="A426" s="126">
        <v>300</v>
      </c>
      <c r="B426" s="124">
        <v>42922</v>
      </c>
      <c r="C426" s="126" t="s">
        <v>1406</v>
      </c>
      <c r="D426" s="134" t="s">
        <v>1405</v>
      </c>
      <c r="E426" s="134" t="s">
        <v>1191</v>
      </c>
      <c r="F426" s="134" t="s">
        <v>1394</v>
      </c>
      <c r="G426" s="79"/>
      <c r="H426" s="45"/>
      <c r="I426" s="80"/>
      <c r="J426" s="80"/>
      <c r="K426" s="22"/>
      <c r="L426" s="22"/>
      <c r="M426" s="22"/>
      <c r="N426" s="22"/>
      <c r="O426" s="22"/>
      <c r="P426" s="22"/>
      <c r="Q426" s="22"/>
      <c r="R426" s="22"/>
      <c r="S426" s="22"/>
      <c r="T426" s="22"/>
      <c r="U426" s="22"/>
      <c r="V426" s="22"/>
      <c r="W426" s="22"/>
    </row>
    <row r="427" spans="1:23" ht="28" x14ac:dyDescent="0.15">
      <c r="A427" s="45">
        <v>300</v>
      </c>
      <c r="B427" s="124">
        <v>41827</v>
      </c>
      <c r="C427" s="45" t="s">
        <v>1407</v>
      </c>
      <c r="D427" s="79" t="s">
        <v>1408</v>
      </c>
      <c r="E427" s="79" t="s">
        <v>1409</v>
      </c>
      <c r="F427" s="79" t="s">
        <v>234</v>
      </c>
      <c r="G427" s="79">
        <v>55</v>
      </c>
      <c r="H427" s="45" t="s">
        <v>1410</v>
      </c>
      <c r="I427" s="80"/>
      <c r="J427" s="80"/>
      <c r="K427" s="22"/>
      <c r="L427" s="22"/>
      <c r="M427" s="22"/>
      <c r="N427" s="22"/>
      <c r="O427" s="22"/>
      <c r="P427" s="22"/>
      <c r="Q427" s="22"/>
      <c r="R427" s="22"/>
      <c r="S427" s="22"/>
      <c r="T427" s="22"/>
      <c r="U427" s="22"/>
      <c r="V427" s="22"/>
      <c r="W427" s="22"/>
    </row>
    <row r="428" spans="1:23" ht="28" x14ac:dyDescent="0.15">
      <c r="A428" s="126">
        <v>300</v>
      </c>
      <c r="B428" s="124">
        <v>42924</v>
      </c>
      <c r="C428" s="126" t="s">
        <v>1411</v>
      </c>
      <c r="D428" s="134" t="s">
        <v>1405</v>
      </c>
      <c r="E428" s="134" t="s">
        <v>1191</v>
      </c>
      <c r="F428" s="134" t="s">
        <v>1394</v>
      </c>
      <c r="G428" s="79"/>
      <c r="H428" s="126" t="s">
        <v>1412</v>
      </c>
      <c r="I428" s="80"/>
      <c r="J428" s="80"/>
      <c r="K428" s="22"/>
      <c r="L428" s="22"/>
      <c r="M428" s="22"/>
      <c r="N428" s="22"/>
      <c r="O428" s="22"/>
      <c r="P428" s="22"/>
      <c r="Q428" s="22"/>
      <c r="R428" s="22"/>
      <c r="S428" s="22"/>
      <c r="T428" s="22"/>
      <c r="U428" s="22"/>
      <c r="V428" s="22"/>
      <c r="W428" s="22"/>
    </row>
    <row r="429" spans="1:23" ht="84" x14ac:dyDescent="0.15">
      <c r="A429" s="45">
        <v>300</v>
      </c>
      <c r="B429" s="124">
        <v>41829</v>
      </c>
      <c r="C429" s="45" t="s">
        <v>1413</v>
      </c>
      <c r="D429" s="79" t="s">
        <v>869</v>
      </c>
      <c r="E429" s="79" t="s">
        <v>162</v>
      </c>
      <c r="F429" s="79" t="s">
        <v>234</v>
      </c>
      <c r="G429" s="79">
        <v>57</v>
      </c>
      <c r="H429" s="45" t="s">
        <v>1414</v>
      </c>
      <c r="I429" s="80"/>
      <c r="J429" s="80"/>
      <c r="K429" s="22"/>
      <c r="L429" s="22"/>
      <c r="M429" s="22"/>
      <c r="N429" s="22"/>
      <c r="O429" s="22"/>
      <c r="P429" s="22"/>
      <c r="Q429" s="22"/>
      <c r="R429" s="22"/>
      <c r="S429" s="22"/>
      <c r="T429" s="22"/>
      <c r="U429" s="22"/>
      <c r="V429" s="22"/>
      <c r="W429" s="22"/>
    </row>
    <row r="430" spans="1:23" ht="28" x14ac:dyDescent="0.15">
      <c r="A430" s="45">
        <v>300</v>
      </c>
      <c r="B430" s="124">
        <v>41830</v>
      </c>
      <c r="C430" s="45" t="s">
        <v>1415</v>
      </c>
      <c r="D430" s="79" t="s">
        <v>1416</v>
      </c>
      <c r="E430" s="79" t="s">
        <v>1124</v>
      </c>
      <c r="F430" s="79" t="s">
        <v>234</v>
      </c>
      <c r="G430" s="79">
        <v>63</v>
      </c>
      <c r="H430" s="45" t="s">
        <v>1417</v>
      </c>
      <c r="I430" s="80"/>
      <c r="J430" s="80"/>
      <c r="K430" s="22"/>
      <c r="L430" s="22"/>
      <c r="M430" s="22"/>
      <c r="N430" s="22"/>
      <c r="O430" s="22"/>
      <c r="P430" s="22"/>
      <c r="Q430" s="22"/>
      <c r="R430" s="22"/>
      <c r="S430" s="22"/>
      <c r="T430" s="22"/>
      <c r="U430" s="22"/>
      <c r="V430" s="22"/>
      <c r="W430" s="22"/>
    </row>
    <row r="431" spans="1:23" ht="28" x14ac:dyDescent="0.15">
      <c r="A431" s="45">
        <v>300</v>
      </c>
      <c r="B431" s="124">
        <v>41831</v>
      </c>
      <c r="C431" s="45" t="s">
        <v>1418</v>
      </c>
      <c r="D431" s="79" t="s">
        <v>1419</v>
      </c>
      <c r="E431" s="79" t="s">
        <v>1409</v>
      </c>
      <c r="F431" s="79" t="s">
        <v>234</v>
      </c>
      <c r="G431" s="79">
        <v>59</v>
      </c>
      <c r="H431" s="45" t="s">
        <v>1420</v>
      </c>
      <c r="I431" s="80"/>
      <c r="J431" s="80"/>
      <c r="K431" s="22"/>
      <c r="L431" s="22"/>
      <c r="M431" s="22"/>
      <c r="N431" s="22"/>
      <c r="O431" s="22"/>
      <c r="P431" s="22"/>
      <c r="Q431" s="22"/>
      <c r="R431" s="22"/>
      <c r="S431" s="22"/>
      <c r="T431" s="22"/>
      <c r="U431" s="22"/>
      <c r="V431" s="22"/>
      <c r="W431" s="22"/>
    </row>
    <row r="432" spans="1:23" ht="112" x14ac:dyDescent="0.15">
      <c r="A432" s="126">
        <v>300</v>
      </c>
      <c r="B432" s="124">
        <v>42562</v>
      </c>
      <c r="C432" s="126" t="s">
        <v>1421</v>
      </c>
      <c r="D432" s="134" t="s">
        <v>1422</v>
      </c>
      <c r="E432" s="134" t="s">
        <v>1026</v>
      </c>
      <c r="F432" s="134" t="s">
        <v>1394</v>
      </c>
      <c r="G432" s="79"/>
      <c r="H432" s="126" t="s">
        <v>1423</v>
      </c>
      <c r="I432" s="80"/>
      <c r="J432" s="80"/>
      <c r="K432" s="22"/>
      <c r="L432" s="22"/>
      <c r="M432" s="22"/>
      <c r="N432" s="22"/>
      <c r="O432" s="22"/>
      <c r="P432" s="22"/>
      <c r="Q432" s="22"/>
      <c r="R432" s="22"/>
      <c r="S432" s="22"/>
      <c r="T432" s="22"/>
      <c r="U432" s="22"/>
      <c r="V432" s="22"/>
      <c r="W432" s="22"/>
    </row>
    <row r="433" spans="1:23" ht="98" x14ac:dyDescent="0.15">
      <c r="A433" s="45">
        <v>300</v>
      </c>
      <c r="B433" s="124">
        <v>42198</v>
      </c>
      <c r="C433" s="45" t="s">
        <v>1424</v>
      </c>
      <c r="D433" s="79" t="s">
        <v>1425</v>
      </c>
      <c r="E433" s="79" t="s">
        <v>1117</v>
      </c>
      <c r="F433" s="79" t="s">
        <v>234</v>
      </c>
      <c r="G433" s="79">
        <v>62</v>
      </c>
      <c r="H433" s="45" t="s">
        <v>1426</v>
      </c>
      <c r="I433" s="80"/>
      <c r="J433" s="80"/>
      <c r="K433" s="22"/>
      <c r="L433" s="22"/>
      <c r="M433" s="22"/>
      <c r="N433" s="22"/>
      <c r="O433" s="22"/>
      <c r="P433" s="22"/>
      <c r="Q433" s="22"/>
      <c r="R433" s="22"/>
      <c r="S433" s="22"/>
      <c r="T433" s="22"/>
      <c r="U433" s="22"/>
      <c r="V433" s="22"/>
      <c r="W433" s="22"/>
    </row>
    <row r="434" spans="1:23" ht="56" x14ac:dyDescent="0.15">
      <c r="A434" s="45">
        <v>300</v>
      </c>
      <c r="B434" s="124">
        <v>41833</v>
      </c>
      <c r="C434" s="45" t="s">
        <v>1427</v>
      </c>
      <c r="D434" s="79" t="s">
        <v>1428</v>
      </c>
      <c r="E434" s="79" t="s">
        <v>1212</v>
      </c>
      <c r="F434" s="79" t="s">
        <v>234</v>
      </c>
      <c r="G434" s="79">
        <v>60</v>
      </c>
      <c r="H434" s="45" t="s">
        <v>1429</v>
      </c>
      <c r="I434" s="80"/>
      <c r="J434" s="80"/>
      <c r="K434" s="22"/>
      <c r="L434" s="22"/>
      <c r="M434" s="22"/>
      <c r="N434" s="22"/>
      <c r="O434" s="22"/>
      <c r="P434" s="22"/>
      <c r="Q434" s="22"/>
      <c r="R434" s="22"/>
      <c r="S434" s="22"/>
      <c r="T434" s="22"/>
      <c r="U434" s="22"/>
      <c r="V434" s="22"/>
      <c r="W434" s="22"/>
    </row>
    <row r="435" spans="1:23" ht="14" x14ac:dyDescent="0.15">
      <c r="A435" s="45">
        <v>300</v>
      </c>
      <c r="B435" s="124">
        <v>41834</v>
      </c>
      <c r="C435" s="45" t="s">
        <v>1430</v>
      </c>
      <c r="D435" s="79" t="s">
        <v>897</v>
      </c>
      <c r="E435" s="79" t="s">
        <v>162</v>
      </c>
      <c r="F435" s="79" t="s">
        <v>234</v>
      </c>
      <c r="G435" s="79">
        <v>66</v>
      </c>
      <c r="H435" s="135"/>
      <c r="I435" s="135"/>
      <c r="J435" s="135"/>
      <c r="K435" s="106"/>
      <c r="L435" s="106"/>
      <c r="M435" s="106"/>
      <c r="N435" s="106"/>
      <c r="O435" s="106"/>
      <c r="P435" s="106"/>
      <c r="Q435" s="106"/>
      <c r="R435" s="106"/>
      <c r="S435" s="106"/>
      <c r="T435" s="106"/>
      <c r="U435" s="106"/>
      <c r="V435" s="106"/>
      <c r="W435" s="106"/>
    </row>
    <row r="436" spans="1:23" ht="28" x14ac:dyDescent="0.15">
      <c r="A436" s="45">
        <v>300</v>
      </c>
      <c r="B436" s="124">
        <v>42199</v>
      </c>
      <c r="C436" s="45" t="s">
        <v>1431</v>
      </c>
      <c r="D436" s="79" t="s">
        <v>1432</v>
      </c>
      <c r="E436" s="79" t="s">
        <v>678</v>
      </c>
      <c r="F436" s="79" t="s">
        <v>234</v>
      </c>
      <c r="G436" s="79">
        <v>46</v>
      </c>
      <c r="H436" s="80"/>
      <c r="I436" s="80"/>
      <c r="J436" s="80"/>
      <c r="K436" s="22"/>
      <c r="L436" s="22"/>
      <c r="M436" s="22"/>
      <c r="N436" s="22"/>
      <c r="O436" s="22"/>
      <c r="P436" s="22"/>
      <c r="Q436" s="22"/>
      <c r="R436" s="22"/>
      <c r="S436" s="22"/>
      <c r="T436" s="22"/>
      <c r="U436" s="22"/>
      <c r="V436" s="22"/>
      <c r="W436" s="22"/>
    </row>
    <row r="437" spans="1:23" ht="14" x14ac:dyDescent="0.15">
      <c r="A437" s="45">
        <v>300</v>
      </c>
      <c r="B437" s="124">
        <v>41835</v>
      </c>
      <c r="C437" s="33" t="s">
        <v>1433</v>
      </c>
      <c r="D437" s="79" t="s">
        <v>1434</v>
      </c>
      <c r="E437" s="79" t="s">
        <v>1409</v>
      </c>
      <c r="F437" s="79" t="s">
        <v>234</v>
      </c>
      <c r="G437" s="79">
        <v>67</v>
      </c>
      <c r="H437" s="80"/>
      <c r="I437" s="80"/>
      <c r="J437" s="80"/>
      <c r="K437" s="22"/>
      <c r="L437" s="22"/>
      <c r="M437" s="22"/>
      <c r="N437" s="22"/>
      <c r="O437" s="22"/>
      <c r="P437" s="22"/>
      <c r="Q437" s="22"/>
      <c r="R437" s="22"/>
      <c r="S437" s="22"/>
      <c r="T437" s="22"/>
      <c r="U437" s="22"/>
      <c r="V437" s="22"/>
      <c r="W437" s="22"/>
    </row>
    <row r="438" spans="1:23" ht="14" x14ac:dyDescent="0.15">
      <c r="A438" s="45">
        <v>300</v>
      </c>
      <c r="B438" s="124">
        <v>41835</v>
      </c>
      <c r="C438" s="45" t="s">
        <v>1435</v>
      </c>
      <c r="D438" s="79" t="s">
        <v>1436</v>
      </c>
      <c r="E438" s="79" t="s">
        <v>1212</v>
      </c>
      <c r="F438" s="79" t="s">
        <v>234</v>
      </c>
      <c r="G438" s="79">
        <v>68</v>
      </c>
      <c r="H438" s="80"/>
      <c r="I438" s="80"/>
      <c r="J438" s="80"/>
      <c r="K438" s="22"/>
      <c r="L438" s="22"/>
      <c r="M438" s="22"/>
      <c r="N438" s="22"/>
      <c r="O438" s="22"/>
      <c r="P438" s="22"/>
      <c r="Q438" s="22"/>
      <c r="R438" s="22"/>
      <c r="S438" s="22"/>
      <c r="T438" s="22"/>
      <c r="U438" s="22"/>
      <c r="V438" s="22"/>
      <c r="W438" s="22"/>
    </row>
    <row r="439" spans="1:23" ht="56" x14ac:dyDescent="0.15">
      <c r="A439" s="45">
        <v>300</v>
      </c>
      <c r="B439" s="124">
        <v>42200</v>
      </c>
      <c r="C439" s="45" t="s">
        <v>1437</v>
      </c>
      <c r="D439" s="79" t="s">
        <v>1432</v>
      </c>
      <c r="E439" s="79" t="s">
        <v>678</v>
      </c>
      <c r="F439" s="79" t="s">
        <v>234</v>
      </c>
      <c r="G439" s="79">
        <v>46</v>
      </c>
      <c r="H439" s="80"/>
      <c r="I439" s="80"/>
      <c r="J439" s="80"/>
      <c r="K439" s="22"/>
      <c r="L439" s="22"/>
      <c r="M439" s="22"/>
      <c r="N439" s="22"/>
      <c r="O439" s="22"/>
      <c r="P439" s="22"/>
      <c r="Q439" s="22"/>
      <c r="R439" s="22"/>
      <c r="S439" s="22"/>
      <c r="T439" s="22"/>
      <c r="U439" s="22"/>
      <c r="V439" s="22"/>
      <c r="W439" s="22"/>
    </row>
    <row r="440" spans="1:23" ht="84" x14ac:dyDescent="0.15">
      <c r="A440" s="45">
        <v>300</v>
      </c>
      <c r="B440" s="124">
        <v>42201</v>
      </c>
      <c r="C440" s="45" t="s">
        <v>1438</v>
      </c>
      <c r="D440" s="79" t="s">
        <v>1432</v>
      </c>
      <c r="E440" s="79" t="s">
        <v>678</v>
      </c>
      <c r="F440" s="79" t="s">
        <v>234</v>
      </c>
      <c r="G440" s="79">
        <v>46</v>
      </c>
      <c r="H440" s="80"/>
      <c r="I440" s="80"/>
      <c r="J440" s="80"/>
      <c r="K440" s="22"/>
      <c r="L440" s="22"/>
      <c r="M440" s="22"/>
      <c r="N440" s="22"/>
      <c r="O440" s="22"/>
      <c r="P440" s="22"/>
      <c r="Q440" s="22"/>
      <c r="R440" s="22"/>
      <c r="S440" s="22"/>
      <c r="T440" s="22"/>
      <c r="U440" s="22"/>
      <c r="V440" s="22"/>
      <c r="W440" s="22"/>
    </row>
    <row r="441" spans="1:23" ht="56" x14ac:dyDescent="0.15">
      <c r="A441" s="45">
        <v>300</v>
      </c>
      <c r="B441" s="124">
        <v>42202</v>
      </c>
      <c r="C441" s="126" t="s">
        <v>1439</v>
      </c>
      <c r="D441" s="134" t="s">
        <v>1405</v>
      </c>
      <c r="E441" s="134" t="s">
        <v>1191</v>
      </c>
      <c r="F441" s="134" t="s">
        <v>1394</v>
      </c>
      <c r="G441" s="79"/>
      <c r="H441" s="126" t="s">
        <v>1440</v>
      </c>
      <c r="I441" s="80"/>
      <c r="J441" s="80"/>
      <c r="K441" s="22"/>
      <c r="L441" s="22"/>
      <c r="M441" s="22"/>
      <c r="N441" s="22"/>
      <c r="O441" s="22"/>
      <c r="P441" s="22"/>
      <c r="Q441" s="22"/>
      <c r="R441" s="22"/>
      <c r="S441" s="22"/>
      <c r="T441" s="22"/>
      <c r="U441" s="22"/>
      <c r="V441" s="22"/>
      <c r="W441" s="22"/>
    </row>
    <row r="442" spans="1:23" ht="28" x14ac:dyDescent="0.15">
      <c r="A442" s="45">
        <v>300</v>
      </c>
      <c r="B442" s="124">
        <v>42202</v>
      </c>
      <c r="C442" s="45" t="s">
        <v>1441</v>
      </c>
      <c r="D442" s="79" t="s">
        <v>1432</v>
      </c>
      <c r="E442" s="79" t="s">
        <v>678</v>
      </c>
      <c r="F442" s="79" t="s">
        <v>234</v>
      </c>
      <c r="G442" s="79">
        <v>46</v>
      </c>
      <c r="H442" s="80"/>
      <c r="I442" s="80"/>
      <c r="J442" s="80"/>
      <c r="K442" s="22"/>
      <c r="L442" s="22"/>
      <c r="M442" s="22"/>
      <c r="N442" s="22"/>
      <c r="O442" s="22"/>
      <c r="P442" s="22"/>
      <c r="Q442" s="22"/>
      <c r="R442" s="22"/>
      <c r="S442" s="22"/>
      <c r="T442" s="22"/>
      <c r="U442" s="22"/>
      <c r="V442" s="22"/>
      <c r="W442" s="22"/>
    </row>
    <row r="443" spans="1:23" ht="28" x14ac:dyDescent="0.15">
      <c r="A443" s="45">
        <v>300</v>
      </c>
      <c r="B443" s="124">
        <v>41838</v>
      </c>
      <c r="C443" s="45" t="s">
        <v>1442</v>
      </c>
      <c r="D443" s="79" t="s">
        <v>1443</v>
      </c>
      <c r="E443" s="79" t="s">
        <v>1409</v>
      </c>
      <c r="F443" s="79" t="s">
        <v>234</v>
      </c>
      <c r="G443" s="79">
        <v>70</v>
      </c>
      <c r="H443" s="45" t="s">
        <v>1444</v>
      </c>
      <c r="I443" s="80"/>
      <c r="J443" s="80"/>
      <c r="K443" s="22"/>
      <c r="L443" s="22"/>
      <c r="M443" s="22"/>
      <c r="N443" s="22"/>
      <c r="O443" s="22"/>
      <c r="P443" s="22"/>
      <c r="Q443" s="22"/>
      <c r="R443" s="22"/>
      <c r="S443" s="22"/>
      <c r="T443" s="22"/>
      <c r="U443" s="22"/>
      <c r="V443" s="22"/>
      <c r="W443" s="22"/>
    </row>
    <row r="444" spans="1:23" ht="42" x14ac:dyDescent="0.15">
      <c r="A444" s="45">
        <v>300</v>
      </c>
      <c r="B444" s="124">
        <v>42203</v>
      </c>
      <c r="C444" s="45" t="s">
        <v>1445</v>
      </c>
      <c r="D444" s="79" t="s">
        <v>1446</v>
      </c>
      <c r="E444" s="79" t="s">
        <v>678</v>
      </c>
      <c r="F444" s="79" t="s">
        <v>234</v>
      </c>
      <c r="G444" s="79">
        <v>51</v>
      </c>
      <c r="H444" s="45" t="s">
        <v>1447</v>
      </c>
      <c r="I444" s="80"/>
      <c r="J444" s="80"/>
      <c r="K444" s="22"/>
      <c r="L444" s="22"/>
      <c r="M444" s="22"/>
      <c r="N444" s="22"/>
      <c r="O444" s="22"/>
      <c r="P444" s="22"/>
      <c r="Q444" s="22"/>
      <c r="R444" s="22"/>
      <c r="S444" s="22"/>
      <c r="T444" s="22"/>
      <c r="U444" s="22"/>
      <c r="V444" s="22"/>
      <c r="W444" s="22"/>
    </row>
    <row r="445" spans="1:23" ht="14" x14ac:dyDescent="0.15">
      <c r="A445" s="45">
        <v>300</v>
      </c>
      <c r="B445" s="124">
        <v>41839</v>
      </c>
      <c r="C445" s="45" t="s">
        <v>1448</v>
      </c>
      <c r="D445" s="130"/>
      <c r="E445" s="130"/>
      <c r="F445" s="79" t="s">
        <v>1394</v>
      </c>
      <c r="G445" s="130"/>
      <c r="H445" s="80"/>
      <c r="I445" s="80"/>
      <c r="J445" s="80"/>
      <c r="K445" s="22"/>
      <c r="L445" s="22"/>
      <c r="M445" s="22"/>
      <c r="N445" s="22"/>
      <c r="O445" s="22"/>
      <c r="P445" s="22"/>
      <c r="Q445" s="22"/>
      <c r="R445" s="22"/>
      <c r="S445" s="22"/>
      <c r="T445" s="22"/>
      <c r="U445" s="22"/>
      <c r="V445" s="22"/>
      <c r="W445" s="22"/>
    </row>
    <row r="446" spans="1:23" ht="28" x14ac:dyDescent="0.15">
      <c r="A446" s="45">
        <v>300</v>
      </c>
      <c r="B446" s="124">
        <v>41839</v>
      </c>
      <c r="C446" s="45" t="s">
        <v>1449</v>
      </c>
      <c r="D446" s="79" t="s">
        <v>1450</v>
      </c>
      <c r="E446" s="79" t="s">
        <v>1409</v>
      </c>
      <c r="F446" s="79" t="s">
        <v>1394</v>
      </c>
      <c r="G446" s="130"/>
      <c r="H446" s="45" t="s">
        <v>1451</v>
      </c>
      <c r="I446" s="80"/>
      <c r="J446" s="80"/>
      <c r="K446" s="22"/>
      <c r="L446" s="22"/>
      <c r="M446" s="22"/>
      <c r="N446" s="22"/>
      <c r="O446" s="22"/>
      <c r="P446" s="22"/>
      <c r="Q446" s="22"/>
      <c r="R446" s="22"/>
      <c r="S446" s="22"/>
      <c r="T446" s="22"/>
      <c r="U446" s="22"/>
      <c r="V446" s="22"/>
      <c r="W446" s="22"/>
    </row>
    <row r="447" spans="1:23" ht="28" x14ac:dyDescent="0.15">
      <c r="A447" s="45">
        <v>300</v>
      </c>
      <c r="B447" s="124">
        <v>41839</v>
      </c>
      <c r="C447" s="45" t="s">
        <v>1452</v>
      </c>
      <c r="D447" s="79" t="s">
        <v>197</v>
      </c>
      <c r="E447" s="79" t="s">
        <v>162</v>
      </c>
      <c r="F447" s="79" t="s">
        <v>1394</v>
      </c>
      <c r="G447" s="130"/>
      <c r="H447" s="80"/>
      <c r="I447" s="80"/>
      <c r="J447" s="80"/>
      <c r="K447" s="22"/>
      <c r="L447" s="22"/>
      <c r="M447" s="22"/>
      <c r="N447" s="22"/>
      <c r="O447" s="22"/>
      <c r="P447" s="22"/>
      <c r="Q447" s="22"/>
      <c r="R447" s="22"/>
      <c r="S447" s="22"/>
      <c r="T447" s="22"/>
      <c r="U447" s="22"/>
      <c r="V447" s="22"/>
      <c r="W447" s="22"/>
    </row>
    <row r="448" spans="1:23" ht="84" x14ac:dyDescent="0.15">
      <c r="A448" s="45">
        <v>300</v>
      </c>
      <c r="B448" s="124">
        <v>42206</v>
      </c>
      <c r="C448" s="45" t="s">
        <v>1453</v>
      </c>
      <c r="D448" s="79" t="s">
        <v>1425</v>
      </c>
      <c r="E448" s="79" t="s">
        <v>1117</v>
      </c>
      <c r="F448" s="79" t="s">
        <v>234</v>
      </c>
      <c r="G448" s="79">
        <v>62</v>
      </c>
      <c r="H448" s="45" t="s">
        <v>1454</v>
      </c>
      <c r="I448" s="80"/>
      <c r="J448" s="80"/>
      <c r="K448" s="22"/>
      <c r="L448" s="22"/>
      <c r="M448" s="22"/>
      <c r="N448" s="22"/>
      <c r="O448" s="22"/>
      <c r="P448" s="22"/>
      <c r="Q448" s="22"/>
      <c r="R448" s="22"/>
      <c r="S448" s="22"/>
      <c r="T448" s="22"/>
      <c r="U448" s="22"/>
      <c r="V448" s="22"/>
      <c r="W448" s="22"/>
    </row>
    <row r="449" spans="1:23" ht="56" x14ac:dyDescent="0.15">
      <c r="A449" s="45">
        <v>300</v>
      </c>
      <c r="B449" s="124">
        <v>42207</v>
      </c>
      <c r="C449" s="45" t="s">
        <v>1455</v>
      </c>
      <c r="D449" s="79" t="s">
        <v>1446</v>
      </c>
      <c r="E449" s="79" t="s">
        <v>678</v>
      </c>
      <c r="F449" s="79" t="s">
        <v>1394</v>
      </c>
      <c r="G449" s="79" t="s">
        <v>32</v>
      </c>
      <c r="H449" s="45" t="s">
        <v>1456</v>
      </c>
      <c r="I449" s="80"/>
      <c r="J449" s="80"/>
      <c r="K449" s="22"/>
      <c r="L449" s="22"/>
      <c r="M449" s="22"/>
      <c r="N449" s="22"/>
      <c r="O449" s="22"/>
      <c r="P449" s="22"/>
      <c r="Q449" s="22"/>
      <c r="R449" s="22"/>
      <c r="S449" s="22"/>
      <c r="T449" s="22"/>
      <c r="U449" s="22"/>
      <c r="V449" s="22"/>
      <c r="W449" s="22"/>
    </row>
    <row r="450" spans="1:23" ht="84" x14ac:dyDescent="0.15">
      <c r="A450" s="45">
        <v>300</v>
      </c>
      <c r="B450" s="124">
        <v>42210</v>
      </c>
      <c r="C450" s="45" t="s">
        <v>1457</v>
      </c>
      <c r="D450" s="79" t="s">
        <v>1120</v>
      </c>
      <c r="E450" s="79" t="s">
        <v>135</v>
      </c>
      <c r="F450" s="79" t="s">
        <v>234</v>
      </c>
      <c r="G450" s="79">
        <v>49</v>
      </c>
      <c r="H450" s="45" t="s">
        <v>1458</v>
      </c>
      <c r="I450" s="80"/>
      <c r="J450" s="80"/>
      <c r="K450" s="22"/>
      <c r="L450" s="22"/>
      <c r="M450" s="22"/>
      <c r="N450" s="22"/>
      <c r="O450" s="22"/>
      <c r="P450" s="22"/>
      <c r="Q450" s="22"/>
      <c r="R450" s="22"/>
      <c r="S450" s="22"/>
      <c r="T450" s="22"/>
      <c r="U450" s="22"/>
      <c r="V450" s="22"/>
      <c r="W450" s="22"/>
    </row>
    <row r="451" spans="1:23" ht="42" x14ac:dyDescent="0.15">
      <c r="A451" s="126">
        <v>300</v>
      </c>
      <c r="B451" s="124">
        <v>42576</v>
      </c>
      <c r="C451" s="126" t="s">
        <v>1459</v>
      </c>
      <c r="D451" s="134" t="s">
        <v>1117</v>
      </c>
      <c r="E451" s="134" t="s">
        <v>1117</v>
      </c>
      <c r="F451" s="134" t="s">
        <v>1394</v>
      </c>
      <c r="G451" s="79"/>
      <c r="H451" s="126" t="s">
        <v>1460</v>
      </c>
      <c r="I451" s="80"/>
      <c r="J451" s="80"/>
      <c r="K451" s="22"/>
      <c r="L451" s="22"/>
      <c r="M451" s="22"/>
      <c r="N451" s="22"/>
      <c r="O451" s="22"/>
      <c r="P451" s="22"/>
      <c r="Q451" s="22"/>
      <c r="R451" s="22"/>
      <c r="S451" s="22"/>
      <c r="T451" s="22"/>
      <c r="U451" s="22"/>
      <c r="V451" s="22"/>
      <c r="W451" s="22"/>
    </row>
    <row r="452" spans="1:23" ht="14" x14ac:dyDescent="0.15">
      <c r="A452" s="45">
        <v>300</v>
      </c>
      <c r="B452" s="124">
        <v>42211</v>
      </c>
      <c r="C452" s="45" t="s">
        <v>1461</v>
      </c>
      <c r="D452" s="79" t="s">
        <v>1159</v>
      </c>
      <c r="E452" s="79" t="s">
        <v>135</v>
      </c>
      <c r="F452" s="79" t="s">
        <v>234</v>
      </c>
      <c r="G452" s="79">
        <v>53</v>
      </c>
      <c r="H452" s="45" t="s">
        <v>1462</v>
      </c>
      <c r="I452" s="80"/>
      <c r="J452" s="80"/>
      <c r="K452" s="22"/>
      <c r="L452" s="22"/>
      <c r="M452" s="22"/>
      <c r="N452" s="22"/>
      <c r="O452" s="22"/>
      <c r="P452" s="22"/>
      <c r="Q452" s="22"/>
      <c r="R452" s="22"/>
      <c r="S452" s="22"/>
      <c r="T452" s="22"/>
      <c r="U452" s="22"/>
      <c r="V452" s="22"/>
      <c r="W452" s="22"/>
    </row>
    <row r="453" spans="1:23" ht="14" x14ac:dyDescent="0.15">
      <c r="A453" s="136">
        <v>300</v>
      </c>
      <c r="B453" s="124">
        <v>42214</v>
      </c>
      <c r="C453" s="45" t="s">
        <v>1463</v>
      </c>
      <c r="D453" s="79" t="s">
        <v>1164</v>
      </c>
      <c r="E453" s="79" t="s">
        <v>135</v>
      </c>
      <c r="F453" s="79" t="s">
        <v>234</v>
      </c>
      <c r="G453" s="79">
        <v>58</v>
      </c>
      <c r="H453" s="45" t="s">
        <v>1464</v>
      </c>
      <c r="I453" s="80"/>
      <c r="J453" s="80"/>
      <c r="K453" s="22"/>
      <c r="L453" s="22"/>
      <c r="M453" s="22"/>
      <c r="N453" s="22"/>
      <c r="O453" s="22"/>
      <c r="P453" s="22"/>
      <c r="Q453" s="22"/>
      <c r="R453" s="22"/>
      <c r="S453" s="22"/>
      <c r="T453" s="22"/>
      <c r="U453" s="22"/>
      <c r="V453" s="22"/>
      <c r="W453" s="22"/>
    </row>
    <row r="454" spans="1:23" ht="196" x14ac:dyDescent="0.15">
      <c r="A454" s="45">
        <v>300</v>
      </c>
      <c r="B454" s="124">
        <v>41851</v>
      </c>
      <c r="C454" s="45" t="s">
        <v>1465</v>
      </c>
      <c r="D454" s="79" t="s">
        <v>528</v>
      </c>
      <c r="E454" s="79" t="s">
        <v>89</v>
      </c>
      <c r="F454" s="79" t="s">
        <v>234</v>
      </c>
      <c r="G454" s="79">
        <v>71</v>
      </c>
      <c r="H454" s="45" t="s">
        <v>1466</v>
      </c>
      <c r="I454" s="80"/>
      <c r="J454" s="80"/>
      <c r="K454" s="22"/>
      <c r="L454" s="22"/>
      <c r="M454" s="22"/>
      <c r="N454" s="22"/>
      <c r="O454" s="22"/>
      <c r="P454" s="22"/>
      <c r="Q454" s="22"/>
      <c r="R454" s="22"/>
      <c r="S454" s="22"/>
      <c r="T454" s="22"/>
      <c r="U454" s="22"/>
      <c r="V454" s="22"/>
      <c r="W454" s="22"/>
    </row>
    <row r="455" spans="1:23" ht="14" x14ac:dyDescent="0.15">
      <c r="A455" s="45">
        <v>300</v>
      </c>
      <c r="B455" s="124">
        <v>42218</v>
      </c>
      <c r="C455" s="45" t="s">
        <v>1467</v>
      </c>
      <c r="D455" s="79" t="s">
        <v>1468</v>
      </c>
      <c r="E455" s="79" t="s">
        <v>135</v>
      </c>
      <c r="F455" s="79" t="s">
        <v>234</v>
      </c>
      <c r="G455" s="79">
        <v>69</v>
      </c>
      <c r="H455" s="45" t="s">
        <v>1469</v>
      </c>
      <c r="I455" s="80"/>
      <c r="J455" s="80"/>
      <c r="K455" s="22"/>
      <c r="L455" s="22"/>
      <c r="M455" s="22"/>
      <c r="N455" s="22"/>
      <c r="O455" s="22"/>
      <c r="P455" s="22"/>
      <c r="Q455" s="22"/>
      <c r="R455" s="22"/>
      <c r="S455" s="22"/>
      <c r="T455" s="22"/>
      <c r="U455" s="22"/>
      <c r="V455" s="22"/>
      <c r="W455" s="22"/>
    </row>
    <row r="456" spans="1:23" ht="13" x14ac:dyDescent="0.15">
      <c r="A456" s="80"/>
      <c r="B456" s="137"/>
      <c r="C456" s="80"/>
      <c r="D456" s="130"/>
      <c r="E456" s="130"/>
      <c r="F456" s="130"/>
      <c r="G456" s="130"/>
      <c r="H456" s="80"/>
      <c r="I456" s="80"/>
      <c r="J456" s="80"/>
      <c r="K456" s="22"/>
      <c r="L456" s="22"/>
      <c r="M456" s="22"/>
      <c r="N456" s="22"/>
      <c r="O456" s="22"/>
      <c r="P456" s="22"/>
      <c r="Q456" s="22"/>
      <c r="R456" s="22"/>
      <c r="S456" s="22"/>
      <c r="T456" s="22"/>
      <c r="U456" s="22"/>
      <c r="V456" s="22"/>
      <c r="W456" s="22"/>
    </row>
    <row r="457" spans="1:23" ht="13" x14ac:dyDescent="0.15">
      <c r="A457" s="80"/>
      <c r="B457" s="80"/>
      <c r="C457" s="80"/>
      <c r="D457" s="130"/>
      <c r="E457" s="130"/>
      <c r="F457" s="130"/>
      <c r="G457" s="130"/>
      <c r="H457" s="80"/>
      <c r="I457" s="80"/>
      <c r="J457" s="80"/>
      <c r="K457" s="22"/>
      <c r="L457" s="22"/>
      <c r="M457" s="22"/>
      <c r="N457" s="22"/>
      <c r="O457" s="22"/>
      <c r="P457" s="22"/>
      <c r="Q457" s="22"/>
      <c r="R457" s="22"/>
      <c r="S457" s="22"/>
      <c r="T457" s="22"/>
      <c r="U457" s="22"/>
      <c r="V457" s="22"/>
      <c r="W457" s="22"/>
    </row>
    <row r="458" spans="1:23" ht="13" x14ac:dyDescent="0.15">
      <c r="A458" s="129"/>
      <c r="B458" s="138"/>
      <c r="C458" s="129"/>
      <c r="D458" s="139"/>
      <c r="E458" s="139"/>
      <c r="F458" s="139"/>
      <c r="G458" s="139"/>
      <c r="H458" s="129"/>
      <c r="I458" s="22"/>
      <c r="J458" s="22"/>
      <c r="K458" s="22"/>
      <c r="L458" s="22"/>
      <c r="M458" s="22"/>
      <c r="N458" s="22"/>
      <c r="O458" s="22"/>
      <c r="P458" s="22"/>
      <c r="Q458" s="22"/>
      <c r="R458" s="22"/>
      <c r="S458" s="22"/>
      <c r="T458" s="22"/>
      <c r="U458" s="22"/>
      <c r="V458" s="22"/>
      <c r="W458" s="22"/>
    </row>
    <row r="459" spans="1:23" ht="13" x14ac:dyDescent="0.15">
      <c r="A459" s="129"/>
      <c r="B459" s="138"/>
      <c r="C459" s="129"/>
      <c r="D459" s="139"/>
      <c r="E459" s="139"/>
      <c r="F459" s="139"/>
      <c r="G459" s="139"/>
      <c r="H459" s="129"/>
      <c r="I459" s="22"/>
      <c r="J459" s="22"/>
      <c r="K459" s="22"/>
      <c r="L459" s="22"/>
      <c r="M459" s="22"/>
      <c r="N459" s="22"/>
      <c r="O459" s="22"/>
      <c r="P459" s="22"/>
      <c r="Q459" s="22"/>
      <c r="R459" s="22"/>
      <c r="S459" s="22"/>
      <c r="T459" s="22"/>
      <c r="U459" s="22"/>
      <c r="V459" s="22"/>
      <c r="W459" s="22"/>
    </row>
    <row r="460" spans="1:23" ht="13" x14ac:dyDescent="0.15">
      <c r="A460" s="129"/>
      <c r="B460" s="138"/>
      <c r="C460" s="129"/>
      <c r="D460" s="139"/>
      <c r="E460" s="139"/>
      <c r="F460" s="139"/>
      <c r="G460" s="139"/>
      <c r="H460" s="129"/>
      <c r="I460" s="22"/>
      <c r="J460" s="22"/>
      <c r="K460" s="22"/>
      <c r="L460" s="22"/>
      <c r="M460" s="22"/>
      <c r="N460" s="22"/>
      <c r="O460" s="22"/>
      <c r="P460" s="22"/>
      <c r="Q460" s="22"/>
      <c r="R460" s="22"/>
      <c r="S460" s="22"/>
      <c r="T460" s="22"/>
      <c r="U460" s="22"/>
      <c r="V460" s="22"/>
      <c r="W460" s="22"/>
    </row>
    <row r="461" spans="1:23" ht="13" x14ac:dyDescent="0.15">
      <c r="A461" s="140"/>
      <c r="B461" s="141"/>
      <c r="C461" s="140"/>
      <c r="D461" s="142"/>
      <c r="E461" s="142"/>
      <c r="F461" s="142"/>
      <c r="G461" s="142"/>
      <c r="H461" s="140"/>
      <c r="I461" s="22"/>
      <c r="J461" s="22"/>
      <c r="K461" s="22"/>
      <c r="L461" s="22"/>
      <c r="M461" s="22"/>
      <c r="N461" s="22"/>
      <c r="O461" s="22"/>
      <c r="P461" s="22"/>
      <c r="Q461" s="22"/>
      <c r="R461" s="22"/>
      <c r="S461" s="22"/>
      <c r="T461" s="22"/>
      <c r="U461" s="22"/>
      <c r="V461" s="22"/>
      <c r="W461" s="22"/>
    </row>
    <row r="462" spans="1:23" ht="13" x14ac:dyDescent="0.15">
      <c r="A462" s="129"/>
      <c r="B462" s="141"/>
      <c r="C462" s="129"/>
      <c r="D462" s="139"/>
      <c r="E462" s="139"/>
      <c r="F462" s="139"/>
      <c r="G462" s="139"/>
      <c r="H462" s="129"/>
      <c r="I462" s="22"/>
      <c r="J462" s="22"/>
      <c r="K462" s="22"/>
      <c r="L462" s="22"/>
      <c r="M462" s="22"/>
      <c r="N462" s="22"/>
      <c r="O462" s="22"/>
      <c r="P462" s="22"/>
      <c r="Q462" s="22"/>
      <c r="R462" s="22"/>
      <c r="S462" s="22"/>
      <c r="T462" s="22"/>
      <c r="U462" s="22"/>
      <c r="V462" s="22"/>
      <c r="W462" s="22"/>
    </row>
    <row r="463" spans="1:23" ht="13" x14ac:dyDescent="0.15">
      <c r="A463" s="129"/>
      <c r="B463" s="141"/>
      <c r="C463" s="129"/>
      <c r="D463" s="139"/>
      <c r="E463" s="139"/>
      <c r="F463" s="139"/>
      <c r="G463" s="139"/>
      <c r="H463" s="129"/>
      <c r="I463" s="22"/>
      <c r="J463" s="22"/>
      <c r="K463" s="22"/>
      <c r="L463" s="22"/>
      <c r="M463" s="22"/>
      <c r="N463" s="22"/>
      <c r="O463" s="22"/>
      <c r="P463" s="22"/>
      <c r="Q463" s="22"/>
      <c r="R463" s="22"/>
      <c r="S463" s="22"/>
      <c r="T463" s="22"/>
      <c r="U463" s="22"/>
      <c r="V463" s="22"/>
      <c r="W463" s="22"/>
    </row>
    <row r="464" spans="1:23" ht="13" x14ac:dyDescent="0.15">
      <c r="A464" s="129"/>
      <c r="B464" s="141"/>
      <c r="C464" s="129"/>
      <c r="D464" s="139"/>
      <c r="E464" s="139"/>
      <c r="F464" s="139"/>
      <c r="G464" s="139"/>
      <c r="H464" s="129"/>
      <c r="I464" s="22"/>
      <c r="J464" s="22"/>
      <c r="K464" s="22"/>
      <c r="L464" s="22"/>
      <c r="M464" s="22"/>
      <c r="N464" s="22"/>
      <c r="O464" s="22"/>
      <c r="P464" s="22"/>
      <c r="Q464" s="22"/>
      <c r="R464" s="22"/>
      <c r="S464" s="22"/>
      <c r="T464" s="22"/>
      <c r="U464" s="22"/>
      <c r="V464" s="22"/>
      <c r="W464" s="22"/>
    </row>
    <row r="465" spans="1:23" ht="13" x14ac:dyDescent="0.15">
      <c r="A465" s="22"/>
      <c r="B465" s="22"/>
      <c r="C465" s="22"/>
      <c r="D465" s="12"/>
      <c r="E465" s="12"/>
      <c r="F465" s="12"/>
      <c r="G465" s="12"/>
      <c r="H465" s="22"/>
      <c r="I465" s="22"/>
      <c r="J465" s="22"/>
      <c r="K465" s="22"/>
      <c r="L465" s="22"/>
      <c r="M465" s="22"/>
      <c r="N465" s="22"/>
      <c r="O465" s="22"/>
      <c r="P465" s="22"/>
      <c r="Q465" s="22"/>
      <c r="R465" s="22"/>
      <c r="S465" s="22"/>
      <c r="T465" s="22"/>
      <c r="U465" s="22"/>
      <c r="V465" s="22"/>
      <c r="W465" s="22"/>
    </row>
    <row r="466" spans="1:23" ht="13" x14ac:dyDescent="0.15">
      <c r="A466" s="22"/>
      <c r="B466" s="22"/>
      <c r="C466" s="22"/>
      <c r="D466" s="12"/>
      <c r="E466" s="12"/>
      <c r="F466" s="12"/>
      <c r="G466" s="12"/>
      <c r="H466" s="22"/>
      <c r="I466" s="22"/>
      <c r="J466" s="22"/>
      <c r="K466" s="22"/>
      <c r="L466" s="22"/>
      <c r="M466" s="22"/>
      <c r="N466" s="22"/>
      <c r="O466" s="22"/>
      <c r="P466" s="22"/>
      <c r="Q466" s="22"/>
      <c r="R466" s="22"/>
      <c r="S466" s="22"/>
      <c r="T466" s="22"/>
      <c r="U466" s="22"/>
      <c r="V466" s="22"/>
      <c r="W466" s="22"/>
    </row>
    <row r="467" spans="1:23" ht="13" x14ac:dyDescent="0.15">
      <c r="A467" s="22"/>
      <c r="B467" s="22"/>
      <c r="C467" s="22"/>
      <c r="D467" s="12"/>
      <c r="E467" s="12"/>
      <c r="F467" s="12"/>
      <c r="G467" s="12"/>
      <c r="H467" s="22"/>
      <c r="I467" s="22"/>
      <c r="J467" s="22"/>
      <c r="K467" s="22"/>
      <c r="L467" s="22"/>
      <c r="M467" s="22"/>
      <c r="N467" s="22"/>
      <c r="O467" s="22"/>
      <c r="P467" s="22"/>
      <c r="Q467" s="22"/>
      <c r="R467" s="22"/>
      <c r="S467" s="22"/>
      <c r="T467" s="22"/>
      <c r="U467" s="22"/>
      <c r="V467" s="22"/>
      <c r="W467" s="22"/>
    </row>
    <row r="468" spans="1:23" ht="13" x14ac:dyDescent="0.15">
      <c r="A468" s="22"/>
      <c r="B468" s="22"/>
      <c r="C468" s="22"/>
      <c r="D468" s="12"/>
      <c r="E468" s="12"/>
      <c r="F468" s="12"/>
      <c r="G468" s="12"/>
      <c r="H468" s="22"/>
      <c r="I468" s="22"/>
      <c r="J468" s="22"/>
      <c r="K468" s="22"/>
      <c r="L468" s="22"/>
      <c r="M468" s="22"/>
      <c r="N468" s="22"/>
      <c r="O468" s="22"/>
      <c r="P468" s="22"/>
      <c r="Q468" s="22"/>
      <c r="R468" s="22"/>
      <c r="S468" s="22"/>
      <c r="T468" s="22"/>
      <c r="U468" s="22"/>
      <c r="V468" s="22"/>
      <c r="W468" s="22"/>
    </row>
    <row r="469" spans="1:23" ht="13" x14ac:dyDescent="0.15">
      <c r="A469" s="22"/>
      <c r="B469" s="22"/>
      <c r="C469" s="22"/>
      <c r="D469" s="12"/>
      <c r="E469" s="12"/>
      <c r="F469" s="12"/>
      <c r="G469" s="12"/>
      <c r="H469" s="22"/>
      <c r="I469" s="22"/>
      <c r="J469" s="22"/>
      <c r="K469" s="22"/>
      <c r="L469" s="22"/>
      <c r="M469" s="22"/>
      <c r="N469" s="22"/>
      <c r="O469" s="22"/>
      <c r="P469" s="22"/>
      <c r="Q469" s="22"/>
      <c r="R469" s="22"/>
      <c r="S469" s="22"/>
      <c r="T469" s="22"/>
      <c r="U469" s="22"/>
      <c r="V469" s="22"/>
      <c r="W469" s="22"/>
    </row>
    <row r="470" spans="1:23" ht="13" x14ac:dyDescent="0.15">
      <c r="A470" s="22"/>
      <c r="B470" s="22"/>
      <c r="C470" s="22"/>
      <c r="D470" s="12"/>
      <c r="E470" s="12"/>
      <c r="F470" s="12"/>
      <c r="G470" s="139"/>
      <c r="H470" s="129"/>
      <c r="I470" s="22"/>
      <c r="J470" s="22"/>
      <c r="K470" s="22"/>
      <c r="L470" s="22"/>
      <c r="M470" s="22"/>
      <c r="N470" s="22"/>
      <c r="O470" s="22"/>
      <c r="P470" s="22"/>
      <c r="Q470" s="22"/>
      <c r="R470" s="22"/>
      <c r="S470" s="22"/>
      <c r="T470" s="22"/>
      <c r="U470" s="22"/>
      <c r="V470" s="22"/>
      <c r="W470" s="22"/>
    </row>
    <row r="471" spans="1:23" ht="13" x14ac:dyDescent="0.15">
      <c r="A471" s="22"/>
      <c r="B471" s="22"/>
      <c r="C471" s="22"/>
      <c r="D471" s="12"/>
      <c r="E471" s="12"/>
      <c r="F471" s="12"/>
      <c r="G471" s="12"/>
      <c r="H471" s="22"/>
      <c r="I471" s="22"/>
      <c r="J471" s="22"/>
      <c r="K471" s="22"/>
      <c r="L471" s="22"/>
      <c r="M471" s="22"/>
      <c r="N471" s="22"/>
      <c r="O471" s="22"/>
      <c r="P471" s="22"/>
      <c r="Q471" s="22"/>
      <c r="R471" s="22"/>
      <c r="S471" s="22"/>
      <c r="T471" s="22"/>
      <c r="U471" s="22"/>
      <c r="V471" s="22"/>
      <c r="W471" s="22"/>
    </row>
    <row r="472" spans="1:23" ht="13" x14ac:dyDescent="0.15">
      <c r="A472" s="22"/>
      <c r="B472" s="22"/>
      <c r="C472" s="22"/>
      <c r="D472" s="12"/>
      <c r="E472" s="12"/>
      <c r="F472" s="12"/>
      <c r="G472" s="12"/>
      <c r="H472" s="22"/>
      <c r="I472" s="22"/>
      <c r="J472" s="22"/>
      <c r="K472" s="22"/>
      <c r="L472" s="22"/>
      <c r="M472" s="22"/>
      <c r="N472" s="22"/>
      <c r="O472" s="22"/>
      <c r="P472" s="22"/>
      <c r="Q472" s="22"/>
      <c r="R472" s="22"/>
      <c r="S472" s="22"/>
      <c r="T472" s="22"/>
      <c r="U472" s="22"/>
      <c r="V472" s="22"/>
      <c r="W472" s="22"/>
    </row>
    <row r="473" spans="1:23" ht="13" x14ac:dyDescent="0.15">
      <c r="A473" s="22"/>
      <c r="B473" s="22"/>
      <c r="C473" s="22"/>
      <c r="D473" s="12"/>
      <c r="E473" s="12"/>
      <c r="F473" s="12"/>
      <c r="G473" s="12"/>
      <c r="H473" s="22"/>
      <c r="I473" s="22"/>
      <c r="J473" s="22"/>
      <c r="K473" s="22"/>
      <c r="L473" s="22"/>
      <c r="M473" s="22"/>
      <c r="N473" s="22"/>
      <c r="O473" s="22"/>
      <c r="P473" s="22"/>
      <c r="Q473" s="22"/>
      <c r="R473" s="22"/>
      <c r="S473" s="22"/>
      <c r="T473" s="22"/>
      <c r="U473" s="22"/>
      <c r="V473" s="22"/>
      <c r="W473" s="22"/>
    </row>
    <row r="474" spans="1:23" ht="13" x14ac:dyDescent="0.15">
      <c r="A474" s="22"/>
      <c r="B474" s="22"/>
      <c r="C474" s="22"/>
      <c r="D474" s="12"/>
      <c r="E474" s="12"/>
      <c r="F474" s="12"/>
      <c r="G474" s="12"/>
      <c r="H474" s="22"/>
      <c r="I474" s="22"/>
      <c r="J474" s="22"/>
      <c r="K474" s="22"/>
      <c r="L474" s="22"/>
      <c r="M474" s="22"/>
      <c r="N474" s="22"/>
      <c r="O474" s="22"/>
      <c r="P474" s="22"/>
      <c r="Q474" s="22"/>
      <c r="R474" s="22"/>
      <c r="S474" s="22"/>
      <c r="T474" s="22"/>
      <c r="U474" s="22"/>
      <c r="V474" s="22"/>
      <c r="W474" s="22"/>
    </row>
    <row r="475" spans="1:23" ht="13" x14ac:dyDescent="0.15">
      <c r="A475" s="22"/>
      <c r="B475" s="22"/>
      <c r="C475" s="22"/>
      <c r="D475" s="12"/>
      <c r="E475" s="12"/>
      <c r="F475" s="12"/>
      <c r="G475" s="12"/>
      <c r="H475" s="22"/>
      <c r="I475" s="22"/>
      <c r="J475" s="22"/>
      <c r="K475" s="22"/>
      <c r="L475" s="22"/>
      <c r="M475" s="22"/>
      <c r="N475" s="22"/>
      <c r="O475" s="22"/>
      <c r="P475" s="22"/>
      <c r="Q475" s="22"/>
      <c r="R475" s="22"/>
      <c r="S475" s="22"/>
      <c r="T475" s="22"/>
      <c r="U475" s="22"/>
      <c r="V475" s="22"/>
      <c r="W475" s="22"/>
    </row>
    <row r="476" spans="1:23" ht="13" x14ac:dyDescent="0.15">
      <c r="A476" s="22"/>
      <c r="B476" s="22"/>
      <c r="C476" s="22"/>
      <c r="D476" s="12"/>
      <c r="E476" s="12"/>
      <c r="F476" s="12"/>
      <c r="G476" s="12"/>
      <c r="H476" s="22"/>
      <c r="I476" s="22"/>
      <c r="J476" s="22"/>
      <c r="K476" s="22"/>
      <c r="L476" s="22"/>
      <c r="M476" s="22"/>
      <c r="N476" s="22"/>
      <c r="O476" s="22"/>
      <c r="P476" s="22"/>
      <c r="Q476" s="22"/>
      <c r="R476" s="22"/>
      <c r="S476" s="22"/>
      <c r="T476" s="22"/>
      <c r="U476" s="22"/>
      <c r="V476" s="22"/>
      <c r="W476" s="22"/>
    </row>
    <row r="477" spans="1:23" ht="13" x14ac:dyDescent="0.15">
      <c r="A477" s="22"/>
      <c r="B477" s="22"/>
      <c r="C477" s="22"/>
      <c r="D477" s="12"/>
      <c r="E477" s="12"/>
      <c r="F477" s="12"/>
      <c r="G477" s="12"/>
      <c r="H477" s="22"/>
      <c r="I477" s="22"/>
      <c r="J477" s="22"/>
      <c r="K477" s="22"/>
      <c r="L477" s="22"/>
      <c r="M477" s="22"/>
      <c r="N477" s="22"/>
      <c r="O477" s="22"/>
      <c r="P477" s="22"/>
      <c r="Q477" s="22"/>
      <c r="R477" s="22"/>
      <c r="S477" s="22"/>
      <c r="T477" s="22"/>
      <c r="U477" s="22"/>
      <c r="V477" s="22"/>
      <c r="W477" s="22"/>
    </row>
    <row r="478" spans="1:23" ht="13" x14ac:dyDescent="0.15">
      <c r="A478" s="22"/>
      <c r="B478" s="22"/>
      <c r="C478" s="22"/>
      <c r="D478" s="12"/>
      <c r="E478" s="12"/>
      <c r="F478" s="12"/>
      <c r="G478" s="12"/>
      <c r="H478" s="22"/>
      <c r="I478" s="22"/>
      <c r="J478" s="22"/>
      <c r="K478" s="22"/>
      <c r="L478" s="22"/>
      <c r="M478" s="22"/>
      <c r="N478" s="22"/>
      <c r="O478" s="22"/>
      <c r="P478" s="22"/>
      <c r="Q478" s="22"/>
      <c r="R478" s="22"/>
      <c r="S478" s="22"/>
      <c r="T478" s="22"/>
      <c r="U478" s="22"/>
      <c r="V478" s="22"/>
      <c r="W478" s="22"/>
    </row>
    <row r="479" spans="1:23" ht="13" x14ac:dyDescent="0.15">
      <c r="A479" s="22"/>
      <c r="B479" s="22"/>
      <c r="C479" s="22"/>
      <c r="D479" s="12"/>
      <c r="E479" s="12"/>
      <c r="F479" s="12"/>
      <c r="G479" s="139"/>
      <c r="H479" s="129"/>
      <c r="I479" s="22"/>
      <c r="J479" s="22"/>
      <c r="K479" s="22"/>
      <c r="L479" s="22"/>
      <c r="M479" s="22"/>
      <c r="N479" s="22"/>
      <c r="O479" s="22"/>
      <c r="P479" s="22"/>
      <c r="Q479" s="22"/>
      <c r="R479" s="22"/>
      <c r="S479" s="22"/>
      <c r="T479" s="22"/>
      <c r="U479" s="22"/>
      <c r="V479" s="22"/>
      <c r="W479" s="22"/>
    </row>
    <row r="480" spans="1:23" ht="13" x14ac:dyDescent="0.15">
      <c r="A480" s="22"/>
      <c r="B480" s="22"/>
      <c r="C480" s="22"/>
      <c r="D480" s="12"/>
      <c r="E480" s="12"/>
      <c r="F480" s="12"/>
      <c r="G480" s="139"/>
      <c r="H480" s="129"/>
      <c r="I480" s="22"/>
      <c r="J480" s="22"/>
      <c r="K480" s="22"/>
      <c r="L480" s="22"/>
      <c r="M480" s="22"/>
      <c r="N480" s="22"/>
      <c r="O480" s="22"/>
      <c r="P480" s="22"/>
      <c r="Q480" s="22"/>
      <c r="R480" s="22"/>
      <c r="S480" s="22"/>
      <c r="T480" s="22"/>
      <c r="U480" s="22"/>
      <c r="V480" s="22"/>
      <c r="W480" s="22"/>
    </row>
    <row r="481" spans="1:23" ht="13" x14ac:dyDescent="0.15">
      <c r="A481" s="22"/>
      <c r="B481" s="22"/>
      <c r="C481" s="22"/>
      <c r="D481" s="12"/>
      <c r="E481" s="12"/>
      <c r="F481" s="12"/>
      <c r="G481" s="12"/>
      <c r="H481" s="22"/>
      <c r="I481" s="22"/>
      <c r="J481" s="22"/>
      <c r="K481" s="22"/>
      <c r="L481" s="22"/>
      <c r="M481" s="22"/>
      <c r="N481" s="22"/>
      <c r="O481" s="22"/>
      <c r="P481" s="22"/>
      <c r="Q481" s="22"/>
      <c r="R481" s="22"/>
      <c r="S481" s="22"/>
      <c r="T481" s="22"/>
      <c r="U481" s="22"/>
      <c r="V481" s="22"/>
      <c r="W481" s="22"/>
    </row>
    <row r="482" spans="1:23" ht="13" x14ac:dyDescent="0.15">
      <c r="A482" s="22"/>
      <c r="B482" s="22"/>
      <c r="C482" s="22"/>
      <c r="D482" s="12"/>
      <c r="E482" s="12"/>
      <c r="F482" s="12"/>
      <c r="G482" s="12"/>
      <c r="H482" s="22"/>
      <c r="I482" s="22"/>
      <c r="J482" s="22"/>
      <c r="K482" s="22"/>
      <c r="L482" s="22"/>
      <c r="M482" s="22"/>
      <c r="N482" s="22"/>
      <c r="O482" s="22"/>
      <c r="P482" s="22"/>
      <c r="Q482" s="22"/>
      <c r="R482" s="22"/>
      <c r="S482" s="22"/>
      <c r="T482" s="22"/>
      <c r="U482" s="22"/>
      <c r="V482" s="22"/>
      <c r="W482" s="22"/>
    </row>
    <row r="483" spans="1:23" ht="13" x14ac:dyDescent="0.15">
      <c r="A483" s="22"/>
      <c r="B483" s="22"/>
      <c r="C483" s="22"/>
      <c r="D483" s="12"/>
      <c r="E483" s="12"/>
      <c r="F483" s="12"/>
      <c r="G483" s="12"/>
      <c r="H483" s="22"/>
      <c r="I483" s="22"/>
      <c r="J483" s="22"/>
      <c r="K483" s="22"/>
      <c r="L483" s="22"/>
      <c r="M483" s="22"/>
      <c r="N483" s="22"/>
      <c r="O483" s="22"/>
      <c r="P483" s="22"/>
      <c r="Q483" s="22"/>
      <c r="R483" s="22"/>
      <c r="S483" s="22"/>
      <c r="T483" s="22"/>
      <c r="U483" s="22"/>
      <c r="V483" s="22"/>
      <c r="W483" s="22"/>
    </row>
    <row r="484" spans="1:23" ht="13" x14ac:dyDescent="0.15">
      <c r="A484" s="22"/>
      <c r="B484" s="22"/>
      <c r="C484" s="22"/>
      <c r="D484" s="12"/>
      <c r="E484" s="12"/>
      <c r="F484" s="12"/>
      <c r="G484" s="12"/>
      <c r="H484" s="22"/>
      <c r="I484" s="106"/>
      <c r="J484" s="106"/>
      <c r="K484" s="106"/>
      <c r="L484" s="106"/>
      <c r="M484" s="106"/>
      <c r="N484" s="106"/>
      <c r="O484" s="106"/>
      <c r="P484" s="106"/>
      <c r="Q484" s="106"/>
      <c r="R484" s="106"/>
      <c r="S484" s="106"/>
      <c r="T484" s="106"/>
      <c r="U484" s="106"/>
      <c r="V484" s="106"/>
      <c r="W484" s="106"/>
    </row>
    <row r="485" spans="1:23" ht="13" x14ac:dyDescent="0.15">
      <c r="A485" s="22"/>
      <c r="B485" s="22"/>
      <c r="C485" s="22"/>
      <c r="D485" s="12"/>
      <c r="E485" s="12"/>
      <c r="F485" s="12"/>
      <c r="G485" s="12"/>
      <c r="H485" s="22"/>
      <c r="I485" s="22"/>
      <c r="J485" s="22"/>
      <c r="K485" s="22"/>
      <c r="L485" s="22"/>
      <c r="M485" s="22"/>
      <c r="N485" s="22"/>
      <c r="O485" s="22"/>
      <c r="P485" s="22"/>
      <c r="Q485" s="22"/>
      <c r="R485" s="22"/>
      <c r="S485" s="22"/>
      <c r="T485" s="22"/>
      <c r="U485" s="22"/>
      <c r="V485" s="22"/>
      <c r="W485" s="22"/>
    </row>
    <row r="486" spans="1:23" ht="13" x14ac:dyDescent="0.15">
      <c r="A486" s="22"/>
      <c r="B486" s="22"/>
      <c r="C486" s="22"/>
      <c r="D486" s="12"/>
      <c r="E486" s="12"/>
      <c r="F486" s="12"/>
      <c r="G486" s="12"/>
      <c r="H486" s="22"/>
      <c r="I486" s="22"/>
      <c r="J486" s="22"/>
      <c r="K486" s="22"/>
      <c r="L486" s="22"/>
      <c r="M486" s="22"/>
      <c r="N486" s="22"/>
      <c r="O486" s="22"/>
      <c r="P486" s="22"/>
      <c r="Q486" s="22"/>
      <c r="R486" s="22"/>
      <c r="S486" s="22"/>
      <c r="T486" s="22"/>
      <c r="U486" s="22"/>
      <c r="V486" s="22"/>
      <c r="W486" s="22"/>
    </row>
    <row r="487" spans="1:23" ht="13" x14ac:dyDescent="0.15">
      <c r="A487" s="22"/>
      <c r="B487" s="22"/>
      <c r="C487" s="22"/>
      <c r="D487" s="12"/>
      <c r="E487" s="12"/>
      <c r="F487" s="12"/>
      <c r="G487" s="12"/>
      <c r="H487" s="22"/>
      <c r="I487" s="22"/>
      <c r="J487" s="22"/>
      <c r="K487" s="22"/>
      <c r="L487" s="22"/>
      <c r="M487" s="22"/>
      <c r="N487" s="22"/>
      <c r="O487" s="22"/>
      <c r="P487" s="22"/>
      <c r="Q487" s="22"/>
      <c r="R487" s="22"/>
      <c r="S487" s="22"/>
      <c r="T487" s="22"/>
      <c r="U487" s="22"/>
      <c r="V487" s="22"/>
      <c r="W487" s="22"/>
    </row>
    <row r="488" spans="1:23" ht="13" x14ac:dyDescent="0.15">
      <c r="A488" s="22"/>
      <c r="B488" s="22"/>
      <c r="C488" s="22"/>
      <c r="D488" s="12"/>
      <c r="E488" s="12"/>
      <c r="F488" s="12"/>
      <c r="G488" s="12"/>
      <c r="H488" s="22"/>
      <c r="I488" s="22"/>
      <c r="J488" s="22"/>
      <c r="K488" s="22"/>
      <c r="L488" s="22"/>
      <c r="M488" s="22"/>
      <c r="N488" s="22"/>
      <c r="O488" s="22"/>
      <c r="P488" s="22"/>
      <c r="Q488" s="22"/>
      <c r="R488" s="22"/>
      <c r="S488" s="22"/>
      <c r="T488" s="22"/>
      <c r="U488" s="22"/>
      <c r="V488" s="22"/>
      <c r="W488" s="22"/>
    </row>
    <row r="489" spans="1:23" ht="13" x14ac:dyDescent="0.15">
      <c r="A489" s="22"/>
      <c r="B489" s="22"/>
      <c r="C489" s="22"/>
      <c r="D489" s="12"/>
      <c r="E489" s="12"/>
      <c r="F489" s="12"/>
      <c r="G489" s="12"/>
      <c r="H489" s="22"/>
      <c r="I489" s="22"/>
      <c r="J489" s="22"/>
      <c r="K489" s="22"/>
      <c r="L489" s="22"/>
      <c r="M489" s="22"/>
      <c r="N489" s="22"/>
      <c r="O489" s="22"/>
      <c r="P489" s="22"/>
      <c r="Q489" s="22"/>
      <c r="R489" s="22"/>
      <c r="S489" s="22"/>
      <c r="T489" s="22"/>
      <c r="U489" s="22"/>
      <c r="V489" s="22"/>
      <c r="W489" s="22"/>
    </row>
    <row r="490" spans="1:23" ht="13" x14ac:dyDescent="0.15">
      <c r="A490" s="22"/>
      <c r="B490" s="22"/>
      <c r="C490" s="22"/>
      <c r="D490" s="12"/>
      <c r="E490" s="12"/>
      <c r="F490" s="12"/>
      <c r="G490" s="12"/>
      <c r="H490" s="22"/>
      <c r="I490" s="22"/>
      <c r="J490" s="22"/>
      <c r="K490" s="22"/>
      <c r="L490" s="22"/>
      <c r="M490" s="22"/>
      <c r="N490" s="22"/>
      <c r="O490" s="22"/>
      <c r="P490" s="22"/>
      <c r="Q490" s="22"/>
      <c r="R490" s="22"/>
      <c r="S490" s="22"/>
      <c r="T490" s="22"/>
      <c r="U490" s="22"/>
      <c r="V490" s="22"/>
      <c r="W490" s="22"/>
    </row>
    <row r="491" spans="1:23" ht="13" x14ac:dyDescent="0.15">
      <c r="A491" s="22"/>
      <c r="B491" s="22"/>
      <c r="C491" s="22"/>
      <c r="D491" s="12"/>
      <c r="E491" s="12"/>
      <c r="F491" s="12"/>
      <c r="G491" s="12"/>
      <c r="H491" s="22"/>
      <c r="I491" s="22"/>
      <c r="J491" s="22"/>
      <c r="K491" s="22"/>
      <c r="L491" s="22"/>
      <c r="M491" s="22"/>
      <c r="N491" s="22"/>
      <c r="O491" s="22"/>
      <c r="P491" s="22"/>
      <c r="Q491" s="22"/>
      <c r="R491" s="22"/>
      <c r="S491" s="22"/>
      <c r="T491" s="22"/>
      <c r="U491" s="22"/>
      <c r="V491" s="22"/>
      <c r="W491" s="22"/>
    </row>
    <row r="492" spans="1:23" ht="13" x14ac:dyDescent="0.15">
      <c r="A492" s="22"/>
      <c r="B492" s="22"/>
      <c r="C492" s="22"/>
      <c r="D492" s="12"/>
      <c r="E492" s="12"/>
      <c r="F492" s="12"/>
      <c r="G492" s="12"/>
      <c r="H492" s="22"/>
      <c r="I492" s="22"/>
      <c r="J492" s="22"/>
      <c r="K492" s="22"/>
      <c r="L492" s="22"/>
      <c r="M492" s="22"/>
      <c r="N492" s="22"/>
      <c r="O492" s="22"/>
      <c r="P492" s="22"/>
      <c r="Q492" s="22"/>
      <c r="R492" s="22"/>
      <c r="S492" s="22"/>
      <c r="T492" s="22"/>
      <c r="U492" s="22"/>
      <c r="V492" s="22"/>
      <c r="W492" s="22"/>
    </row>
    <row r="493" spans="1:23" ht="13" x14ac:dyDescent="0.15">
      <c r="A493" s="22"/>
      <c r="B493" s="22"/>
      <c r="C493" s="22"/>
      <c r="D493" s="12"/>
      <c r="E493" s="12"/>
      <c r="F493" s="12"/>
      <c r="G493" s="12"/>
      <c r="H493" s="22"/>
      <c r="I493" s="22"/>
      <c r="J493" s="22"/>
      <c r="K493" s="22"/>
      <c r="L493" s="22"/>
      <c r="M493" s="22"/>
      <c r="N493" s="22"/>
      <c r="O493" s="22"/>
      <c r="P493" s="22"/>
      <c r="Q493" s="22"/>
      <c r="R493" s="22"/>
      <c r="S493" s="22"/>
      <c r="T493" s="22"/>
      <c r="U493" s="22"/>
      <c r="V493" s="22"/>
      <c r="W493" s="22"/>
    </row>
    <row r="494" spans="1:23" ht="13" x14ac:dyDescent="0.15">
      <c r="A494" s="22"/>
      <c r="B494" s="22"/>
      <c r="C494" s="22"/>
      <c r="D494" s="12"/>
      <c r="E494" s="12"/>
      <c r="F494" s="12"/>
      <c r="G494" s="12"/>
      <c r="H494" s="22"/>
      <c r="I494" s="22"/>
      <c r="J494" s="22"/>
      <c r="K494" s="22"/>
      <c r="L494" s="22"/>
      <c r="M494" s="22"/>
      <c r="N494" s="22"/>
      <c r="O494" s="22"/>
      <c r="P494" s="22"/>
      <c r="Q494" s="22"/>
      <c r="R494" s="22"/>
      <c r="S494" s="22"/>
      <c r="T494" s="22"/>
      <c r="U494" s="22"/>
      <c r="V494" s="22"/>
      <c r="W494" s="22"/>
    </row>
    <row r="495" spans="1:23" ht="13" x14ac:dyDescent="0.15">
      <c r="A495" s="22"/>
      <c r="B495" s="22"/>
      <c r="C495" s="22"/>
      <c r="D495" s="12"/>
      <c r="E495" s="12"/>
      <c r="F495" s="12"/>
      <c r="G495" s="12"/>
      <c r="H495" s="22"/>
      <c r="I495" s="22"/>
      <c r="J495" s="22"/>
      <c r="K495" s="22"/>
      <c r="L495" s="22"/>
      <c r="M495" s="22"/>
      <c r="N495" s="22"/>
      <c r="O495" s="22"/>
      <c r="P495" s="22"/>
      <c r="Q495" s="22"/>
      <c r="R495" s="22"/>
      <c r="S495" s="22"/>
      <c r="T495" s="22"/>
      <c r="U495" s="22"/>
      <c r="V495" s="22"/>
      <c r="W495" s="22"/>
    </row>
    <row r="496" spans="1:23" ht="13" x14ac:dyDescent="0.15">
      <c r="A496" s="22"/>
      <c r="B496" s="22"/>
      <c r="C496" s="22"/>
      <c r="D496" s="12"/>
      <c r="E496" s="12"/>
      <c r="F496" s="12"/>
      <c r="G496" s="12"/>
      <c r="H496" s="22"/>
      <c r="I496" s="106"/>
      <c r="J496" s="106"/>
      <c r="K496" s="106"/>
      <c r="L496" s="106"/>
      <c r="M496" s="106"/>
      <c r="N496" s="106"/>
      <c r="O496" s="106"/>
      <c r="P496" s="106"/>
      <c r="Q496" s="106"/>
      <c r="R496" s="106"/>
      <c r="S496" s="106"/>
      <c r="T496" s="106"/>
      <c r="U496" s="106"/>
      <c r="V496" s="106"/>
      <c r="W496" s="106"/>
    </row>
    <row r="497" spans="1:23" ht="13" x14ac:dyDescent="0.15">
      <c r="A497" s="22"/>
      <c r="B497" s="22"/>
      <c r="C497" s="22"/>
      <c r="D497" s="12"/>
      <c r="E497" s="12"/>
      <c r="F497" s="12"/>
      <c r="G497" s="12"/>
      <c r="H497" s="22"/>
      <c r="I497" s="22"/>
      <c r="J497" s="22"/>
      <c r="K497" s="22"/>
      <c r="L497" s="22"/>
      <c r="M497" s="22"/>
      <c r="N497" s="22"/>
      <c r="O497" s="22"/>
      <c r="P497" s="22"/>
      <c r="Q497" s="22"/>
      <c r="R497" s="22"/>
      <c r="S497" s="22"/>
      <c r="T497" s="22"/>
      <c r="U497" s="22"/>
      <c r="V497" s="22"/>
      <c r="W497" s="22"/>
    </row>
    <row r="498" spans="1:23" ht="13" x14ac:dyDescent="0.15">
      <c r="A498" s="22"/>
      <c r="B498" s="92"/>
      <c r="C498" s="22"/>
      <c r="D498" s="12"/>
      <c r="E498" s="12"/>
      <c r="F498" s="12"/>
      <c r="G498" s="12"/>
      <c r="H498" s="22"/>
      <c r="I498" s="22"/>
      <c r="J498" s="22"/>
      <c r="K498" s="22"/>
      <c r="L498" s="22"/>
      <c r="M498" s="22"/>
      <c r="N498" s="22"/>
      <c r="O498" s="22"/>
      <c r="P498" s="22"/>
      <c r="Q498" s="22"/>
      <c r="R498" s="22"/>
      <c r="S498" s="22"/>
      <c r="T498" s="22"/>
      <c r="U498" s="22"/>
      <c r="V498" s="22"/>
      <c r="W498" s="22"/>
    </row>
    <row r="499" spans="1:23" ht="13" x14ac:dyDescent="0.15">
      <c r="A499" s="22"/>
      <c r="B499" s="92"/>
      <c r="C499" s="22"/>
      <c r="D499" s="12"/>
      <c r="E499" s="12"/>
      <c r="F499" s="12"/>
      <c r="G499" s="12"/>
      <c r="H499" s="22"/>
      <c r="I499" s="22"/>
      <c r="J499" s="22"/>
      <c r="K499" s="22"/>
      <c r="L499" s="22"/>
      <c r="M499" s="22"/>
      <c r="N499" s="22"/>
      <c r="O499" s="22"/>
      <c r="P499" s="22"/>
      <c r="Q499" s="22"/>
      <c r="R499" s="22"/>
      <c r="S499" s="22"/>
      <c r="T499" s="22"/>
      <c r="U499" s="22"/>
      <c r="V499" s="22"/>
      <c r="W499" s="22"/>
    </row>
    <row r="500" spans="1:23" ht="13" x14ac:dyDescent="0.15">
      <c r="A500" s="22"/>
      <c r="B500" s="92"/>
      <c r="C500" s="22"/>
      <c r="D500" s="12"/>
      <c r="E500" s="12"/>
      <c r="F500" s="12"/>
      <c r="G500" s="12"/>
      <c r="H500" s="22"/>
      <c r="I500" s="22"/>
      <c r="J500" s="22"/>
      <c r="K500" s="22"/>
      <c r="L500" s="22"/>
      <c r="M500" s="22"/>
      <c r="N500" s="22"/>
      <c r="O500" s="22"/>
      <c r="P500" s="22"/>
      <c r="Q500" s="22"/>
      <c r="R500" s="22"/>
      <c r="S500" s="22"/>
      <c r="T500" s="22"/>
      <c r="U500" s="22"/>
      <c r="V500" s="22"/>
      <c r="W500" s="22"/>
    </row>
    <row r="501" spans="1:23" ht="13" x14ac:dyDescent="0.15">
      <c r="A501" s="22"/>
      <c r="B501" s="92"/>
      <c r="C501" s="22"/>
      <c r="D501" s="12"/>
      <c r="E501" s="12"/>
      <c r="F501" s="12"/>
      <c r="G501" s="12"/>
      <c r="H501" s="22"/>
      <c r="I501" s="22"/>
      <c r="J501" s="22"/>
      <c r="K501" s="22"/>
      <c r="L501" s="22"/>
      <c r="M501" s="22"/>
      <c r="N501" s="22"/>
      <c r="O501" s="22"/>
      <c r="P501" s="22"/>
      <c r="Q501" s="22"/>
      <c r="R501" s="22"/>
      <c r="S501" s="22"/>
      <c r="T501" s="22"/>
      <c r="U501" s="22"/>
      <c r="V501" s="22"/>
      <c r="W501" s="22"/>
    </row>
    <row r="502" spans="1:23" ht="13" x14ac:dyDescent="0.15">
      <c r="A502" s="22"/>
      <c r="B502" s="92"/>
      <c r="C502" s="22"/>
      <c r="D502" s="12"/>
      <c r="E502" s="12"/>
      <c r="F502" s="12"/>
      <c r="G502" s="12"/>
      <c r="H502" s="22"/>
      <c r="I502" s="22"/>
      <c r="J502" s="22"/>
      <c r="K502" s="22"/>
      <c r="L502" s="22"/>
      <c r="M502" s="22"/>
      <c r="N502" s="22"/>
      <c r="O502" s="22"/>
      <c r="P502" s="22"/>
      <c r="Q502" s="22"/>
      <c r="R502" s="22"/>
      <c r="S502" s="22"/>
      <c r="T502" s="22"/>
      <c r="U502" s="22"/>
      <c r="V502" s="22"/>
      <c r="W502" s="22"/>
    </row>
    <row r="503" spans="1:23" ht="13" x14ac:dyDescent="0.15">
      <c r="A503" s="22"/>
      <c r="B503" s="92"/>
      <c r="C503" s="22"/>
      <c r="D503" s="12"/>
      <c r="E503" s="12"/>
      <c r="F503" s="12"/>
      <c r="G503" s="12"/>
      <c r="H503" s="22"/>
      <c r="I503" s="22"/>
      <c r="J503" s="22"/>
      <c r="K503" s="22"/>
      <c r="L503" s="22"/>
      <c r="M503" s="22"/>
      <c r="N503" s="22"/>
      <c r="O503" s="22"/>
      <c r="P503" s="22"/>
      <c r="Q503" s="22"/>
      <c r="R503" s="22"/>
      <c r="S503" s="22"/>
      <c r="T503" s="22"/>
      <c r="U503" s="22"/>
      <c r="V503" s="22"/>
      <c r="W503" s="22"/>
    </row>
    <row r="504" spans="1:23" ht="13" x14ac:dyDescent="0.15">
      <c r="A504" s="22"/>
      <c r="B504" s="92"/>
      <c r="C504" s="22"/>
      <c r="D504" s="12"/>
      <c r="E504" s="12"/>
      <c r="F504" s="12"/>
      <c r="G504" s="12"/>
      <c r="H504" s="22"/>
      <c r="I504" s="22"/>
      <c r="J504" s="22"/>
      <c r="K504" s="22"/>
      <c r="L504" s="22"/>
      <c r="M504" s="22"/>
      <c r="N504" s="22"/>
      <c r="O504" s="22"/>
      <c r="P504" s="22"/>
      <c r="Q504" s="22"/>
      <c r="R504" s="22"/>
      <c r="S504" s="22"/>
      <c r="T504" s="22"/>
      <c r="U504" s="22"/>
      <c r="V504" s="22"/>
      <c r="W504" s="22"/>
    </row>
    <row r="505" spans="1:23" ht="13" x14ac:dyDescent="0.15">
      <c r="A505" s="22"/>
      <c r="B505" s="92"/>
      <c r="C505" s="22"/>
      <c r="D505" s="12"/>
      <c r="E505" s="12"/>
      <c r="F505" s="12"/>
      <c r="G505" s="12"/>
      <c r="H505" s="22"/>
      <c r="I505" s="22"/>
      <c r="J505" s="22"/>
      <c r="K505" s="22"/>
      <c r="L505" s="22"/>
      <c r="M505" s="22"/>
      <c r="N505" s="22"/>
      <c r="O505" s="22"/>
      <c r="P505" s="22"/>
      <c r="Q505" s="22"/>
      <c r="R505" s="22"/>
      <c r="S505" s="22"/>
      <c r="T505" s="22"/>
      <c r="U505" s="22"/>
      <c r="V505" s="22"/>
      <c r="W505" s="22"/>
    </row>
    <row r="506" spans="1:23" ht="13" x14ac:dyDescent="0.15">
      <c r="A506" s="22"/>
      <c r="B506" s="92"/>
      <c r="C506" s="22"/>
      <c r="D506" s="12"/>
      <c r="E506" s="12"/>
      <c r="F506" s="12"/>
      <c r="G506" s="12"/>
      <c r="H506" s="22"/>
      <c r="I506" s="22"/>
      <c r="J506" s="22"/>
      <c r="K506" s="22"/>
      <c r="L506" s="22"/>
      <c r="M506" s="22"/>
      <c r="N506" s="22"/>
      <c r="O506" s="22"/>
      <c r="P506" s="22"/>
      <c r="Q506" s="22"/>
      <c r="R506" s="22"/>
      <c r="S506" s="22"/>
      <c r="T506" s="22"/>
      <c r="U506" s="22"/>
      <c r="V506" s="22"/>
      <c r="W506" s="22"/>
    </row>
    <row r="507" spans="1:23" ht="13" x14ac:dyDescent="0.15">
      <c r="A507" s="22"/>
      <c r="B507" s="92"/>
      <c r="C507" s="22"/>
      <c r="D507" s="12"/>
      <c r="E507" s="12"/>
      <c r="F507" s="12"/>
      <c r="G507" s="12"/>
      <c r="H507" s="22"/>
      <c r="I507" s="22"/>
      <c r="J507" s="22"/>
      <c r="K507" s="22"/>
      <c r="L507" s="22"/>
      <c r="M507" s="22"/>
      <c r="N507" s="22"/>
      <c r="O507" s="22"/>
      <c r="P507" s="22"/>
      <c r="Q507" s="22"/>
      <c r="R507" s="22"/>
      <c r="S507" s="22"/>
      <c r="T507" s="22"/>
      <c r="U507" s="22"/>
      <c r="V507" s="22"/>
      <c r="W507" s="22"/>
    </row>
    <row r="508" spans="1:23" ht="13" x14ac:dyDescent="0.15">
      <c r="A508" s="22"/>
      <c r="B508" s="92"/>
      <c r="C508" s="22"/>
      <c r="D508" s="12"/>
      <c r="E508" s="12"/>
      <c r="F508" s="12"/>
      <c r="G508" s="12"/>
      <c r="H508" s="22"/>
      <c r="I508" s="22"/>
      <c r="J508" s="22"/>
      <c r="K508" s="22"/>
      <c r="L508" s="22"/>
      <c r="M508" s="22"/>
      <c r="N508" s="22"/>
      <c r="O508" s="22"/>
      <c r="P508" s="22"/>
      <c r="Q508" s="22"/>
      <c r="R508" s="22"/>
      <c r="S508" s="22"/>
      <c r="T508" s="22"/>
      <c r="U508" s="22"/>
      <c r="V508" s="22"/>
      <c r="W508" s="22"/>
    </row>
    <row r="509" spans="1:23" ht="13" x14ac:dyDescent="0.15">
      <c r="A509" s="22"/>
      <c r="B509" s="92"/>
      <c r="C509" s="22"/>
      <c r="D509" s="12"/>
      <c r="E509" s="12"/>
      <c r="F509" s="12"/>
      <c r="G509" s="12"/>
      <c r="H509" s="22"/>
      <c r="I509" s="22"/>
      <c r="J509" s="22"/>
      <c r="K509" s="22"/>
      <c r="L509" s="22"/>
      <c r="M509" s="22"/>
      <c r="N509" s="22"/>
      <c r="O509" s="22"/>
      <c r="P509" s="22"/>
      <c r="Q509" s="22"/>
      <c r="R509" s="22"/>
      <c r="S509" s="22"/>
      <c r="T509" s="22"/>
      <c r="U509" s="22"/>
      <c r="V509" s="22"/>
      <c r="W509" s="22"/>
    </row>
    <row r="510" spans="1:23" ht="13" x14ac:dyDescent="0.15">
      <c r="A510" s="22"/>
      <c r="B510" s="92"/>
      <c r="C510" s="22"/>
      <c r="D510" s="12"/>
      <c r="E510" s="12"/>
      <c r="F510" s="12"/>
      <c r="G510" s="12"/>
      <c r="H510" s="22"/>
      <c r="I510" s="22"/>
      <c r="J510" s="22"/>
      <c r="K510" s="22"/>
      <c r="L510" s="22"/>
      <c r="M510" s="22"/>
      <c r="N510" s="22"/>
      <c r="O510" s="22"/>
      <c r="P510" s="22"/>
      <c r="Q510" s="22"/>
      <c r="R510" s="22"/>
      <c r="S510" s="22"/>
      <c r="T510" s="22"/>
      <c r="U510" s="22"/>
      <c r="V510" s="22"/>
      <c r="W510" s="22"/>
    </row>
    <row r="511" spans="1:23" ht="13" x14ac:dyDescent="0.15">
      <c r="A511" s="22"/>
      <c r="B511" s="92"/>
      <c r="C511" s="22"/>
      <c r="D511" s="12"/>
      <c r="E511" s="12"/>
      <c r="F511" s="12"/>
      <c r="G511" s="12"/>
      <c r="H511" s="22"/>
      <c r="I511" s="22"/>
      <c r="J511" s="22"/>
      <c r="K511" s="22"/>
      <c r="L511" s="22"/>
      <c r="M511" s="22"/>
      <c r="N511" s="22"/>
      <c r="O511" s="22"/>
      <c r="P511" s="22"/>
      <c r="Q511" s="22"/>
      <c r="R511" s="22"/>
      <c r="S511" s="22"/>
      <c r="T511" s="22"/>
      <c r="U511" s="22"/>
      <c r="V511" s="22"/>
      <c r="W511" s="22"/>
    </row>
    <row r="512" spans="1:23" ht="13" x14ac:dyDescent="0.15">
      <c r="A512" s="22"/>
      <c r="B512" s="92"/>
      <c r="C512" s="22"/>
      <c r="D512" s="12"/>
      <c r="E512" s="12"/>
      <c r="F512" s="12"/>
      <c r="G512" s="12"/>
      <c r="H512" s="22"/>
      <c r="I512" s="22"/>
      <c r="J512" s="22"/>
      <c r="K512" s="22"/>
      <c r="L512" s="22"/>
      <c r="M512" s="22"/>
      <c r="N512" s="22"/>
      <c r="O512" s="22"/>
      <c r="P512" s="22"/>
      <c r="Q512" s="22"/>
      <c r="R512" s="22"/>
      <c r="S512" s="22"/>
      <c r="T512" s="22"/>
      <c r="U512" s="22"/>
      <c r="V512" s="22"/>
      <c r="W512" s="22"/>
    </row>
    <row r="513" spans="1:23" ht="13" x14ac:dyDescent="0.15">
      <c r="A513" s="22"/>
      <c r="B513" s="92"/>
      <c r="C513" s="22"/>
      <c r="D513" s="12"/>
      <c r="E513" s="12"/>
      <c r="F513" s="12"/>
      <c r="G513" s="12"/>
      <c r="H513" s="22"/>
      <c r="I513" s="22"/>
      <c r="J513" s="22"/>
      <c r="K513" s="22"/>
      <c r="L513" s="22"/>
      <c r="M513" s="22"/>
      <c r="N513" s="22"/>
      <c r="O513" s="22"/>
      <c r="P513" s="22"/>
      <c r="Q513" s="22"/>
      <c r="R513" s="22"/>
      <c r="S513" s="22"/>
      <c r="T513" s="22"/>
      <c r="U513" s="22"/>
      <c r="V513" s="22"/>
      <c r="W513" s="22"/>
    </row>
    <row r="514" spans="1:23" ht="13" x14ac:dyDescent="0.15">
      <c r="A514" s="22"/>
      <c r="B514" s="92"/>
      <c r="C514" s="22"/>
      <c r="D514" s="12"/>
      <c r="E514" s="12"/>
      <c r="F514" s="12"/>
      <c r="G514" s="12"/>
      <c r="H514" s="22"/>
      <c r="I514" s="22"/>
      <c r="J514" s="22"/>
      <c r="K514" s="22"/>
      <c r="L514" s="22"/>
      <c r="M514" s="22"/>
      <c r="N514" s="22"/>
      <c r="O514" s="22"/>
      <c r="P514" s="22"/>
      <c r="Q514" s="22"/>
      <c r="R514" s="22"/>
      <c r="S514" s="22"/>
      <c r="T514" s="22"/>
      <c r="U514" s="22"/>
      <c r="V514" s="22"/>
      <c r="W514" s="22"/>
    </row>
    <row r="515" spans="1:23" ht="13" x14ac:dyDescent="0.15">
      <c r="A515" s="22"/>
      <c r="B515" s="92"/>
      <c r="C515" s="22"/>
      <c r="D515" s="12"/>
      <c r="E515" s="12"/>
      <c r="F515" s="12"/>
      <c r="G515" s="12"/>
      <c r="H515" s="22"/>
      <c r="I515" s="22"/>
      <c r="J515" s="22"/>
      <c r="K515" s="22"/>
      <c r="L515" s="22"/>
      <c r="M515" s="22"/>
      <c r="N515" s="22"/>
      <c r="O515" s="22"/>
      <c r="P515" s="22"/>
      <c r="Q515" s="22"/>
      <c r="R515" s="22"/>
      <c r="S515" s="22"/>
      <c r="T515" s="22"/>
      <c r="U515" s="22"/>
      <c r="V515" s="22"/>
      <c r="W515" s="22"/>
    </row>
    <row r="516" spans="1:23" ht="13" x14ac:dyDescent="0.15">
      <c r="A516" s="22"/>
      <c r="B516" s="92"/>
      <c r="C516" s="22"/>
      <c r="D516" s="12"/>
      <c r="E516" s="12"/>
      <c r="F516" s="12"/>
      <c r="G516" s="12"/>
      <c r="H516" s="22"/>
      <c r="I516" s="22"/>
      <c r="J516" s="22"/>
      <c r="K516" s="22"/>
      <c r="L516" s="22"/>
      <c r="M516" s="22"/>
      <c r="N516" s="22"/>
      <c r="O516" s="22"/>
      <c r="P516" s="22"/>
      <c r="Q516" s="22"/>
      <c r="R516" s="22"/>
      <c r="S516" s="22"/>
      <c r="T516" s="22"/>
      <c r="U516" s="22"/>
      <c r="V516" s="22"/>
      <c r="W516" s="22"/>
    </row>
    <row r="517" spans="1:23" ht="13" x14ac:dyDescent="0.15">
      <c r="A517" s="22"/>
      <c r="B517" s="92"/>
      <c r="C517" s="22"/>
      <c r="D517" s="12"/>
      <c r="E517" s="12"/>
      <c r="F517" s="12"/>
      <c r="G517" s="12"/>
      <c r="H517" s="22"/>
      <c r="I517" s="22"/>
      <c r="J517" s="22"/>
      <c r="K517" s="22"/>
      <c r="L517" s="22"/>
      <c r="M517" s="22"/>
      <c r="N517" s="22"/>
      <c r="O517" s="22"/>
      <c r="P517" s="22"/>
      <c r="Q517" s="22"/>
      <c r="R517" s="22"/>
      <c r="S517" s="22"/>
      <c r="T517" s="22"/>
      <c r="U517" s="22"/>
      <c r="V517" s="22"/>
      <c r="W517" s="22"/>
    </row>
    <row r="518" spans="1:23" ht="13" x14ac:dyDescent="0.15">
      <c r="A518" s="22"/>
      <c r="B518" s="92"/>
      <c r="C518" s="22"/>
      <c r="D518" s="12"/>
      <c r="E518" s="12"/>
      <c r="F518" s="12"/>
      <c r="G518" s="12"/>
      <c r="H518" s="22"/>
      <c r="I518" s="22"/>
      <c r="J518" s="22"/>
      <c r="K518" s="22"/>
      <c r="L518" s="22"/>
      <c r="M518" s="22"/>
      <c r="N518" s="22"/>
      <c r="O518" s="22"/>
      <c r="P518" s="22"/>
      <c r="Q518" s="22"/>
      <c r="R518" s="22"/>
      <c r="S518" s="22"/>
      <c r="T518" s="22"/>
      <c r="U518" s="22"/>
      <c r="V518" s="22"/>
      <c r="W518" s="22"/>
    </row>
    <row r="519" spans="1:23" ht="13" x14ac:dyDescent="0.15">
      <c r="A519" s="22"/>
      <c r="B519" s="92"/>
      <c r="C519" s="22"/>
      <c r="D519" s="12"/>
      <c r="E519" s="12"/>
      <c r="F519" s="12"/>
      <c r="G519" s="12"/>
      <c r="H519" s="22"/>
      <c r="I519" s="22"/>
      <c r="J519" s="22"/>
      <c r="K519" s="22"/>
      <c r="L519" s="22"/>
      <c r="M519" s="22"/>
      <c r="N519" s="22"/>
      <c r="O519" s="22"/>
      <c r="P519" s="22"/>
      <c r="Q519" s="22"/>
      <c r="R519" s="22"/>
      <c r="S519" s="22"/>
      <c r="T519" s="22"/>
      <c r="U519" s="22"/>
      <c r="V519" s="22"/>
      <c r="W519" s="22"/>
    </row>
    <row r="520" spans="1:23" ht="13" x14ac:dyDescent="0.15">
      <c r="A520" s="22"/>
      <c r="B520" s="92"/>
      <c r="C520" s="22"/>
      <c r="D520" s="12"/>
      <c r="E520" s="12"/>
      <c r="F520" s="12"/>
      <c r="G520" s="12"/>
      <c r="H520" s="22"/>
      <c r="I520" s="22"/>
      <c r="J520" s="22"/>
      <c r="K520" s="22"/>
      <c r="L520" s="22"/>
      <c r="M520" s="22"/>
      <c r="N520" s="22"/>
      <c r="O520" s="22"/>
      <c r="P520" s="22"/>
      <c r="Q520" s="22"/>
      <c r="R520" s="22"/>
      <c r="S520" s="22"/>
      <c r="T520" s="22"/>
      <c r="U520" s="22"/>
      <c r="V520" s="22"/>
      <c r="W520" s="22"/>
    </row>
    <row r="521" spans="1:23" ht="13" x14ac:dyDescent="0.15">
      <c r="A521" s="22"/>
      <c r="B521" s="92"/>
      <c r="C521" s="22"/>
      <c r="D521" s="12"/>
      <c r="E521" s="12"/>
      <c r="F521" s="12"/>
      <c r="G521" s="12"/>
      <c r="H521" s="22"/>
      <c r="I521" s="22"/>
      <c r="J521" s="22"/>
      <c r="K521" s="22"/>
      <c r="L521" s="22"/>
      <c r="M521" s="22"/>
      <c r="N521" s="22"/>
      <c r="O521" s="22"/>
      <c r="P521" s="22"/>
      <c r="Q521" s="22"/>
      <c r="R521" s="22"/>
      <c r="S521" s="22"/>
      <c r="T521" s="22"/>
      <c r="U521" s="22"/>
      <c r="V521" s="22"/>
      <c r="W521" s="22"/>
    </row>
    <row r="522" spans="1:23" ht="13" x14ac:dyDescent="0.15">
      <c r="A522" s="22"/>
      <c r="B522" s="92"/>
      <c r="C522" s="22"/>
      <c r="D522" s="12"/>
      <c r="E522" s="12"/>
      <c r="F522" s="12"/>
      <c r="G522" s="12"/>
      <c r="H522" s="22"/>
      <c r="I522" s="22"/>
      <c r="J522" s="22"/>
      <c r="K522" s="22"/>
      <c r="L522" s="22"/>
      <c r="M522" s="22"/>
      <c r="N522" s="22"/>
      <c r="O522" s="22"/>
      <c r="P522" s="22"/>
      <c r="Q522" s="22"/>
      <c r="R522" s="22"/>
      <c r="S522" s="22"/>
      <c r="T522" s="22"/>
      <c r="U522" s="22"/>
      <c r="V522" s="22"/>
      <c r="W522" s="22"/>
    </row>
    <row r="523" spans="1:23" ht="13" x14ac:dyDescent="0.15">
      <c r="A523" s="22"/>
      <c r="B523" s="92"/>
      <c r="C523" s="22"/>
      <c r="D523" s="12"/>
      <c r="E523" s="12"/>
      <c r="F523" s="12"/>
      <c r="G523" s="12"/>
      <c r="H523" s="22"/>
      <c r="I523" s="22"/>
      <c r="J523" s="22"/>
      <c r="K523" s="22"/>
      <c r="L523" s="22"/>
      <c r="M523" s="22"/>
      <c r="N523" s="22"/>
      <c r="O523" s="22"/>
      <c r="P523" s="22"/>
      <c r="Q523" s="22"/>
      <c r="R523" s="22"/>
      <c r="S523" s="22"/>
      <c r="T523" s="22"/>
      <c r="U523" s="22"/>
      <c r="V523" s="22"/>
      <c r="W523" s="22"/>
    </row>
    <row r="524" spans="1:23" ht="13" x14ac:dyDescent="0.15">
      <c r="A524" s="22"/>
      <c r="B524" s="92"/>
      <c r="C524" s="22"/>
      <c r="D524" s="12"/>
      <c r="E524" s="12"/>
      <c r="F524" s="12"/>
      <c r="G524" s="12"/>
      <c r="H524" s="22"/>
      <c r="I524" s="22"/>
      <c r="J524" s="22"/>
      <c r="K524" s="22"/>
      <c r="L524" s="22"/>
      <c r="M524" s="22"/>
      <c r="N524" s="22"/>
      <c r="O524" s="22"/>
      <c r="P524" s="22"/>
      <c r="Q524" s="22"/>
      <c r="R524" s="22"/>
      <c r="S524" s="22"/>
      <c r="T524" s="22"/>
      <c r="U524" s="22"/>
      <c r="V524" s="22"/>
      <c r="W524" s="22"/>
    </row>
    <row r="525" spans="1:23" ht="13" x14ac:dyDescent="0.15">
      <c r="A525" s="22"/>
      <c r="B525" s="92"/>
      <c r="C525" s="22"/>
      <c r="D525" s="12"/>
      <c r="E525" s="12"/>
      <c r="F525" s="12"/>
      <c r="G525" s="12"/>
      <c r="H525" s="22"/>
      <c r="I525" s="22"/>
      <c r="J525" s="22"/>
      <c r="K525" s="22"/>
      <c r="L525" s="22"/>
      <c r="M525" s="22"/>
      <c r="N525" s="22"/>
      <c r="O525" s="22"/>
      <c r="P525" s="22"/>
      <c r="Q525" s="22"/>
      <c r="R525" s="22"/>
      <c r="S525" s="22"/>
      <c r="T525" s="22"/>
      <c r="U525" s="22"/>
      <c r="V525" s="22"/>
      <c r="W525" s="22"/>
    </row>
    <row r="526" spans="1:23" ht="13" x14ac:dyDescent="0.15">
      <c r="A526" s="22"/>
      <c r="B526" s="92"/>
      <c r="C526" s="22"/>
      <c r="D526" s="12"/>
      <c r="E526" s="12"/>
      <c r="F526" s="12"/>
      <c r="G526" s="12"/>
      <c r="H526" s="22"/>
      <c r="I526" s="22"/>
      <c r="J526" s="22"/>
      <c r="K526" s="22"/>
      <c r="L526" s="22"/>
      <c r="M526" s="22"/>
      <c r="N526" s="22"/>
      <c r="O526" s="22"/>
      <c r="P526" s="22"/>
      <c r="Q526" s="22"/>
      <c r="R526" s="22"/>
      <c r="S526" s="22"/>
      <c r="T526" s="22"/>
      <c r="U526" s="22"/>
      <c r="V526" s="22"/>
      <c r="W526" s="22"/>
    </row>
    <row r="527" spans="1:23" ht="13" x14ac:dyDescent="0.15">
      <c r="A527" s="22"/>
      <c r="B527" s="92"/>
      <c r="C527" s="22"/>
      <c r="D527" s="12"/>
      <c r="E527" s="12"/>
      <c r="F527" s="12"/>
      <c r="G527" s="12"/>
      <c r="H527" s="22"/>
      <c r="I527" s="22"/>
      <c r="J527" s="22"/>
      <c r="K527" s="22"/>
      <c r="L527" s="22"/>
      <c r="M527" s="22"/>
      <c r="N527" s="22"/>
      <c r="O527" s="22"/>
      <c r="P527" s="22"/>
      <c r="Q527" s="22"/>
      <c r="R527" s="22"/>
      <c r="S527" s="22"/>
      <c r="T527" s="22"/>
      <c r="U527" s="22"/>
      <c r="V527" s="22"/>
      <c r="W527" s="22"/>
    </row>
    <row r="528" spans="1:23" ht="13" x14ac:dyDescent="0.15">
      <c r="A528" s="22"/>
      <c r="B528" s="92"/>
      <c r="C528" s="22"/>
      <c r="D528" s="12"/>
      <c r="E528" s="12"/>
      <c r="F528" s="12"/>
      <c r="G528" s="12"/>
      <c r="H528" s="22"/>
      <c r="I528" s="22"/>
      <c r="J528" s="22"/>
      <c r="K528" s="22"/>
      <c r="L528" s="22"/>
      <c r="M528" s="22"/>
      <c r="N528" s="22"/>
      <c r="O528" s="22"/>
      <c r="P528" s="22"/>
      <c r="Q528" s="22"/>
      <c r="R528" s="22"/>
      <c r="S528" s="22"/>
      <c r="T528" s="22"/>
      <c r="U528" s="22"/>
      <c r="V528" s="22"/>
      <c r="W528" s="22"/>
    </row>
    <row r="529" spans="1:23" ht="13" x14ac:dyDescent="0.15">
      <c r="A529" s="22"/>
      <c r="B529" s="92"/>
      <c r="C529" s="22"/>
      <c r="D529" s="12"/>
      <c r="E529" s="12"/>
      <c r="F529" s="12"/>
      <c r="G529" s="12"/>
      <c r="H529" s="22"/>
      <c r="I529" s="22"/>
      <c r="J529" s="22"/>
      <c r="K529" s="22"/>
      <c r="L529" s="22"/>
      <c r="M529" s="22"/>
      <c r="N529" s="22"/>
      <c r="O529" s="22"/>
      <c r="P529" s="22"/>
      <c r="Q529" s="22"/>
      <c r="R529" s="22"/>
      <c r="S529" s="22"/>
      <c r="T529" s="22"/>
      <c r="U529" s="22"/>
      <c r="V529" s="22"/>
      <c r="W529" s="22"/>
    </row>
    <row r="530" spans="1:23" ht="13" x14ac:dyDescent="0.15">
      <c r="A530" s="22"/>
      <c r="B530" s="92"/>
      <c r="C530" s="22"/>
      <c r="D530" s="12"/>
      <c r="E530" s="12"/>
      <c r="F530" s="12"/>
      <c r="G530" s="12"/>
      <c r="H530" s="22"/>
      <c r="I530" s="22"/>
      <c r="J530" s="22"/>
      <c r="K530" s="22"/>
      <c r="L530" s="22"/>
      <c r="M530" s="22"/>
      <c r="N530" s="22"/>
      <c r="O530" s="22"/>
      <c r="P530" s="22"/>
      <c r="Q530" s="22"/>
      <c r="R530" s="22"/>
      <c r="S530" s="22"/>
      <c r="T530" s="22"/>
      <c r="U530" s="22"/>
      <c r="V530" s="22"/>
      <c r="W530" s="22"/>
    </row>
    <row r="531" spans="1:23" ht="13" x14ac:dyDescent="0.15">
      <c r="A531" s="22"/>
      <c r="B531" s="92"/>
      <c r="C531" s="22"/>
      <c r="D531" s="12"/>
      <c r="E531" s="12"/>
      <c r="F531" s="12"/>
      <c r="G531" s="12"/>
      <c r="H531" s="22"/>
      <c r="I531" s="22"/>
      <c r="J531" s="22"/>
      <c r="K531" s="22"/>
      <c r="L531" s="22"/>
      <c r="M531" s="22"/>
      <c r="N531" s="22"/>
      <c r="O531" s="22"/>
      <c r="P531" s="22"/>
      <c r="Q531" s="22"/>
      <c r="R531" s="22"/>
      <c r="S531" s="22"/>
      <c r="T531" s="22"/>
      <c r="U531" s="22"/>
      <c r="V531" s="22"/>
      <c r="W531" s="22"/>
    </row>
    <row r="532" spans="1:23" ht="13" x14ac:dyDescent="0.15">
      <c r="A532" s="22"/>
      <c r="B532" s="92"/>
      <c r="C532" s="22"/>
      <c r="D532" s="12"/>
      <c r="E532" s="12"/>
      <c r="F532" s="12"/>
      <c r="G532" s="12"/>
      <c r="H532" s="22"/>
      <c r="I532" s="22"/>
      <c r="J532" s="22"/>
      <c r="K532" s="22"/>
      <c r="L532" s="22"/>
      <c r="M532" s="22"/>
      <c r="N532" s="22"/>
      <c r="O532" s="22"/>
      <c r="P532" s="22"/>
      <c r="Q532" s="22"/>
      <c r="R532" s="22"/>
      <c r="S532" s="22"/>
      <c r="T532" s="22"/>
      <c r="U532" s="22"/>
      <c r="V532" s="22"/>
      <c r="W532" s="22"/>
    </row>
    <row r="533" spans="1:23" ht="13" x14ac:dyDescent="0.15">
      <c r="A533" s="22"/>
      <c r="B533" s="92"/>
      <c r="C533" s="22"/>
      <c r="D533" s="12"/>
      <c r="E533" s="12"/>
      <c r="F533" s="12"/>
      <c r="G533" s="12"/>
      <c r="H533" s="22"/>
      <c r="I533" s="22"/>
      <c r="J533" s="22"/>
      <c r="K533" s="22"/>
      <c r="L533" s="22"/>
      <c r="M533" s="22"/>
      <c r="N533" s="22"/>
      <c r="O533" s="22"/>
      <c r="P533" s="22"/>
      <c r="Q533" s="22"/>
      <c r="R533" s="22"/>
      <c r="S533" s="22"/>
      <c r="T533" s="22"/>
      <c r="U533" s="22"/>
      <c r="V533" s="22"/>
      <c r="W533" s="22"/>
    </row>
    <row r="534" spans="1:23" ht="13" x14ac:dyDescent="0.15">
      <c r="A534" s="22"/>
      <c r="B534" s="92"/>
      <c r="C534" s="22"/>
      <c r="D534" s="12"/>
      <c r="E534" s="12"/>
      <c r="F534" s="12"/>
      <c r="G534" s="12"/>
      <c r="H534" s="22"/>
      <c r="I534" s="22"/>
      <c r="J534" s="22"/>
      <c r="K534" s="22"/>
      <c r="L534" s="22"/>
      <c r="M534" s="22"/>
      <c r="N534" s="22"/>
      <c r="O534" s="22"/>
      <c r="P534" s="22"/>
      <c r="Q534" s="22"/>
      <c r="R534" s="22"/>
      <c r="S534" s="22"/>
      <c r="T534" s="22"/>
      <c r="U534" s="22"/>
      <c r="V534" s="22"/>
      <c r="W534" s="22"/>
    </row>
    <row r="535" spans="1:23" ht="13" x14ac:dyDescent="0.15">
      <c r="A535" s="22"/>
      <c r="B535" s="92"/>
      <c r="C535" s="22"/>
      <c r="D535" s="12"/>
      <c r="E535" s="12"/>
      <c r="F535" s="12"/>
      <c r="G535" s="12"/>
      <c r="H535" s="22"/>
      <c r="I535" s="22"/>
      <c r="J535" s="22"/>
      <c r="K535" s="22"/>
      <c r="L535" s="22"/>
      <c r="M535" s="22"/>
      <c r="N535" s="22"/>
      <c r="O535" s="22"/>
      <c r="P535" s="22"/>
      <c r="Q535" s="22"/>
      <c r="R535" s="22"/>
      <c r="S535" s="22"/>
      <c r="T535" s="22"/>
      <c r="U535" s="22"/>
      <c r="V535" s="22"/>
      <c r="W535" s="22"/>
    </row>
    <row r="536" spans="1:23" ht="13" x14ac:dyDescent="0.15">
      <c r="A536" s="22"/>
      <c r="B536" s="92"/>
      <c r="C536" s="22"/>
      <c r="D536" s="12"/>
      <c r="E536" s="12"/>
      <c r="F536" s="12"/>
      <c r="G536" s="12"/>
      <c r="H536" s="22"/>
      <c r="I536" s="22"/>
      <c r="J536" s="22"/>
      <c r="K536" s="22"/>
      <c r="L536" s="22"/>
      <c r="M536" s="22"/>
      <c r="N536" s="22"/>
      <c r="O536" s="22"/>
      <c r="P536" s="22"/>
      <c r="Q536" s="22"/>
      <c r="R536" s="22"/>
      <c r="S536" s="22"/>
      <c r="T536" s="22"/>
      <c r="U536" s="22"/>
      <c r="V536" s="22"/>
      <c r="W536" s="22"/>
    </row>
    <row r="537" spans="1:23" ht="13" x14ac:dyDescent="0.15">
      <c r="A537" s="22"/>
      <c r="B537" s="92"/>
      <c r="C537" s="22"/>
      <c r="D537" s="12"/>
      <c r="E537" s="12"/>
      <c r="F537" s="12"/>
      <c r="G537" s="12"/>
      <c r="H537" s="22"/>
      <c r="I537" s="22"/>
      <c r="J537" s="22"/>
      <c r="K537" s="22"/>
      <c r="L537" s="22"/>
      <c r="M537" s="22"/>
      <c r="N537" s="22"/>
      <c r="O537" s="22"/>
      <c r="P537" s="22"/>
      <c r="Q537" s="22"/>
      <c r="R537" s="22"/>
      <c r="S537" s="22"/>
      <c r="T537" s="22"/>
      <c r="U537" s="22"/>
      <c r="V537" s="22"/>
      <c r="W537" s="22"/>
    </row>
    <row r="538" spans="1:23" ht="13" x14ac:dyDescent="0.15">
      <c r="A538" s="22"/>
      <c r="B538" s="92"/>
      <c r="C538" s="22"/>
      <c r="D538" s="12"/>
      <c r="E538" s="12"/>
      <c r="F538" s="12"/>
      <c r="G538" s="12"/>
      <c r="H538" s="22"/>
      <c r="I538" s="22"/>
      <c r="J538" s="22"/>
      <c r="K538" s="22"/>
      <c r="L538" s="22"/>
      <c r="M538" s="22"/>
      <c r="N538" s="22"/>
      <c r="O538" s="22"/>
      <c r="P538" s="22"/>
      <c r="Q538" s="22"/>
      <c r="R538" s="22"/>
      <c r="S538" s="22"/>
      <c r="T538" s="22"/>
      <c r="U538" s="22"/>
      <c r="V538" s="22"/>
      <c r="W538" s="22"/>
    </row>
    <row r="539" spans="1:23" ht="13" x14ac:dyDescent="0.15">
      <c r="A539" s="22"/>
      <c r="B539" s="92"/>
      <c r="C539" s="22"/>
      <c r="D539" s="12"/>
      <c r="E539" s="12"/>
      <c r="F539" s="12"/>
      <c r="G539" s="12"/>
      <c r="H539" s="22"/>
      <c r="I539" s="22"/>
      <c r="J539" s="22"/>
      <c r="K539" s="22"/>
      <c r="L539" s="22"/>
      <c r="M539" s="22"/>
      <c r="N539" s="22"/>
      <c r="O539" s="22"/>
      <c r="P539" s="22"/>
      <c r="Q539" s="22"/>
      <c r="R539" s="22"/>
      <c r="S539" s="22"/>
      <c r="T539" s="22"/>
      <c r="U539" s="22"/>
      <c r="V539" s="22"/>
      <c r="W539" s="22"/>
    </row>
    <row r="540" spans="1:23" ht="13" x14ac:dyDescent="0.15">
      <c r="A540" s="22"/>
      <c r="B540" s="92"/>
      <c r="C540" s="22"/>
      <c r="D540" s="12"/>
      <c r="E540" s="12"/>
      <c r="F540" s="12"/>
      <c r="G540" s="12"/>
      <c r="H540" s="22"/>
      <c r="I540" s="22"/>
      <c r="J540" s="22"/>
      <c r="K540" s="22"/>
      <c r="L540" s="22"/>
      <c r="M540" s="22"/>
      <c r="N540" s="22"/>
      <c r="O540" s="22"/>
      <c r="P540" s="22"/>
      <c r="Q540" s="22"/>
      <c r="R540" s="22"/>
      <c r="S540" s="22"/>
      <c r="T540" s="22"/>
      <c r="U540" s="22"/>
      <c r="V540" s="22"/>
      <c r="W540" s="22"/>
    </row>
    <row r="541" spans="1:23" ht="13" x14ac:dyDescent="0.15">
      <c r="A541" s="22"/>
      <c r="B541" s="92"/>
      <c r="C541" s="22"/>
      <c r="D541" s="12"/>
      <c r="E541" s="12"/>
      <c r="F541" s="12"/>
      <c r="G541" s="12"/>
      <c r="H541" s="22"/>
      <c r="I541" s="22"/>
      <c r="J541" s="22"/>
      <c r="K541" s="22"/>
      <c r="L541" s="22"/>
      <c r="M541" s="22"/>
      <c r="N541" s="22"/>
      <c r="O541" s="22"/>
      <c r="P541" s="22"/>
      <c r="Q541" s="22"/>
      <c r="R541" s="22"/>
      <c r="S541" s="22"/>
      <c r="T541" s="22"/>
      <c r="U541" s="22"/>
      <c r="V541" s="22"/>
      <c r="W541" s="22"/>
    </row>
    <row r="542" spans="1:23" ht="13" x14ac:dyDescent="0.15">
      <c r="A542" s="22"/>
      <c r="B542" s="92"/>
      <c r="C542" s="22"/>
      <c r="D542" s="12"/>
      <c r="E542" s="12"/>
      <c r="F542" s="12"/>
      <c r="G542" s="12"/>
      <c r="H542" s="22"/>
      <c r="I542" s="22"/>
      <c r="J542" s="22"/>
      <c r="K542" s="22"/>
      <c r="L542" s="22"/>
      <c r="M542" s="22"/>
      <c r="N542" s="22"/>
      <c r="O542" s="22"/>
      <c r="P542" s="22"/>
      <c r="Q542" s="22"/>
      <c r="R542" s="22"/>
      <c r="S542" s="22"/>
      <c r="T542" s="22"/>
      <c r="U542" s="22"/>
      <c r="V542" s="22"/>
      <c r="W542" s="22"/>
    </row>
    <row r="543" spans="1:23" ht="13" x14ac:dyDescent="0.15">
      <c r="A543" s="22"/>
      <c r="B543" s="92"/>
      <c r="C543" s="22"/>
      <c r="D543" s="12"/>
      <c r="E543" s="12"/>
      <c r="F543" s="12"/>
      <c r="G543" s="12"/>
      <c r="H543" s="22"/>
      <c r="I543" s="22"/>
      <c r="J543" s="22"/>
      <c r="K543" s="22"/>
      <c r="L543" s="22"/>
      <c r="M543" s="22"/>
      <c r="N543" s="22"/>
      <c r="O543" s="22"/>
      <c r="P543" s="22"/>
      <c r="Q543" s="22"/>
      <c r="R543" s="22"/>
      <c r="S543" s="22"/>
      <c r="T543" s="22"/>
      <c r="U543" s="22"/>
      <c r="V543" s="22"/>
      <c r="W543" s="22"/>
    </row>
    <row r="544" spans="1:23" ht="13" x14ac:dyDescent="0.15">
      <c r="A544" s="22"/>
      <c r="B544" s="92"/>
      <c r="C544" s="22"/>
      <c r="D544" s="12"/>
      <c r="E544" s="12"/>
      <c r="F544" s="12"/>
      <c r="G544" s="12"/>
      <c r="H544" s="22"/>
      <c r="I544" s="22"/>
      <c r="J544" s="22"/>
      <c r="K544" s="22"/>
      <c r="L544" s="22"/>
      <c r="M544" s="22"/>
      <c r="N544" s="22"/>
      <c r="O544" s="22"/>
      <c r="P544" s="22"/>
      <c r="Q544" s="22"/>
      <c r="R544" s="22"/>
      <c r="S544" s="22"/>
      <c r="T544" s="22"/>
      <c r="U544" s="22"/>
      <c r="V544" s="22"/>
      <c r="W544" s="22"/>
    </row>
    <row r="545" spans="1:23" ht="13" x14ac:dyDescent="0.15">
      <c r="A545" s="22"/>
      <c r="B545" s="92"/>
      <c r="C545" s="22"/>
      <c r="D545" s="12"/>
      <c r="E545" s="12"/>
      <c r="F545" s="12"/>
      <c r="G545" s="12"/>
      <c r="H545" s="22"/>
      <c r="I545" s="22"/>
      <c r="J545" s="22"/>
      <c r="K545" s="22"/>
      <c r="L545" s="22"/>
      <c r="M545" s="22"/>
      <c r="N545" s="22"/>
      <c r="O545" s="22"/>
      <c r="P545" s="22"/>
      <c r="Q545" s="22"/>
      <c r="R545" s="22"/>
      <c r="S545" s="22"/>
      <c r="T545" s="22"/>
      <c r="U545" s="22"/>
      <c r="V545" s="22"/>
      <c r="W545" s="22"/>
    </row>
    <row r="546" spans="1:23" ht="13" x14ac:dyDescent="0.15">
      <c r="A546" s="22"/>
      <c r="B546" s="92"/>
      <c r="C546" s="22"/>
      <c r="D546" s="12"/>
      <c r="E546" s="12"/>
      <c r="F546" s="12"/>
      <c r="G546" s="12"/>
      <c r="H546" s="22"/>
      <c r="I546" s="22"/>
      <c r="J546" s="22"/>
      <c r="K546" s="22"/>
      <c r="L546" s="22"/>
      <c r="M546" s="22"/>
      <c r="N546" s="22"/>
      <c r="O546" s="22"/>
      <c r="P546" s="22"/>
      <c r="Q546" s="22"/>
      <c r="R546" s="22"/>
      <c r="S546" s="22"/>
      <c r="T546" s="22"/>
      <c r="U546" s="22"/>
      <c r="V546" s="22"/>
      <c r="W546" s="22"/>
    </row>
    <row r="547" spans="1:23" ht="13" x14ac:dyDescent="0.15">
      <c r="A547" s="22"/>
      <c r="B547" s="92"/>
      <c r="C547" s="22"/>
      <c r="D547" s="12"/>
      <c r="E547" s="12"/>
      <c r="F547" s="12"/>
      <c r="G547" s="12"/>
      <c r="H547" s="22"/>
      <c r="I547" s="22"/>
      <c r="J547" s="22"/>
      <c r="K547" s="22"/>
      <c r="L547" s="22"/>
      <c r="M547" s="22"/>
      <c r="N547" s="22"/>
      <c r="O547" s="22"/>
      <c r="P547" s="22"/>
      <c r="Q547" s="22"/>
      <c r="R547" s="22"/>
      <c r="S547" s="22"/>
      <c r="T547" s="22"/>
      <c r="U547" s="22"/>
      <c r="V547" s="22"/>
      <c r="W547" s="22"/>
    </row>
    <row r="548" spans="1:23" ht="13" x14ac:dyDescent="0.15">
      <c r="A548" s="22"/>
      <c r="B548" s="92"/>
      <c r="C548" s="22"/>
      <c r="D548" s="12"/>
      <c r="E548" s="12"/>
      <c r="F548" s="12"/>
      <c r="G548" s="12"/>
      <c r="H548" s="22"/>
      <c r="I548" s="22"/>
      <c r="J548" s="22"/>
      <c r="K548" s="22"/>
      <c r="L548" s="22"/>
      <c r="M548" s="22"/>
      <c r="N548" s="22"/>
      <c r="O548" s="22"/>
      <c r="P548" s="22"/>
      <c r="Q548" s="22"/>
      <c r="R548" s="22"/>
      <c r="S548" s="22"/>
      <c r="T548" s="22"/>
      <c r="U548" s="22"/>
      <c r="V548" s="22"/>
      <c r="W548" s="22"/>
    </row>
    <row r="549" spans="1:23" ht="13" x14ac:dyDescent="0.15">
      <c r="A549" s="22"/>
      <c r="B549" s="92"/>
      <c r="C549" s="22"/>
      <c r="D549" s="12"/>
      <c r="E549" s="12"/>
      <c r="F549" s="12"/>
      <c r="G549" s="12"/>
      <c r="H549" s="22"/>
      <c r="I549" s="22"/>
      <c r="J549" s="22"/>
      <c r="K549" s="22"/>
      <c r="L549" s="22"/>
      <c r="M549" s="22"/>
      <c r="N549" s="22"/>
      <c r="O549" s="22"/>
      <c r="P549" s="22"/>
      <c r="Q549" s="22"/>
      <c r="R549" s="22"/>
      <c r="S549" s="22"/>
      <c r="T549" s="22"/>
      <c r="U549" s="22"/>
      <c r="V549" s="22"/>
      <c r="W549" s="22"/>
    </row>
    <row r="550" spans="1:23" ht="13" x14ac:dyDescent="0.15">
      <c r="A550" s="22"/>
      <c r="B550" s="92"/>
      <c r="C550" s="22"/>
      <c r="D550" s="12"/>
      <c r="E550" s="12"/>
      <c r="F550" s="12"/>
      <c r="G550" s="12"/>
      <c r="H550" s="22"/>
      <c r="I550" s="22"/>
      <c r="J550" s="22"/>
      <c r="K550" s="22"/>
      <c r="L550" s="22"/>
      <c r="M550" s="22"/>
      <c r="N550" s="22"/>
      <c r="O550" s="22"/>
      <c r="P550" s="22"/>
      <c r="Q550" s="22"/>
      <c r="R550" s="22"/>
      <c r="S550" s="22"/>
      <c r="T550" s="22"/>
      <c r="U550" s="22"/>
      <c r="V550" s="22"/>
      <c r="W550" s="22"/>
    </row>
    <row r="551" spans="1:23" ht="13" x14ac:dyDescent="0.15">
      <c r="A551" s="22"/>
      <c r="B551" s="92"/>
      <c r="C551" s="22"/>
      <c r="D551" s="12"/>
      <c r="E551" s="12"/>
      <c r="F551" s="12"/>
      <c r="G551" s="12"/>
      <c r="H551" s="22"/>
      <c r="I551" s="22"/>
      <c r="J551" s="22"/>
      <c r="K551" s="22"/>
      <c r="L551" s="22"/>
      <c r="M551" s="22"/>
      <c r="N551" s="22"/>
      <c r="O551" s="22"/>
      <c r="P551" s="22"/>
      <c r="Q551" s="22"/>
      <c r="R551" s="22"/>
      <c r="S551" s="22"/>
      <c r="T551" s="22"/>
      <c r="U551" s="22"/>
      <c r="V551" s="22"/>
      <c r="W551" s="22"/>
    </row>
    <row r="552" spans="1:23" ht="13" x14ac:dyDescent="0.15">
      <c r="A552" s="22"/>
      <c r="B552" s="92"/>
      <c r="C552" s="22"/>
      <c r="D552" s="12"/>
      <c r="E552" s="12"/>
      <c r="F552" s="12"/>
      <c r="G552" s="12"/>
      <c r="H552" s="22"/>
      <c r="I552" s="22"/>
      <c r="J552" s="22"/>
      <c r="K552" s="22"/>
      <c r="L552" s="22"/>
      <c r="M552" s="22"/>
      <c r="N552" s="22"/>
      <c r="O552" s="22"/>
      <c r="P552" s="22"/>
      <c r="Q552" s="22"/>
      <c r="R552" s="22"/>
      <c r="S552" s="22"/>
      <c r="T552" s="22"/>
      <c r="U552" s="22"/>
      <c r="V552" s="22"/>
      <c r="W552" s="22"/>
    </row>
    <row r="553" spans="1:23" ht="13" x14ac:dyDescent="0.15">
      <c r="A553" s="22"/>
      <c r="B553" s="92"/>
      <c r="C553" s="22"/>
      <c r="D553" s="12"/>
      <c r="E553" s="12"/>
      <c r="F553" s="12"/>
      <c r="G553" s="12"/>
      <c r="H553" s="22"/>
      <c r="I553" s="22"/>
      <c r="J553" s="22"/>
      <c r="K553" s="22"/>
      <c r="L553" s="22"/>
      <c r="M553" s="22"/>
      <c r="N553" s="22"/>
      <c r="O553" s="22"/>
      <c r="P553" s="22"/>
      <c r="Q553" s="22"/>
      <c r="R553" s="22"/>
      <c r="S553" s="22"/>
      <c r="T553" s="22"/>
      <c r="U553" s="22"/>
      <c r="V553" s="22"/>
      <c r="W553" s="22"/>
    </row>
    <row r="554" spans="1:23" ht="13" x14ac:dyDescent="0.15">
      <c r="A554" s="22"/>
      <c r="B554" s="92"/>
      <c r="C554" s="22"/>
      <c r="D554" s="12"/>
      <c r="E554" s="12"/>
      <c r="F554" s="12"/>
      <c r="G554" s="12"/>
      <c r="H554" s="22"/>
      <c r="I554" s="22"/>
      <c r="J554" s="22"/>
      <c r="K554" s="22"/>
      <c r="L554" s="22"/>
      <c r="M554" s="22"/>
      <c r="N554" s="22"/>
      <c r="O554" s="22"/>
      <c r="P554" s="22"/>
      <c r="Q554" s="22"/>
      <c r="R554" s="22"/>
      <c r="S554" s="22"/>
      <c r="T554" s="22"/>
      <c r="U554" s="22"/>
      <c r="V554" s="22"/>
      <c r="W554" s="22"/>
    </row>
    <row r="555" spans="1:23" ht="13" x14ac:dyDescent="0.15">
      <c r="A555" s="22"/>
      <c r="B555" s="92"/>
      <c r="C555" s="22"/>
      <c r="D555" s="12"/>
      <c r="E555" s="12"/>
      <c r="F555" s="12"/>
      <c r="G555" s="12"/>
      <c r="H555" s="22"/>
      <c r="I555" s="22"/>
      <c r="J555" s="22"/>
      <c r="K555" s="22"/>
      <c r="L555" s="22"/>
      <c r="M555" s="22"/>
      <c r="N555" s="22"/>
      <c r="O555" s="22"/>
      <c r="P555" s="22"/>
      <c r="Q555" s="22"/>
      <c r="R555" s="22"/>
      <c r="S555" s="22"/>
      <c r="T555" s="22"/>
      <c r="U555" s="22"/>
      <c r="V555" s="22"/>
      <c r="W555" s="22"/>
    </row>
    <row r="556" spans="1:23" ht="13" x14ac:dyDescent="0.15">
      <c r="A556" s="22"/>
      <c r="B556" s="92"/>
      <c r="C556" s="22"/>
      <c r="D556" s="12"/>
      <c r="E556" s="12"/>
      <c r="F556" s="12"/>
      <c r="G556" s="12"/>
      <c r="H556" s="22"/>
      <c r="I556" s="22"/>
      <c r="J556" s="22"/>
      <c r="K556" s="22"/>
      <c r="L556" s="22"/>
      <c r="M556" s="22"/>
      <c r="N556" s="22"/>
      <c r="O556" s="22"/>
      <c r="P556" s="22"/>
      <c r="Q556" s="22"/>
      <c r="R556" s="22"/>
      <c r="S556" s="22"/>
      <c r="T556" s="22"/>
      <c r="U556" s="22"/>
      <c r="V556" s="22"/>
      <c r="W556" s="22"/>
    </row>
    <row r="557" spans="1:23" ht="13" x14ac:dyDescent="0.15">
      <c r="A557" s="22"/>
      <c r="B557" s="92"/>
      <c r="C557" s="22"/>
      <c r="D557" s="12"/>
      <c r="E557" s="12"/>
      <c r="F557" s="12"/>
      <c r="G557" s="12"/>
      <c r="H557" s="22"/>
      <c r="I557" s="22"/>
      <c r="J557" s="22"/>
      <c r="K557" s="22"/>
      <c r="L557" s="22"/>
      <c r="M557" s="22"/>
      <c r="N557" s="22"/>
      <c r="O557" s="22"/>
      <c r="P557" s="22"/>
      <c r="Q557" s="22"/>
      <c r="R557" s="22"/>
      <c r="S557" s="22"/>
      <c r="T557" s="22"/>
      <c r="U557" s="22"/>
      <c r="V557" s="22"/>
      <c r="W557" s="22"/>
    </row>
    <row r="558" spans="1:23" ht="13" x14ac:dyDescent="0.15">
      <c r="A558" s="22"/>
      <c r="B558" s="92"/>
      <c r="C558" s="22"/>
      <c r="D558" s="12"/>
      <c r="E558" s="12"/>
      <c r="F558" s="12"/>
      <c r="G558" s="12"/>
      <c r="H558" s="22"/>
      <c r="I558" s="22"/>
      <c r="J558" s="22"/>
      <c r="K558" s="22"/>
      <c r="L558" s="22"/>
      <c r="M558" s="22"/>
      <c r="N558" s="22"/>
      <c r="O558" s="22"/>
      <c r="P558" s="22"/>
      <c r="Q558" s="22"/>
      <c r="R558" s="22"/>
      <c r="S558" s="22"/>
      <c r="T558" s="22"/>
      <c r="U558" s="22"/>
      <c r="V558" s="22"/>
      <c r="W558" s="22"/>
    </row>
    <row r="559" spans="1:23" ht="13" x14ac:dyDescent="0.15">
      <c r="A559" s="22"/>
      <c r="B559" s="92"/>
      <c r="C559" s="22"/>
      <c r="D559" s="12"/>
      <c r="E559" s="12"/>
      <c r="F559" s="12"/>
      <c r="G559" s="12"/>
      <c r="H559" s="22"/>
      <c r="I559" s="22"/>
      <c r="J559" s="22"/>
      <c r="K559" s="22"/>
      <c r="L559" s="22"/>
      <c r="M559" s="22"/>
      <c r="N559" s="22"/>
      <c r="O559" s="22"/>
      <c r="P559" s="22"/>
      <c r="Q559" s="22"/>
      <c r="R559" s="22"/>
      <c r="S559" s="22"/>
      <c r="T559" s="22"/>
      <c r="U559" s="22"/>
      <c r="V559" s="22"/>
      <c r="W559" s="22"/>
    </row>
    <row r="560" spans="1:23" ht="13" x14ac:dyDescent="0.15">
      <c r="A560" s="22"/>
      <c r="B560" s="92"/>
      <c r="C560" s="22"/>
      <c r="D560" s="12"/>
      <c r="E560" s="12"/>
      <c r="F560" s="12"/>
      <c r="G560" s="12"/>
      <c r="H560" s="22"/>
      <c r="I560" s="22"/>
      <c r="J560" s="22"/>
      <c r="K560" s="22"/>
      <c r="L560" s="22"/>
      <c r="M560" s="22"/>
      <c r="N560" s="22"/>
      <c r="O560" s="22"/>
      <c r="P560" s="22"/>
      <c r="Q560" s="22"/>
      <c r="R560" s="22"/>
      <c r="S560" s="22"/>
      <c r="T560" s="22"/>
      <c r="U560" s="22"/>
      <c r="V560" s="22"/>
      <c r="W560" s="22"/>
    </row>
    <row r="561" spans="1:23" ht="13" x14ac:dyDescent="0.15">
      <c r="A561" s="22"/>
      <c r="B561" s="92"/>
      <c r="C561" s="22"/>
      <c r="D561" s="12"/>
      <c r="E561" s="12"/>
      <c r="F561" s="12"/>
      <c r="G561" s="12"/>
      <c r="H561" s="22"/>
      <c r="I561" s="22"/>
      <c r="J561" s="22"/>
      <c r="K561" s="22"/>
      <c r="L561" s="22"/>
      <c r="M561" s="22"/>
      <c r="N561" s="22"/>
      <c r="O561" s="22"/>
      <c r="P561" s="22"/>
      <c r="Q561" s="22"/>
      <c r="R561" s="22"/>
      <c r="S561" s="22"/>
      <c r="T561" s="22"/>
      <c r="U561" s="22"/>
      <c r="V561" s="22"/>
      <c r="W561" s="22"/>
    </row>
    <row r="562" spans="1:23" ht="13" x14ac:dyDescent="0.15">
      <c r="A562" s="22"/>
      <c r="B562" s="92"/>
      <c r="C562" s="22"/>
      <c r="D562" s="12"/>
      <c r="E562" s="12"/>
      <c r="F562" s="12"/>
      <c r="G562" s="12"/>
      <c r="H562" s="22"/>
      <c r="I562" s="22"/>
      <c r="J562" s="22"/>
      <c r="K562" s="22"/>
      <c r="L562" s="22"/>
      <c r="M562" s="22"/>
      <c r="N562" s="22"/>
      <c r="O562" s="22"/>
      <c r="P562" s="22"/>
      <c r="Q562" s="22"/>
      <c r="R562" s="22"/>
      <c r="S562" s="22"/>
      <c r="T562" s="22"/>
      <c r="U562" s="22"/>
      <c r="V562" s="22"/>
      <c r="W562" s="22"/>
    </row>
    <row r="563" spans="1:23" ht="13" x14ac:dyDescent="0.15">
      <c r="A563" s="22"/>
      <c r="B563" s="92"/>
      <c r="C563" s="22"/>
      <c r="D563" s="12"/>
      <c r="E563" s="12"/>
      <c r="F563" s="12"/>
      <c r="G563" s="12"/>
      <c r="H563" s="22"/>
      <c r="I563" s="22"/>
      <c r="J563" s="22"/>
      <c r="K563" s="22"/>
      <c r="L563" s="22"/>
      <c r="M563" s="22"/>
      <c r="N563" s="22"/>
      <c r="O563" s="22"/>
      <c r="P563" s="22"/>
      <c r="Q563" s="22"/>
      <c r="R563" s="22"/>
      <c r="S563" s="22"/>
      <c r="T563" s="22"/>
      <c r="U563" s="22"/>
      <c r="V563" s="22"/>
      <c r="W563" s="22"/>
    </row>
    <row r="564" spans="1:23" ht="13" x14ac:dyDescent="0.15">
      <c r="A564" s="22"/>
      <c r="B564" s="92"/>
      <c r="C564" s="22"/>
      <c r="D564" s="12"/>
      <c r="E564" s="12"/>
      <c r="F564" s="12"/>
      <c r="G564" s="12"/>
      <c r="H564" s="22"/>
      <c r="I564" s="22"/>
      <c r="J564" s="22"/>
      <c r="K564" s="22"/>
      <c r="L564" s="22"/>
      <c r="M564" s="22"/>
      <c r="N564" s="22"/>
      <c r="O564" s="22"/>
      <c r="P564" s="22"/>
      <c r="Q564" s="22"/>
      <c r="R564" s="22"/>
      <c r="S564" s="22"/>
      <c r="T564" s="22"/>
      <c r="U564" s="22"/>
      <c r="V564" s="22"/>
      <c r="W564" s="22"/>
    </row>
    <row r="565" spans="1:23" ht="13" x14ac:dyDescent="0.15">
      <c r="A565" s="22"/>
      <c r="B565" s="92"/>
      <c r="C565" s="22"/>
      <c r="D565" s="12"/>
      <c r="E565" s="12"/>
      <c r="F565" s="12"/>
      <c r="G565" s="12"/>
      <c r="H565" s="22"/>
      <c r="I565" s="22"/>
      <c r="J565" s="22"/>
      <c r="K565" s="22"/>
      <c r="L565" s="22"/>
      <c r="M565" s="22"/>
      <c r="N565" s="22"/>
      <c r="O565" s="22"/>
      <c r="P565" s="22"/>
      <c r="Q565" s="22"/>
      <c r="R565" s="22"/>
      <c r="S565" s="22"/>
      <c r="T565" s="22"/>
      <c r="U565" s="22"/>
      <c r="V565" s="22"/>
      <c r="W565" s="22"/>
    </row>
    <row r="566" spans="1:23" ht="13" x14ac:dyDescent="0.15">
      <c r="A566" s="22"/>
      <c r="B566" s="92"/>
      <c r="C566" s="22"/>
      <c r="D566" s="12"/>
      <c r="E566" s="12"/>
      <c r="F566" s="12"/>
      <c r="G566" s="12"/>
      <c r="H566" s="22"/>
      <c r="I566" s="22"/>
      <c r="J566" s="22"/>
      <c r="K566" s="22"/>
      <c r="L566" s="22"/>
      <c r="M566" s="22"/>
      <c r="N566" s="22"/>
      <c r="O566" s="22"/>
      <c r="P566" s="22"/>
      <c r="Q566" s="22"/>
      <c r="R566" s="22"/>
      <c r="S566" s="22"/>
      <c r="T566" s="22"/>
      <c r="U566" s="22"/>
      <c r="V566" s="22"/>
      <c r="W566" s="22"/>
    </row>
    <row r="567" spans="1:23" ht="13" x14ac:dyDescent="0.15">
      <c r="A567" s="22"/>
      <c r="B567" s="92"/>
      <c r="C567" s="22"/>
      <c r="D567" s="12"/>
      <c r="E567" s="12"/>
      <c r="F567" s="12"/>
      <c r="G567" s="12"/>
      <c r="H567" s="22"/>
      <c r="I567" s="22"/>
      <c r="J567" s="22"/>
      <c r="K567" s="22"/>
      <c r="L567" s="22"/>
      <c r="M567" s="22"/>
      <c r="N567" s="22"/>
      <c r="O567" s="22"/>
      <c r="P567" s="22"/>
      <c r="Q567" s="22"/>
      <c r="R567" s="22"/>
      <c r="S567" s="22"/>
      <c r="T567" s="22"/>
      <c r="U567" s="22"/>
      <c r="V567" s="22"/>
      <c r="W567" s="22"/>
    </row>
    <row r="568" spans="1:23" ht="13" x14ac:dyDescent="0.15">
      <c r="A568" s="22"/>
      <c r="B568" s="92"/>
      <c r="C568" s="22"/>
      <c r="D568" s="12"/>
      <c r="E568" s="12"/>
      <c r="F568" s="12"/>
      <c r="G568" s="12"/>
      <c r="H568" s="22"/>
      <c r="I568" s="22"/>
      <c r="J568" s="22"/>
      <c r="K568" s="22"/>
      <c r="L568" s="22"/>
      <c r="M568" s="22"/>
      <c r="N568" s="22"/>
      <c r="O568" s="22"/>
      <c r="P568" s="22"/>
      <c r="Q568" s="22"/>
      <c r="R568" s="22"/>
      <c r="S568" s="22"/>
      <c r="T568" s="22"/>
      <c r="U568" s="22"/>
      <c r="V568" s="22"/>
      <c r="W568" s="22"/>
    </row>
  </sheetData>
  <mergeCells count="3">
    <mergeCell ref="I352:J352"/>
    <mergeCell ref="I373:J373"/>
    <mergeCell ref="I385:J385"/>
  </mergeCells>
  <conditionalFormatting sqref="A334:A335 A3:A332">
    <cfRule type="cellIs" dxfId="114" priority="1" operator="equal">
      <formula>"AGOT"</formula>
    </cfRule>
  </conditionalFormatting>
  <conditionalFormatting sqref="A333 A337:A354">
    <cfRule type="cellIs" dxfId="113" priority="2" operator="equal">
      <formula>"AGOT"</formula>
    </cfRule>
  </conditionalFormatting>
  <conditionalFormatting sqref="A356 A358:A464">
    <cfRule type="cellIs" dxfId="112" priority="3" operator="equal">
      <formula>"AGOT"</formula>
    </cfRule>
  </conditionalFormatting>
  <conditionalFormatting sqref="B3:B464">
    <cfRule type="cellIs" dxfId="111" priority="4" operator="equal">
      <formula>"AGOT"</formula>
    </cfRule>
  </conditionalFormatting>
  <conditionalFormatting sqref="C334:C335 C3:C332">
    <cfRule type="cellIs" dxfId="110" priority="5" operator="equal">
      <formula>"AGOT"</formula>
    </cfRule>
  </conditionalFormatting>
  <conditionalFormatting sqref="C333 C337:C348">
    <cfRule type="cellIs" dxfId="109" priority="6" operator="equal">
      <formula>"AGOT"</formula>
    </cfRule>
  </conditionalFormatting>
  <conditionalFormatting sqref="C350:C354">
    <cfRule type="cellIs" dxfId="108" priority="7" operator="equal">
      <formula>"AGOT"</formula>
    </cfRule>
  </conditionalFormatting>
  <conditionalFormatting sqref="C356 C358:C436">
    <cfRule type="cellIs" dxfId="107" priority="8" operator="equal">
      <formula>"AGOT"</formula>
    </cfRule>
  </conditionalFormatting>
  <conditionalFormatting sqref="C438:C464">
    <cfRule type="cellIs" dxfId="106" priority="9" operator="equal">
      <formula>"AGOT"</formula>
    </cfRule>
  </conditionalFormatting>
  <conditionalFormatting sqref="D11:E11">
    <cfRule type="cellIs" dxfId="105" priority="10" operator="equal">
      <formula>"AGOT"</formula>
    </cfRule>
  </conditionalFormatting>
  <conditionalFormatting sqref="F3:F464">
    <cfRule type="cellIs" dxfId="104" priority="11" operator="equal">
      <formula>"AGOT"</formula>
    </cfRule>
  </conditionalFormatting>
  <conditionalFormatting sqref="G3:G332 G334:G335">
    <cfRule type="cellIs" dxfId="103" priority="12" operator="equal">
      <formula>"AGOT"</formula>
    </cfRule>
  </conditionalFormatting>
  <conditionalFormatting sqref="G333 G337:G355">
    <cfRule type="cellIs" dxfId="102" priority="13" operator="equal">
      <formula>"AGOT"</formula>
    </cfRule>
  </conditionalFormatting>
  <conditionalFormatting sqref="G356 G358:G464">
    <cfRule type="cellIs" dxfId="101" priority="14" operator="equal">
      <formula>"AGOT"</formula>
    </cfRule>
  </conditionalFormatting>
  <conditionalFormatting sqref="H3:H265">
    <cfRule type="cellIs" dxfId="100" priority="15" operator="equal">
      <formula>"AGOT"</formula>
    </cfRule>
  </conditionalFormatting>
  <conditionalFormatting sqref="H270:H332 H334:H335">
    <cfRule type="cellIs" dxfId="99" priority="16" operator="equal">
      <formula>"AGOT"</formula>
    </cfRule>
  </conditionalFormatting>
  <conditionalFormatting sqref="H333 H337:H340 H344">
    <cfRule type="cellIs" dxfId="98" priority="17" operator="equal">
      <formula>"AGOT"</formula>
    </cfRule>
  </conditionalFormatting>
  <conditionalFormatting sqref="H341 H345:H348">
    <cfRule type="cellIs" dxfId="97" priority="18" operator="equal">
      <formula>"AGOT"</formula>
    </cfRule>
  </conditionalFormatting>
  <conditionalFormatting sqref="H350:H354">
    <cfRule type="cellIs" dxfId="96" priority="19" operator="equal">
      <formula>"AGOT"</formula>
    </cfRule>
  </conditionalFormatting>
  <conditionalFormatting sqref="H356 H358:H419 H432">
    <cfRule type="cellIs" dxfId="95" priority="20" operator="equal">
      <formula>"AGOT"</formula>
    </cfRule>
  </conditionalFormatting>
  <conditionalFormatting sqref="H421:H431 H433:H464">
    <cfRule type="cellIs" dxfId="94" priority="21" operator="equal">
      <formula>"AGOT"</formula>
    </cfRule>
  </conditionalFormatting>
  <conditionalFormatting sqref="I149">
    <cfRule type="cellIs" dxfId="93" priority="22" operator="equal">
      <formula>"AGOT"</formula>
    </cfRule>
  </conditionalFormatting>
  <conditionalFormatting sqref="I3:W3">
    <cfRule type="cellIs" dxfId="92" priority="23" operator="equal">
      <formula>"AGOT"</formula>
    </cfRule>
  </conditionalFormatting>
  <conditionalFormatting sqref="A334:A335 A3:A332">
    <cfRule type="cellIs" dxfId="91" priority="24" operator="equal">
      <formula>"ACOK"</formula>
    </cfRule>
  </conditionalFormatting>
  <conditionalFormatting sqref="A333 A337:A354">
    <cfRule type="cellIs" dxfId="90" priority="25" operator="equal">
      <formula>"ACOK"</formula>
    </cfRule>
  </conditionalFormatting>
  <conditionalFormatting sqref="A356 A358:A464">
    <cfRule type="cellIs" dxfId="89" priority="26" operator="equal">
      <formula>"ACOK"</formula>
    </cfRule>
  </conditionalFormatting>
  <conditionalFormatting sqref="B3:B464">
    <cfRule type="cellIs" dxfId="88" priority="27" operator="equal">
      <formula>"ACOK"</formula>
    </cfRule>
  </conditionalFormatting>
  <conditionalFormatting sqref="C334:C335 C3:C332">
    <cfRule type="cellIs" dxfId="87" priority="28" operator="equal">
      <formula>"ACOK"</formula>
    </cfRule>
  </conditionalFormatting>
  <conditionalFormatting sqref="C333 C337:C348">
    <cfRule type="cellIs" dxfId="86" priority="29" operator="equal">
      <formula>"ACOK"</formula>
    </cfRule>
  </conditionalFormatting>
  <conditionalFormatting sqref="C350:C354">
    <cfRule type="cellIs" dxfId="85" priority="30" operator="equal">
      <formula>"ACOK"</formula>
    </cfRule>
  </conditionalFormatting>
  <conditionalFormatting sqref="C356 C358:C436">
    <cfRule type="cellIs" dxfId="84" priority="31" operator="equal">
      <formula>"ACOK"</formula>
    </cfRule>
  </conditionalFormatting>
  <conditionalFormatting sqref="C438:C464">
    <cfRule type="cellIs" dxfId="83" priority="32" operator="equal">
      <formula>"ACOK"</formula>
    </cfRule>
  </conditionalFormatting>
  <conditionalFormatting sqref="D11:E11">
    <cfRule type="cellIs" dxfId="82" priority="33" operator="equal">
      <formula>"ACOK"</formula>
    </cfRule>
  </conditionalFormatting>
  <conditionalFormatting sqref="F3:F464">
    <cfRule type="cellIs" dxfId="81" priority="34" operator="equal">
      <formula>"ACOK"</formula>
    </cfRule>
  </conditionalFormatting>
  <conditionalFormatting sqref="G3:G332 G334:G335">
    <cfRule type="cellIs" dxfId="80" priority="35" operator="equal">
      <formula>"ACOK"</formula>
    </cfRule>
  </conditionalFormatting>
  <conditionalFormatting sqref="G333 G337:G355">
    <cfRule type="cellIs" dxfId="79" priority="36" operator="equal">
      <formula>"ACOK"</formula>
    </cfRule>
  </conditionalFormatting>
  <conditionalFormatting sqref="G356 G358:G464">
    <cfRule type="cellIs" dxfId="78" priority="37" operator="equal">
      <formula>"ACOK"</formula>
    </cfRule>
  </conditionalFormatting>
  <conditionalFormatting sqref="H3:H265">
    <cfRule type="cellIs" dxfId="77" priority="38" operator="equal">
      <formula>"ACOK"</formula>
    </cfRule>
  </conditionalFormatting>
  <conditionalFormatting sqref="H270:H332 H334:H335">
    <cfRule type="cellIs" dxfId="76" priority="39" operator="equal">
      <formula>"ACOK"</formula>
    </cfRule>
  </conditionalFormatting>
  <conditionalFormatting sqref="H333 H337:H340 H344">
    <cfRule type="cellIs" dxfId="75" priority="40" operator="equal">
      <formula>"ACOK"</formula>
    </cfRule>
  </conditionalFormatting>
  <conditionalFormatting sqref="H341 H345:H348">
    <cfRule type="cellIs" dxfId="74" priority="41" operator="equal">
      <formula>"ACOK"</formula>
    </cfRule>
  </conditionalFormatting>
  <conditionalFormatting sqref="H350:H354">
    <cfRule type="cellIs" dxfId="73" priority="42" operator="equal">
      <formula>"ACOK"</formula>
    </cfRule>
  </conditionalFormatting>
  <conditionalFormatting sqref="H356 H358:H419 H432">
    <cfRule type="cellIs" dxfId="72" priority="43" operator="equal">
      <formula>"ACOK"</formula>
    </cfRule>
  </conditionalFormatting>
  <conditionalFormatting sqref="H421:H431 H433:H464">
    <cfRule type="cellIs" dxfId="71" priority="44" operator="equal">
      <formula>"ACOK"</formula>
    </cfRule>
  </conditionalFormatting>
  <conditionalFormatting sqref="I149">
    <cfRule type="cellIs" dxfId="70" priority="45" operator="equal">
      <formula>"ACOK"</formula>
    </cfRule>
  </conditionalFormatting>
  <conditionalFormatting sqref="I3:W3">
    <cfRule type="cellIs" dxfId="69" priority="46" operator="equal">
      <formula>"ACOK"</formula>
    </cfRule>
  </conditionalFormatting>
  <conditionalFormatting sqref="A334:A335 A3:A332">
    <cfRule type="cellIs" dxfId="68" priority="47" operator="equal">
      <formula>"ASOS"</formula>
    </cfRule>
  </conditionalFormatting>
  <conditionalFormatting sqref="A333 A337:A354">
    <cfRule type="cellIs" dxfId="67" priority="48" operator="equal">
      <formula>"ASOS"</formula>
    </cfRule>
  </conditionalFormatting>
  <conditionalFormatting sqref="A356 A358:A464">
    <cfRule type="cellIs" dxfId="66" priority="49" operator="equal">
      <formula>"ASOS"</formula>
    </cfRule>
  </conditionalFormatting>
  <conditionalFormatting sqref="B3:B464">
    <cfRule type="cellIs" dxfId="65" priority="50" operator="equal">
      <formula>"ASOS"</formula>
    </cfRule>
  </conditionalFormatting>
  <conditionalFormatting sqref="C334:C335 C3:C332">
    <cfRule type="cellIs" dxfId="64" priority="51" operator="equal">
      <formula>"ASOS"</formula>
    </cfRule>
  </conditionalFormatting>
  <conditionalFormatting sqref="C333 C337:C348">
    <cfRule type="cellIs" dxfId="63" priority="52" operator="equal">
      <formula>"ASOS"</formula>
    </cfRule>
  </conditionalFormatting>
  <conditionalFormatting sqref="C350:C354">
    <cfRule type="cellIs" dxfId="62" priority="53" operator="equal">
      <formula>"ASOS"</formula>
    </cfRule>
  </conditionalFormatting>
  <conditionalFormatting sqref="C356 C358:C436">
    <cfRule type="cellIs" dxfId="61" priority="54" operator="equal">
      <formula>"ASOS"</formula>
    </cfRule>
  </conditionalFormatting>
  <conditionalFormatting sqref="C438:C464">
    <cfRule type="cellIs" dxfId="60" priority="55" operator="equal">
      <formula>"ASOS"</formula>
    </cfRule>
  </conditionalFormatting>
  <conditionalFormatting sqref="D11:E11">
    <cfRule type="cellIs" dxfId="59" priority="56" operator="equal">
      <formula>"ASOS"</formula>
    </cfRule>
  </conditionalFormatting>
  <conditionalFormatting sqref="F3:F464">
    <cfRule type="cellIs" dxfId="58" priority="57" operator="equal">
      <formula>"ASOS"</formula>
    </cfRule>
  </conditionalFormatting>
  <conditionalFormatting sqref="G3:G332 G334:G335">
    <cfRule type="cellIs" dxfId="57" priority="58" operator="equal">
      <formula>"ASOS"</formula>
    </cfRule>
  </conditionalFormatting>
  <conditionalFormatting sqref="G333 G337:G355">
    <cfRule type="cellIs" dxfId="56" priority="59" operator="equal">
      <formula>"ASOS"</formula>
    </cfRule>
  </conditionalFormatting>
  <conditionalFormatting sqref="G356 G358:G464">
    <cfRule type="cellIs" dxfId="55" priority="60" operator="equal">
      <formula>"ASOS"</formula>
    </cfRule>
  </conditionalFormatting>
  <conditionalFormatting sqref="H3:H265">
    <cfRule type="cellIs" dxfId="54" priority="61" operator="equal">
      <formula>"ASOS"</formula>
    </cfRule>
  </conditionalFormatting>
  <conditionalFormatting sqref="H270:H332 H334:H335">
    <cfRule type="cellIs" dxfId="53" priority="62" operator="equal">
      <formula>"ASOS"</formula>
    </cfRule>
  </conditionalFormatting>
  <conditionalFormatting sqref="H333 H337:H340 H344">
    <cfRule type="cellIs" dxfId="52" priority="63" operator="equal">
      <formula>"ASOS"</formula>
    </cfRule>
  </conditionalFormatting>
  <conditionalFormatting sqref="H341 H345:H348">
    <cfRule type="cellIs" dxfId="51" priority="64" operator="equal">
      <formula>"ASOS"</formula>
    </cfRule>
  </conditionalFormatting>
  <conditionalFormatting sqref="H350:H354">
    <cfRule type="cellIs" dxfId="50" priority="65" operator="equal">
      <formula>"ASOS"</formula>
    </cfRule>
  </conditionalFormatting>
  <conditionalFormatting sqref="H356 H358:H419 H432">
    <cfRule type="cellIs" dxfId="49" priority="66" operator="equal">
      <formula>"ASOS"</formula>
    </cfRule>
  </conditionalFormatting>
  <conditionalFormatting sqref="H421:H431 H433:H464">
    <cfRule type="cellIs" dxfId="48" priority="67" operator="equal">
      <formula>"ASOS"</formula>
    </cfRule>
  </conditionalFormatting>
  <conditionalFormatting sqref="I149">
    <cfRule type="cellIs" dxfId="47" priority="68" operator="equal">
      <formula>"ASOS"</formula>
    </cfRule>
  </conditionalFormatting>
  <conditionalFormatting sqref="I3:W3">
    <cfRule type="cellIs" dxfId="46" priority="69" operator="equal">
      <formula>"ASOS"</formula>
    </cfRule>
  </conditionalFormatting>
  <conditionalFormatting sqref="A334:A335 A3:A332">
    <cfRule type="cellIs" dxfId="45" priority="70" operator="equal">
      <formula>"AFFC"</formula>
    </cfRule>
  </conditionalFormatting>
  <conditionalFormatting sqref="A333 A337:A354">
    <cfRule type="cellIs" dxfId="44" priority="71" operator="equal">
      <formula>"AFFC"</formula>
    </cfRule>
  </conditionalFormatting>
  <conditionalFormatting sqref="A356 A358:A464">
    <cfRule type="cellIs" dxfId="43" priority="72" operator="equal">
      <formula>"AFFC"</formula>
    </cfRule>
  </conditionalFormatting>
  <conditionalFormatting sqref="B3:B464">
    <cfRule type="cellIs" dxfId="42" priority="73" operator="equal">
      <formula>"AFFC"</formula>
    </cfRule>
  </conditionalFormatting>
  <conditionalFormatting sqref="C334:C335 C3:C332">
    <cfRule type="cellIs" dxfId="41" priority="74" operator="equal">
      <formula>"AFFC"</formula>
    </cfRule>
  </conditionalFormatting>
  <conditionalFormatting sqref="C333 C337:C348">
    <cfRule type="cellIs" dxfId="40" priority="75" operator="equal">
      <formula>"AFFC"</formula>
    </cfRule>
  </conditionalFormatting>
  <conditionalFormatting sqref="C350:C354">
    <cfRule type="cellIs" dxfId="39" priority="76" operator="equal">
      <formula>"AFFC"</formula>
    </cfRule>
  </conditionalFormatting>
  <conditionalFormatting sqref="C356 C358:C436">
    <cfRule type="cellIs" dxfId="38" priority="77" operator="equal">
      <formula>"AFFC"</formula>
    </cfRule>
  </conditionalFormatting>
  <conditionalFormatting sqref="C438:C464">
    <cfRule type="cellIs" dxfId="37" priority="78" operator="equal">
      <formula>"AFFC"</formula>
    </cfRule>
  </conditionalFormatting>
  <conditionalFormatting sqref="D11:E11">
    <cfRule type="cellIs" dxfId="36" priority="79" operator="equal">
      <formula>"AFFC"</formula>
    </cfRule>
  </conditionalFormatting>
  <conditionalFormatting sqref="F3:F464">
    <cfRule type="cellIs" dxfId="35" priority="80" operator="equal">
      <formula>"AFFC"</formula>
    </cfRule>
  </conditionalFormatting>
  <conditionalFormatting sqref="G3:G332 G334:G335">
    <cfRule type="cellIs" dxfId="34" priority="81" operator="equal">
      <formula>"AFFC"</formula>
    </cfRule>
  </conditionalFormatting>
  <conditionalFormatting sqref="G333 G337:G355">
    <cfRule type="cellIs" dxfId="33" priority="82" operator="equal">
      <formula>"AFFC"</formula>
    </cfRule>
  </conditionalFormatting>
  <conditionalFormatting sqref="G356 G358:G464">
    <cfRule type="cellIs" dxfId="32" priority="83" operator="equal">
      <formula>"AFFC"</formula>
    </cfRule>
  </conditionalFormatting>
  <conditionalFormatting sqref="H3:H265">
    <cfRule type="cellIs" dxfId="31" priority="84" operator="equal">
      <formula>"AFFC"</formula>
    </cfRule>
  </conditionalFormatting>
  <conditionalFormatting sqref="H270:H332 H334:H335">
    <cfRule type="cellIs" dxfId="30" priority="85" operator="equal">
      <formula>"AFFC"</formula>
    </cfRule>
  </conditionalFormatting>
  <conditionalFormatting sqref="H333 H337:H340 H344">
    <cfRule type="cellIs" dxfId="29" priority="86" operator="equal">
      <formula>"AFFC"</formula>
    </cfRule>
  </conditionalFormatting>
  <conditionalFormatting sqref="H341 H345:H348">
    <cfRule type="cellIs" dxfId="28" priority="87" operator="equal">
      <formula>"AFFC"</formula>
    </cfRule>
  </conditionalFormatting>
  <conditionalFormatting sqref="H350:H354">
    <cfRule type="cellIs" dxfId="27" priority="88" operator="equal">
      <formula>"AFFC"</formula>
    </cfRule>
  </conditionalFormatting>
  <conditionalFormatting sqref="H356 H358:H419 H432">
    <cfRule type="cellIs" dxfId="26" priority="89" operator="equal">
      <formula>"AFFC"</formula>
    </cfRule>
  </conditionalFormatting>
  <conditionalFormatting sqref="H421:H431 H433:H464">
    <cfRule type="cellIs" dxfId="25" priority="90" operator="equal">
      <formula>"AFFC"</formula>
    </cfRule>
  </conditionalFormatting>
  <conditionalFormatting sqref="I149">
    <cfRule type="cellIs" dxfId="24" priority="91" operator="equal">
      <formula>"AFFC"</formula>
    </cfRule>
  </conditionalFormatting>
  <conditionalFormatting sqref="I3:W3">
    <cfRule type="cellIs" dxfId="23" priority="92" operator="equal">
      <formula>"AFFC"</formula>
    </cfRule>
  </conditionalFormatting>
  <conditionalFormatting sqref="A334:A335 A3:A332">
    <cfRule type="cellIs" dxfId="22" priority="93" operator="equal">
      <formula>"ADWD"</formula>
    </cfRule>
  </conditionalFormatting>
  <conditionalFormatting sqref="A333 A337:A354">
    <cfRule type="cellIs" dxfId="21" priority="94" operator="equal">
      <formula>"ADWD"</formula>
    </cfRule>
  </conditionalFormatting>
  <conditionalFormatting sqref="A356 A358:A464">
    <cfRule type="cellIs" dxfId="20" priority="95" operator="equal">
      <formula>"ADWD"</formula>
    </cfRule>
  </conditionalFormatting>
  <conditionalFormatting sqref="B3:B464">
    <cfRule type="cellIs" dxfId="19" priority="96" operator="equal">
      <formula>"ADWD"</formula>
    </cfRule>
  </conditionalFormatting>
  <conditionalFormatting sqref="C334:C335 C3:C332">
    <cfRule type="cellIs" dxfId="18" priority="97" operator="equal">
      <formula>"ADWD"</formula>
    </cfRule>
  </conditionalFormatting>
  <conditionalFormatting sqref="C333 C337:C348">
    <cfRule type="cellIs" dxfId="17" priority="98" operator="equal">
      <formula>"ADWD"</formula>
    </cfRule>
  </conditionalFormatting>
  <conditionalFormatting sqref="C350:C354">
    <cfRule type="cellIs" dxfId="16" priority="99" operator="equal">
      <formula>"ADWD"</formula>
    </cfRule>
  </conditionalFormatting>
  <conditionalFormatting sqref="C356 C358:C436">
    <cfRule type="cellIs" dxfId="15" priority="100" operator="equal">
      <formula>"ADWD"</formula>
    </cfRule>
  </conditionalFormatting>
  <conditionalFormatting sqref="C438:C464">
    <cfRule type="cellIs" dxfId="14" priority="101" operator="equal">
      <formula>"ADWD"</formula>
    </cfRule>
  </conditionalFormatting>
  <conditionalFormatting sqref="D11:E11">
    <cfRule type="cellIs" dxfId="13" priority="102" operator="equal">
      <formula>"ADWD"</formula>
    </cfRule>
  </conditionalFormatting>
  <conditionalFormatting sqref="F3:F464">
    <cfRule type="cellIs" dxfId="12" priority="103" operator="equal">
      <formula>"ADWD"</formula>
    </cfRule>
  </conditionalFormatting>
  <conditionalFormatting sqref="G3:G332 G334:G335">
    <cfRule type="cellIs" dxfId="11" priority="104" operator="equal">
      <formula>"ADWD"</formula>
    </cfRule>
  </conditionalFormatting>
  <conditionalFormatting sqref="G333 G337:G355">
    <cfRule type="cellIs" dxfId="10" priority="105" operator="equal">
      <formula>"ADWD"</formula>
    </cfRule>
  </conditionalFormatting>
  <conditionalFormatting sqref="G356 G358:G464">
    <cfRule type="cellIs" dxfId="9" priority="106" operator="equal">
      <formula>"ADWD"</formula>
    </cfRule>
  </conditionalFormatting>
  <conditionalFormatting sqref="H3:H265">
    <cfRule type="cellIs" dxfId="8" priority="107" operator="equal">
      <formula>"ADWD"</formula>
    </cfRule>
  </conditionalFormatting>
  <conditionalFormatting sqref="H270:H332 H334:H335">
    <cfRule type="cellIs" dxfId="7" priority="108" operator="equal">
      <formula>"ADWD"</formula>
    </cfRule>
  </conditionalFormatting>
  <conditionalFormatting sqref="H333 H337:H340 H344">
    <cfRule type="cellIs" dxfId="6" priority="109" operator="equal">
      <formula>"ADWD"</formula>
    </cfRule>
  </conditionalFormatting>
  <conditionalFormatting sqref="H341 H345:H348">
    <cfRule type="cellIs" dxfId="5" priority="110" operator="equal">
      <formula>"ADWD"</formula>
    </cfRule>
  </conditionalFormatting>
  <conditionalFormatting sqref="H350:H354">
    <cfRule type="cellIs" dxfId="4" priority="111" operator="equal">
      <formula>"ADWD"</formula>
    </cfRule>
  </conditionalFormatting>
  <conditionalFormatting sqref="H356 H358:H419 H432">
    <cfRule type="cellIs" dxfId="3" priority="112" operator="equal">
      <formula>"ADWD"</formula>
    </cfRule>
  </conditionalFormatting>
  <conditionalFormatting sqref="H421:H431 H433:H464">
    <cfRule type="cellIs" dxfId="2" priority="113" operator="equal">
      <formula>"ADWD"</formula>
    </cfRule>
  </conditionalFormatting>
  <conditionalFormatting sqref="I149">
    <cfRule type="cellIs" dxfId="1" priority="114" operator="equal">
      <formula>"ADWD"</formula>
    </cfRule>
  </conditionalFormatting>
  <conditionalFormatting sqref="I3:W3">
    <cfRule type="cellIs" dxfId="0" priority="115" operator="equal">
      <formula>"ADWD"</formula>
    </cfRule>
  </conditionalFormatting>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6"/>
  <sheetViews>
    <sheetView workbookViewId="0"/>
  </sheetViews>
  <sheetFormatPr baseColWidth="10" defaultColWidth="14.5" defaultRowHeight="12.75" customHeight="1" x14ac:dyDescent="0.15"/>
  <cols>
    <col min="1" max="1" width="25.33203125" customWidth="1"/>
    <col min="2" max="2" width="16.6640625" customWidth="1"/>
    <col min="3" max="3" width="11.1640625" customWidth="1"/>
    <col min="4" max="4" width="14.83203125" customWidth="1"/>
    <col min="5" max="5" width="12.1640625" customWidth="1"/>
    <col min="6" max="6" width="11.33203125" customWidth="1"/>
    <col min="7" max="7" width="10.5" customWidth="1"/>
    <col min="8" max="8" width="10" customWidth="1"/>
    <col min="9" max="9" width="20.83203125" customWidth="1"/>
    <col min="10" max="10" width="13" customWidth="1"/>
    <col min="11" max="11" width="10" customWidth="1"/>
    <col min="12" max="12" width="24.1640625" customWidth="1"/>
    <col min="13" max="13" width="11.33203125" customWidth="1"/>
    <col min="14" max="14" width="13.6640625" customWidth="1"/>
    <col min="15" max="15" width="12" customWidth="1"/>
    <col min="16" max="16" width="15.6640625" customWidth="1"/>
    <col min="17" max="17" width="13.5" customWidth="1"/>
    <col min="18" max="18" width="13.33203125" customWidth="1"/>
    <col min="19" max="19" width="13.5" customWidth="1"/>
    <col min="20" max="20" width="9.1640625" customWidth="1"/>
    <col min="21" max="21" width="13" customWidth="1"/>
    <col min="22" max="22" width="13.6640625" customWidth="1"/>
    <col min="23" max="23" width="9.5" customWidth="1"/>
    <col min="24" max="24" width="11.5" customWidth="1"/>
    <col min="25" max="25" width="10.6640625" customWidth="1"/>
  </cols>
  <sheetData>
    <row r="1" spans="1:25" ht="13" x14ac:dyDescent="0.15">
      <c r="A1" s="3" t="s">
        <v>1</v>
      </c>
    </row>
    <row r="4" spans="1:25" ht="110.25" customHeight="1" x14ac:dyDescent="0.15">
      <c r="B4" s="3" t="s">
        <v>3</v>
      </c>
      <c r="C4" s="3" t="s">
        <v>4</v>
      </c>
      <c r="D4" s="3" t="s">
        <v>5</v>
      </c>
      <c r="E4" s="3" t="s">
        <v>6</v>
      </c>
      <c r="F4" s="3" t="s">
        <v>7</v>
      </c>
      <c r="G4" s="3" t="s">
        <v>8</v>
      </c>
      <c r="H4" s="3" t="s">
        <v>9</v>
      </c>
      <c r="I4" s="3" t="s">
        <v>10</v>
      </c>
      <c r="J4" s="3" t="s">
        <v>11</v>
      </c>
      <c r="K4" s="3" t="s">
        <v>12</v>
      </c>
      <c r="L4" s="3" t="s">
        <v>13</v>
      </c>
      <c r="M4" s="3" t="s">
        <v>14</v>
      </c>
      <c r="N4" s="3" t="s">
        <v>15</v>
      </c>
      <c r="O4" s="3" t="s">
        <v>16</v>
      </c>
      <c r="P4" s="3" t="s">
        <v>17</v>
      </c>
      <c r="Q4" s="3" t="s">
        <v>18</v>
      </c>
      <c r="R4" s="3" t="s">
        <v>19</v>
      </c>
      <c r="S4" s="3" t="s">
        <v>21</v>
      </c>
      <c r="T4" s="3" t="s">
        <v>22</v>
      </c>
      <c r="U4" s="3" t="s">
        <v>23</v>
      </c>
      <c r="V4" s="3" t="s">
        <v>24</v>
      </c>
      <c r="W4" s="3" t="s">
        <v>25</v>
      </c>
      <c r="X4" s="3" t="s">
        <v>26</v>
      </c>
      <c r="Y4" s="3" t="s">
        <v>27</v>
      </c>
    </row>
    <row r="5" spans="1:25" ht="13" x14ac:dyDescent="0.15">
      <c r="A5" s="3" t="s">
        <v>3</v>
      </c>
    </row>
    <row r="6" spans="1:25" ht="13" x14ac:dyDescent="0.15">
      <c r="A6" s="3" t="s">
        <v>4</v>
      </c>
      <c r="B6" s="6">
        <v>680</v>
      </c>
    </row>
    <row r="7" spans="1:25" ht="13" x14ac:dyDescent="0.15">
      <c r="A7" s="3" t="s">
        <v>5</v>
      </c>
      <c r="B7" s="6">
        <v>1105</v>
      </c>
      <c r="C7" s="6">
        <v>490</v>
      </c>
    </row>
    <row r="8" spans="1:25" ht="13" x14ac:dyDescent="0.15">
      <c r="A8" s="3" t="s">
        <v>6</v>
      </c>
      <c r="B8" s="6">
        <v>1080</v>
      </c>
      <c r="C8" s="6">
        <v>590</v>
      </c>
      <c r="D8" s="6">
        <v>180</v>
      </c>
    </row>
    <row r="9" spans="1:25" ht="13" x14ac:dyDescent="0.15">
      <c r="A9" s="3" t="s">
        <v>7</v>
      </c>
      <c r="B9" s="6">
        <v>1610</v>
      </c>
      <c r="C9" s="6">
        <v>1120</v>
      </c>
      <c r="D9" s="6">
        <v>710</v>
      </c>
      <c r="E9" s="6">
        <v>530</v>
      </c>
    </row>
    <row r="10" spans="1:25" ht="13" x14ac:dyDescent="0.15">
      <c r="A10" s="3" t="s">
        <v>8</v>
      </c>
      <c r="B10" s="6">
        <v>2650</v>
      </c>
      <c r="C10" s="6">
        <v>1970</v>
      </c>
      <c r="D10" s="6">
        <v>1460</v>
      </c>
      <c r="E10" s="6">
        <v>1280</v>
      </c>
      <c r="F10" s="6">
        <v>930</v>
      </c>
    </row>
    <row r="11" spans="1:25" ht="13" x14ac:dyDescent="0.15">
      <c r="A11" s="3" t="s">
        <v>9</v>
      </c>
      <c r="B11" s="6">
        <v>2970</v>
      </c>
      <c r="C11" s="6">
        <v>2290</v>
      </c>
      <c r="D11" s="6">
        <v>1880</v>
      </c>
      <c r="E11" s="6">
        <v>1700</v>
      </c>
      <c r="F11" s="6">
        <v>1350</v>
      </c>
      <c r="G11" s="6">
        <v>450</v>
      </c>
    </row>
    <row r="12" spans="1:25" ht="13" x14ac:dyDescent="0.15">
      <c r="A12" s="3" t="s">
        <v>33</v>
      </c>
      <c r="B12" s="6">
        <v>2175</v>
      </c>
      <c r="C12" s="6">
        <v>1495</v>
      </c>
      <c r="D12" s="6">
        <v>1185</v>
      </c>
      <c r="E12" s="6">
        <v>905</v>
      </c>
      <c r="F12" s="6">
        <v>375</v>
      </c>
      <c r="G12" s="6">
        <v>680</v>
      </c>
      <c r="H12" s="6">
        <v>930</v>
      </c>
    </row>
    <row r="13" spans="1:25" ht="13" x14ac:dyDescent="0.15">
      <c r="A13" s="3" t="s">
        <v>11</v>
      </c>
      <c r="B13" s="6">
        <v>2040</v>
      </c>
      <c r="C13" s="6">
        <v>1360</v>
      </c>
      <c r="D13" s="6">
        <v>950</v>
      </c>
      <c r="E13" s="6">
        <v>770</v>
      </c>
      <c r="F13" s="6">
        <v>420</v>
      </c>
      <c r="G13" s="6">
        <v>545</v>
      </c>
      <c r="H13" s="6">
        <v>830</v>
      </c>
      <c r="I13" s="6">
        <v>135</v>
      </c>
    </row>
    <row r="14" spans="1:25" ht="13" x14ac:dyDescent="0.15">
      <c r="A14" s="3" t="s">
        <v>12</v>
      </c>
      <c r="B14" s="6">
        <v>2295</v>
      </c>
      <c r="C14" s="6">
        <v>1615</v>
      </c>
      <c r="D14" s="6">
        <v>1205</v>
      </c>
      <c r="E14" s="6">
        <v>1025</v>
      </c>
      <c r="F14" s="6">
        <v>495</v>
      </c>
      <c r="G14" s="6">
        <v>740</v>
      </c>
      <c r="H14" s="6">
        <v>1050</v>
      </c>
      <c r="I14" s="6">
        <v>120</v>
      </c>
      <c r="J14" s="6">
        <v>255</v>
      </c>
    </row>
    <row r="15" spans="1:25" ht="13" x14ac:dyDescent="0.15">
      <c r="A15" s="3" t="s">
        <v>36</v>
      </c>
      <c r="B15" s="6">
        <v>2240</v>
      </c>
      <c r="C15" s="6">
        <v>1560</v>
      </c>
      <c r="D15" s="6">
        <v>1150</v>
      </c>
      <c r="E15" s="6">
        <v>970</v>
      </c>
      <c r="F15" s="6">
        <v>555</v>
      </c>
      <c r="G15" s="6">
        <v>440</v>
      </c>
      <c r="H15" s="6">
        <v>750</v>
      </c>
      <c r="I15" s="6">
        <v>180</v>
      </c>
      <c r="J15" s="6">
        <v>100</v>
      </c>
      <c r="K15" s="6">
        <v>300</v>
      </c>
    </row>
    <row r="16" spans="1:25" ht="13" x14ac:dyDescent="0.15">
      <c r="A16" s="3" t="s">
        <v>14</v>
      </c>
      <c r="B16" s="6">
        <v>2335</v>
      </c>
      <c r="C16" s="6">
        <v>1655</v>
      </c>
      <c r="D16" s="6">
        <v>1245</v>
      </c>
      <c r="E16" s="6">
        <v>1065</v>
      </c>
      <c r="F16" s="6">
        <v>615</v>
      </c>
      <c r="G16" s="6">
        <v>535</v>
      </c>
      <c r="H16" s="6">
        <v>845</v>
      </c>
      <c r="I16" s="6">
        <v>240</v>
      </c>
      <c r="J16" s="6">
        <v>195</v>
      </c>
      <c r="K16" s="6">
        <v>285</v>
      </c>
      <c r="L16" s="6">
        <v>95</v>
      </c>
    </row>
    <row r="17" spans="1:24" ht="13" x14ac:dyDescent="0.15">
      <c r="A17" s="3" t="s">
        <v>15</v>
      </c>
      <c r="B17" s="6">
        <v>2515</v>
      </c>
      <c r="C17" s="6">
        <v>1835</v>
      </c>
      <c r="D17" s="6">
        <v>1525</v>
      </c>
      <c r="E17" s="6">
        <v>1245</v>
      </c>
      <c r="F17" s="6">
        <v>715</v>
      </c>
      <c r="G17" s="6">
        <v>805</v>
      </c>
      <c r="H17" s="6">
        <v>1115</v>
      </c>
      <c r="I17" s="6">
        <v>340</v>
      </c>
      <c r="J17" s="6">
        <v>475</v>
      </c>
      <c r="K17" s="6">
        <v>260</v>
      </c>
      <c r="L17" s="6">
        <v>365</v>
      </c>
      <c r="M17" s="6">
        <v>270</v>
      </c>
    </row>
    <row r="18" spans="1:24" ht="13" x14ac:dyDescent="0.15">
      <c r="A18" s="3" t="s">
        <v>16</v>
      </c>
      <c r="B18" s="6">
        <v>2885</v>
      </c>
      <c r="C18" s="6">
        <v>2205</v>
      </c>
      <c r="D18" s="6">
        <v>1795</v>
      </c>
      <c r="E18" s="6">
        <v>1615</v>
      </c>
      <c r="F18" s="6">
        <v>1085</v>
      </c>
      <c r="G18" s="6">
        <v>1330</v>
      </c>
      <c r="H18" s="6">
        <v>1640</v>
      </c>
      <c r="I18" s="6">
        <v>710</v>
      </c>
      <c r="J18" s="6">
        <v>845</v>
      </c>
      <c r="K18" s="6">
        <v>590</v>
      </c>
      <c r="L18" s="6">
        <v>890</v>
      </c>
      <c r="M18" s="6">
        <v>795</v>
      </c>
      <c r="N18" s="6">
        <v>650</v>
      </c>
    </row>
    <row r="19" spans="1:24" ht="13" x14ac:dyDescent="0.15">
      <c r="A19" s="3" t="s">
        <v>17</v>
      </c>
      <c r="B19" s="6">
        <v>2690</v>
      </c>
      <c r="C19" s="6">
        <v>2010</v>
      </c>
      <c r="D19" s="6">
        <v>1600</v>
      </c>
      <c r="E19" s="6">
        <v>1420</v>
      </c>
      <c r="F19" s="6">
        <v>1070</v>
      </c>
      <c r="G19" s="6">
        <v>990</v>
      </c>
      <c r="H19" s="6">
        <v>1200</v>
      </c>
      <c r="I19" s="6">
        <v>630</v>
      </c>
      <c r="J19" s="6">
        <v>550</v>
      </c>
      <c r="K19" s="6">
        <v>750</v>
      </c>
      <c r="L19" s="6">
        <v>450</v>
      </c>
      <c r="M19" s="6">
        <v>380</v>
      </c>
      <c r="N19" s="6">
        <v>470</v>
      </c>
      <c r="O19" s="6">
        <v>990</v>
      </c>
    </row>
    <row r="20" spans="1:24" ht="13" x14ac:dyDescent="0.15">
      <c r="A20" s="3" t="s">
        <v>18</v>
      </c>
      <c r="B20" s="6">
        <v>2965</v>
      </c>
      <c r="C20" s="6">
        <v>2285</v>
      </c>
      <c r="D20" s="6">
        <v>1875</v>
      </c>
      <c r="E20" s="6">
        <v>1695</v>
      </c>
      <c r="F20" s="6">
        <v>1125</v>
      </c>
      <c r="G20" s="6">
        <v>1165</v>
      </c>
      <c r="H20" s="6">
        <v>1475</v>
      </c>
      <c r="I20" s="6">
        <v>750</v>
      </c>
      <c r="J20" s="6">
        <v>825</v>
      </c>
      <c r="K20" s="6">
        <v>670</v>
      </c>
      <c r="L20" s="6">
        <v>725</v>
      </c>
      <c r="M20" s="6">
        <v>630</v>
      </c>
      <c r="N20" s="6">
        <v>410</v>
      </c>
      <c r="O20" s="6">
        <v>730</v>
      </c>
      <c r="P20" s="6">
        <v>520</v>
      </c>
    </row>
    <row r="21" spans="1:24" ht="13" x14ac:dyDescent="0.15">
      <c r="A21" s="3" t="s">
        <v>19</v>
      </c>
      <c r="B21" s="6">
        <v>3170</v>
      </c>
      <c r="C21" s="6">
        <v>2490</v>
      </c>
      <c r="D21" s="6">
        <v>2080</v>
      </c>
      <c r="E21" s="6">
        <v>1900</v>
      </c>
      <c r="F21" s="6">
        <v>1350</v>
      </c>
      <c r="G21" s="6">
        <v>1370</v>
      </c>
      <c r="H21" s="6">
        <v>1680</v>
      </c>
      <c r="I21" s="6">
        <v>1110</v>
      </c>
      <c r="J21" s="6">
        <v>1030</v>
      </c>
      <c r="K21" s="6">
        <v>1230</v>
      </c>
      <c r="L21" s="6">
        <v>930</v>
      </c>
      <c r="M21" s="6">
        <v>860</v>
      </c>
      <c r="N21" s="6">
        <v>950</v>
      </c>
      <c r="O21" s="6">
        <v>1470</v>
      </c>
      <c r="P21" s="6">
        <v>480</v>
      </c>
      <c r="Q21" s="6">
        <v>730</v>
      </c>
    </row>
    <row r="22" spans="1:24" ht="13" x14ac:dyDescent="0.15">
      <c r="A22" s="3" t="s">
        <v>21</v>
      </c>
      <c r="B22" s="6">
        <v>3150</v>
      </c>
      <c r="C22" s="6">
        <v>2470</v>
      </c>
      <c r="D22" s="6">
        <v>2060</v>
      </c>
      <c r="E22" s="6">
        <v>1880</v>
      </c>
      <c r="F22" s="6">
        <v>1555</v>
      </c>
      <c r="G22" s="6">
        <v>1350</v>
      </c>
      <c r="H22" s="6">
        <v>1660</v>
      </c>
      <c r="I22" s="6">
        <v>1180</v>
      </c>
      <c r="J22" s="6">
        <v>1010</v>
      </c>
      <c r="K22" s="6">
        <v>1100</v>
      </c>
      <c r="L22" s="6">
        <v>910</v>
      </c>
      <c r="M22" s="6">
        <v>840</v>
      </c>
      <c r="N22" s="6">
        <v>840</v>
      </c>
      <c r="O22" s="6">
        <v>1210</v>
      </c>
      <c r="P22" s="6">
        <v>460</v>
      </c>
      <c r="Q22" s="6">
        <v>410</v>
      </c>
      <c r="R22" s="6">
        <v>350</v>
      </c>
    </row>
    <row r="23" spans="1:24" ht="13" x14ac:dyDescent="0.15">
      <c r="A23" s="3" t="s">
        <v>22</v>
      </c>
      <c r="B23" s="6">
        <v>3185</v>
      </c>
      <c r="C23" s="6">
        <v>2505</v>
      </c>
      <c r="D23" s="6">
        <v>2095</v>
      </c>
      <c r="E23" s="6">
        <v>1915</v>
      </c>
      <c r="F23" s="6">
        <v>1345</v>
      </c>
      <c r="G23" s="6">
        <v>1385</v>
      </c>
      <c r="H23" s="6">
        <v>1695</v>
      </c>
      <c r="I23" s="6">
        <v>970</v>
      </c>
      <c r="J23" s="6">
        <v>1045</v>
      </c>
      <c r="K23" s="6">
        <v>890</v>
      </c>
      <c r="L23" s="6">
        <v>945</v>
      </c>
      <c r="M23" s="6">
        <v>850</v>
      </c>
      <c r="N23" s="6">
        <v>630</v>
      </c>
      <c r="O23" s="6">
        <v>950</v>
      </c>
      <c r="P23" s="6">
        <v>650</v>
      </c>
      <c r="Q23" s="6">
        <v>220</v>
      </c>
      <c r="R23" s="6">
        <v>650</v>
      </c>
      <c r="S23" s="6">
        <v>300</v>
      </c>
    </row>
    <row r="24" spans="1:24" ht="13" x14ac:dyDescent="0.15">
      <c r="A24" s="3" t="s">
        <v>23</v>
      </c>
      <c r="B24" s="6">
        <v>3630</v>
      </c>
      <c r="C24" s="6">
        <v>2950</v>
      </c>
      <c r="D24" s="6">
        <v>2540</v>
      </c>
      <c r="E24" s="6">
        <v>2360</v>
      </c>
      <c r="F24" s="6">
        <v>1740</v>
      </c>
      <c r="G24" s="6">
        <v>1830</v>
      </c>
      <c r="H24" s="6">
        <v>2140</v>
      </c>
      <c r="I24" s="6">
        <v>1365</v>
      </c>
      <c r="J24" s="6">
        <v>1490</v>
      </c>
      <c r="K24" s="6">
        <v>1285</v>
      </c>
      <c r="L24" s="6">
        <v>1390</v>
      </c>
      <c r="M24" s="6">
        <v>1295</v>
      </c>
      <c r="N24" s="6">
        <v>1025</v>
      </c>
      <c r="O24" s="6">
        <v>730</v>
      </c>
      <c r="P24" s="6">
        <v>915</v>
      </c>
      <c r="Q24" s="6">
        <v>395</v>
      </c>
      <c r="R24" s="6">
        <v>990</v>
      </c>
      <c r="S24" s="6">
        <v>640</v>
      </c>
      <c r="T24" s="6">
        <v>340</v>
      </c>
    </row>
    <row r="25" spans="1:24" ht="13" x14ac:dyDescent="0.15">
      <c r="A25" s="3" t="s">
        <v>24</v>
      </c>
      <c r="B25" s="6">
        <v>3365</v>
      </c>
      <c r="C25" s="6">
        <v>2685</v>
      </c>
      <c r="D25" s="6">
        <v>2275</v>
      </c>
      <c r="E25" s="6">
        <v>2095</v>
      </c>
      <c r="F25" s="6">
        <v>1525</v>
      </c>
      <c r="G25" s="6">
        <v>1565</v>
      </c>
      <c r="H25" s="6">
        <v>1875</v>
      </c>
      <c r="I25" s="6">
        <v>1150</v>
      </c>
      <c r="J25" s="6">
        <v>1225</v>
      </c>
      <c r="K25" s="6">
        <v>1070</v>
      </c>
      <c r="L25" s="6">
        <v>1125</v>
      </c>
      <c r="M25" s="6">
        <v>1030</v>
      </c>
      <c r="N25" s="6">
        <v>810</v>
      </c>
      <c r="O25" s="6">
        <v>1100</v>
      </c>
      <c r="P25" s="6">
        <v>755</v>
      </c>
      <c r="Q25" s="6">
        <v>400</v>
      </c>
      <c r="R25" s="6">
        <v>645</v>
      </c>
      <c r="S25" s="6">
        <v>295</v>
      </c>
      <c r="T25" s="6">
        <v>180</v>
      </c>
      <c r="U25" s="6">
        <v>370</v>
      </c>
    </row>
    <row r="26" spans="1:24" ht="13" x14ac:dyDescent="0.15">
      <c r="A26" s="3" t="s">
        <v>25</v>
      </c>
      <c r="B26" s="6">
        <v>3750</v>
      </c>
      <c r="C26" s="6">
        <v>3070</v>
      </c>
      <c r="D26" s="6">
        <v>2660</v>
      </c>
      <c r="E26" s="6">
        <v>2480</v>
      </c>
      <c r="F26" s="6">
        <v>1910</v>
      </c>
      <c r="G26" s="6">
        <v>1950</v>
      </c>
      <c r="H26" s="6">
        <v>2260</v>
      </c>
      <c r="I26" s="6">
        <v>1535</v>
      </c>
      <c r="J26" s="6">
        <v>1610</v>
      </c>
      <c r="K26" s="6">
        <v>1455</v>
      </c>
      <c r="L26" s="6">
        <v>1510</v>
      </c>
      <c r="M26" s="6">
        <v>1415</v>
      </c>
      <c r="N26" s="6">
        <v>1195</v>
      </c>
      <c r="O26" s="6">
        <v>1120</v>
      </c>
      <c r="P26" s="6">
        <v>1305</v>
      </c>
      <c r="Q26" s="6">
        <v>785</v>
      </c>
      <c r="R26" s="6">
        <v>1380</v>
      </c>
      <c r="S26" s="6">
        <v>1030</v>
      </c>
      <c r="T26" s="6">
        <v>730</v>
      </c>
      <c r="U26" s="6">
        <v>390</v>
      </c>
      <c r="V26" s="6">
        <v>760</v>
      </c>
    </row>
    <row r="27" spans="1:24" ht="13" x14ac:dyDescent="0.15">
      <c r="A27" s="3" t="s">
        <v>26</v>
      </c>
      <c r="B27" s="6">
        <v>3395</v>
      </c>
      <c r="C27" s="6">
        <v>2715</v>
      </c>
      <c r="D27" s="6">
        <v>2305</v>
      </c>
      <c r="E27" s="6">
        <v>2125</v>
      </c>
      <c r="F27" s="6">
        <v>1555</v>
      </c>
      <c r="G27" s="6">
        <v>1595</v>
      </c>
      <c r="H27" s="6">
        <v>1905</v>
      </c>
      <c r="I27" s="6">
        <v>1180</v>
      </c>
      <c r="J27" s="6">
        <v>1255</v>
      </c>
      <c r="K27" s="6">
        <v>1100</v>
      </c>
      <c r="L27" s="6">
        <v>1155</v>
      </c>
      <c r="M27" s="6">
        <v>1060</v>
      </c>
      <c r="N27" s="6">
        <v>840</v>
      </c>
      <c r="O27" s="6">
        <v>1015</v>
      </c>
      <c r="P27" s="6">
        <v>885</v>
      </c>
      <c r="Q27" s="6">
        <v>430</v>
      </c>
      <c r="R27" s="6">
        <v>775</v>
      </c>
      <c r="S27" s="6">
        <v>425</v>
      </c>
      <c r="T27" s="6">
        <v>210</v>
      </c>
      <c r="U27" s="6">
        <v>285</v>
      </c>
      <c r="V27" s="6">
        <v>130</v>
      </c>
      <c r="W27" s="6">
        <v>675</v>
      </c>
    </row>
    <row r="28" spans="1:24" ht="13" x14ac:dyDescent="0.15">
      <c r="A28" s="3" t="s">
        <v>27</v>
      </c>
      <c r="B28" s="6">
        <v>4565</v>
      </c>
      <c r="C28" s="6">
        <v>3885</v>
      </c>
      <c r="D28" s="6">
        <v>3475</v>
      </c>
      <c r="E28" s="6">
        <v>3295</v>
      </c>
      <c r="F28" s="6">
        <v>2725</v>
      </c>
      <c r="G28" s="6">
        <v>2765</v>
      </c>
      <c r="H28" s="6">
        <v>3075</v>
      </c>
      <c r="I28" s="6">
        <v>2350</v>
      </c>
      <c r="J28" s="6">
        <v>2425</v>
      </c>
      <c r="K28" s="6">
        <v>2270</v>
      </c>
      <c r="L28" s="6">
        <v>2325</v>
      </c>
      <c r="M28" s="6">
        <v>2230</v>
      </c>
      <c r="N28" s="6">
        <v>2010</v>
      </c>
      <c r="O28" s="6">
        <v>2185</v>
      </c>
      <c r="P28" s="6">
        <v>2055</v>
      </c>
      <c r="Q28" s="6">
        <v>1600</v>
      </c>
      <c r="R28" s="6">
        <v>1945</v>
      </c>
      <c r="S28" s="6">
        <v>1595</v>
      </c>
      <c r="T28" s="6">
        <v>1380</v>
      </c>
      <c r="U28" s="6">
        <v>1455</v>
      </c>
      <c r="V28" s="6">
        <v>1300</v>
      </c>
      <c r="W28" s="6">
        <v>1845</v>
      </c>
      <c r="X28" s="6">
        <v>1170</v>
      </c>
    </row>
    <row r="33" spans="1:4" ht="13" x14ac:dyDescent="0.15">
      <c r="A33" s="6" t="s">
        <v>57</v>
      </c>
    </row>
    <row r="34" spans="1:4" ht="13" x14ac:dyDescent="0.15">
      <c r="A34" s="6" t="s">
        <v>58</v>
      </c>
      <c r="D34" s="6" t="s">
        <v>59</v>
      </c>
    </row>
    <row r="35" spans="1:4" ht="13" x14ac:dyDescent="0.15">
      <c r="A35" s="6" t="s">
        <v>61</v>
      </c>
      <c r="D35" s="6" t="s">
        <v>62</v>
      </c>
    </row>
    <row r="36" spans="1:4" ht="13" x14ac:dyDescent="0.15">
      <c r="A36" s="6" t="s">
        <v>63</v>
      </c>
      <c r="D36" s="6"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3"/>
  <sheetViews>
    <sheetView workbookViewId="0"/>
  </sheetViews>
  <sheetFormatPr baseColWidth="10" defaultColWidth="14.5" defaultRowHeight="12.75" customHeight="1" x14ac:dyDescent="0.15"/>
  <cols>
    <col min="1" max="1" width="88.83203125" customWidth="1"/>
    <col min="2" max="20" width="17.33203125" customWidth="1"/>
  </cols>
  <sheetData>
    <row r="1" spans="1:1" ht="12.75" customHeight="1" x14ac:dyDescent="0.15">
      <c r="A1" s="2" t="s">
        <v>0</v>
      </c>
    </row>
    <row r="2" spans="1:1" ht="12.75" customHeight="1" x14ac:dyDescent="0.15">
      <c r="A2" s="10" t="s">
        <v>28</v>
      </c>
    </row>
    <row r="4" spans="1:1" ht="12.75" customHeight="1" x14ac:dyDescent="0.15">
      <c r="A4" s="2" t="s">
        <v>39</v>
      </c>
    </row>
    <row r="5" spans="1:1" ht="12.75" customHeight="1" x14ac:dyDescent="0.15">
      <c r="A5" s="10" t="s">
        <v>40</v>
      </c>
    </row>
    <row r="7" spans="1:1" ht="12.75" customHeight="1" x14ac:dyDescent="0.15">
      <c r="A7" s="2" t="s">
        <v>41</v>
      </c>
    </row>
    <row r="8" spans="1:1" ht="12.75" customHeight="1" x14ac:dyDescent="0.15">
      <c r="A8" s="10" t="s">
        <v>43</v>
      </c>
    </row>
    <row r="10" spans="1:1" ht="12.75" customHeight="1" x14ac:dyDescent="0.15">
      <c r="A10" s="2" t="s">
        <v>44</v>
      </c>
    </row>
    <row r="11" spans="1:1" ht="12.75" customHeight="1" x14ac:dyDescent="0.15">
      <c r="A11" s="10" t="s">
        <v>45</v>
      </c>
    </row>
    <row r="12" spans="1:1" ht="12.75" customHeight="1" x14ac:dyDescent="0.15">
      <c r="A12" s="10" t="s">
        <v>46</v>
      </c>
    </row>
    <row r="14" spans="1:1" ht="12.75" customHeight="1" x14ac:dyDescent="0.15">
      <c r="A14" s="2" t="s">
        <v>48</v>
      </c>
    </row>
    <row r="15" spans="1:1" ht="12.75" customHeight="1" x14ac:dyDescent="0.15">
      <c r="A15" s="10" t="s">
        <v>50</v>
      </c>
    </row>
    <row r="17" spans="1:1" ht="12.75" customHeight="1" x14ac:dyDescent="0.15">
      <c r="A17" s="2" t="s">
        <v>51</v>
      </c>
    </row>
    <row r="18" spans="1:1" ht="12.75" customHeight="1" x14ac:dyDescent="0.15">
      <c r="A18" s="15" t="s">
        <v>52</v>
      </c>
    </row>
    <row r="19" spans="1:1" ht="12.75" customHeight="1" x14ac:dyDescent="0.15">
      <c r="A19" s="10" t="s">
        <v>53</v>
      </c>
    </row>
    <row r="21" spans="1:1" ht="12.75" customHeight="1" x14ac:dyDescent="0.15">
      <c r="A21" s="10" t="s">
        <v>54</v>
      </c>
    </row>
    <row r="22" spans="1:1" ht="12.75" customHeight="1" x14ac:dyDescent="0.15">
      <c r="A22" s="10" t="s">
        <v>55</v>
      </c>
    </row>
    <row r="23" spans="1:1" ht="12.75" customHeight="1" x14ac:dyDescent="0.15">
      <c r="A23" s="10" t="s">
        <v>56</v>
      </c>
    </row>
    <row r="24" spans="1:1" ht="12.75" customHeight="1" x14ac:dyDescent="0.15">
      <c r="A24" s="10" t="s">
        <v>60</v>
      </c>
    </row>
    <row r="25" spans="1:1" ht="12.75" customHeight="1" x14ac:dyDescent="0.15">
      <c r="A25" s="10" t="s">
        <v>65</v>
      </c>
    </row>
    <row r="26" spans="1:1" ht="12.75" customHeight="1" x14ac:dyDescent="0.15">
      <c r="A26" s="10" t="s">
        <v>66</v>
      </c>
    </row>
    <row r="27" spans="1:1" ht="12.75" customHeight="1" x14ac:dyDescent="0.15">
      <c r="A27" s="10" t="s">
        <v>67</v>
      </c>
    </row>
    <row r="28" spans="1:1" ht="12.75" customHeight="1" x14ac:dyDescent="0.15">
      <c r="A28" s="10" t="s">
        <v>68</v>
      </c>
    </row>
    <row r="30" spans="1:1" ht="12.75" customHeight="1" x14ac:dyDescent="0.15">
      <c r="A30" s="15" t="s">
        <v>69</v>
      </c>
    </row>
    <row r="31" spans="1:1" ht="42" x14ac:dyDescent="0.15">
      <c r="A31" s="10" t="s">
        <v>71</v>
      </c>
    </row>
    <row r="33" spans="1:1" ht="14" x14ac:dyDescent="0.15">
      <c r="A33" s="23" t="s">
        <v>72</v>
      </c>
    </row>
    <row r="34" spans="1:1" ht="14" x14ac:dyDescent="0.15">
      <c r="A34" s="10" t="s">
        <v>74</v>
      </c>
    </row>
    <row r="35" spans="1:1" ht="14" x14ac:dyDescent="0.15">
      <c r="A35" s="10" t="s">
        <v>78</v>
      </c>
    </row>
    <row r="36" spans="1:1" ht="14" x14ac:dyDescent="0.15">
      <c r="A36" s="10" t="s">
        <v>80</v>
      </c>
    </row>
    <row r="37" spans="1:1" ht="14" x14ac:dyDescent="0.15">
      <c r="A37" s="10" t="s">
        <v>81</v>
      </c>
    </row>
    <row r="38" spans="1:1" ht="14" x14ac:dyDescent="0.15">
      <c r="A38" s="10" t="s">
        <v>82</v>
      </c>
    </row>
    <row r="39" spans="1:1" ht="14" x14ac:dyDescent="0.15">
      <c r="A39" s="10" t="s">
        <v>83</v>
      </c>
    </row>
    <row r="40" spans="1:1" ht="14" x14ac:dyDescent="0.15">
      <c r="A40" s="10" t="s">
        <v>85</v>
      </c>
    </row>
    <row r="41" spans="1:1" ht="14" x14ac:dyDescent="0.15">
      <c r="A41" s="10" t="s">
        <v>86</v>
      </c>
    </row>
    <row r="43" spans="1:1" ht="13" x14ac:dyDescent="0.15">
      <c r="A43" s="2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71"/>
  <sheetViews>
    <sheetView workbookViewId="0"/>
  </sheetViews>
  <sheetFormatPr baseColWidth="10" defaultColWidth="14.5" defaultRowHeight="12.75" customHeight="1" x14ac:dyDescent="0.15"/>
  <cols>
    <col min="1" max="1" width="33.1640625" customWidth="1"/>
    <col min="2" max="2" width="18.5" customWidth="1"/>
    <col min="3" max="3" width="14.33203125" customWidth="1"/>
    <col min="4" max="4" width="16.6640625" customWidth="1"/>
    <col min="5" max="5" width="14.33203125" customWidth="1"/>
    <col min="6" max="6" width="14.6640625" customWidth="1"/>
    <col min="7" max="8" width="0.5" customWidth="1"/>
    <col min="9" max="9" width="1" customWidth="1"/>
    <col min="10" max="16" width="9.33203125" customWidth="1"/>
  </cols>
  <sheetData>
    <row r="1" spans="1:9" ht="13" x14ac:dyDescent="0.15">
      <c r="A1" s="3" t="s">
        <v>97</v>
      </c>
    </row>
    <row r="2" spans="1:9" ht="36" customHeight="1" x14ac:dyDescent="0.15">
      <c r="A2" s="150" t="s">
        <v>40</v>
      </c>
      <c r="B2" s="148"/>
      <c r="C2" s="148"/>
      <c r="D2" s="148"/>
      <c r="E2" s="148"/>
      <c r="F2" s="148"/>
      <c r="G2" s="148"/>
      <c r="H2" s="148"/>
      <c r="I2" s="148"/>
    </row>
    <row r="3" spans="1:9" ht="13" x14ac:dyDescent="0.15">
      <c r="A3" s="150" t="s">
        <v>102</v>
      </c>
      <c r="B3" s="148"/>
      <c r="C3" s="148"/>
      <c r="D3" s="148"/>
      <c r="E3" s="148"/>
      <c r="F3" s="148"/>
      <c r="G3" s="148"/>
      <c r="H3" s="148"/>
      <c r="I3" s="148"/>
    </row>
    <row r="4" spans="1:9" ht="13" x14ac:dyDescent="0.15">
      <c r="A4" s="150" t="s">
        <v>103</v>
      </c>
      <c r="B4" s="148"/>
      <c r="C4" s="148"/>
      <c r="D4" s="148"/>
      <c r="E4" s="148"/>
      <c r="F4" s="148"/>
      <c r="G4" s="148"/>
      <c r="H4" s="148"/>
      <c r="I4" s="148"/>
    </row>
    <row r="6" spans="1:9" ht="14" x14ac:dyDescent="0.15">
      <c r="A6" s="2" t="s">
        <v>106</v>
      </c>
    </row>
    <row r="7" spans="1:9" ht="14" x14ac:dyDescent="0.15">
      <c r="A7" s="10" t="s">
        <v>108</v>
      </c>
    </row>
    <row r="8" spans="1:9" ht="14" x14ac:dyDescent="0.15">
      <c r="A8" s="10" t="s">
        <v>109</v>
      </c>
    </row>
    <row r="9" spans="1:9" ht="14" x14ac:dyDescent="0.15">
      <c r="A9" s="10" t="s">
        <v>111</v>
      </c>
    </row>
    <row r="10" spans="1:9" ht="28" x14ac:dyDescent="0.15">
      <c r="A10" s="10" t="s">
        <v>113</v>
      </c>
    </row>
    <row r="11" spans="1:9" ht="14" x14ac:dyDescent="0.15">
      <c r="A11" s="10" t="s">
        <v>114</v>
      </c>
    </row>
    <row r="12" spans="1:9" ht="14" x14ac:dyDescent="0.15">
      <c r="A12" s="10" t="s">
        <v>115</v>
      </c>
    </row>
    <row r="13" spans="1:9" ht="14" x14ac:dyDescent="0.15">
      <c r="A13" s="10" t="s">
        <v>116</v>
      </c>
    </row>
    <row r="14" spans="1:9" ht="14" x14ac:dyDescent="0.15">
      <c r="A14" s="10" t="s">
        <v>118</v>
      </c>
    </row>
    <row r="15" spans="1:9" ht="28" x14ac:dyDescent="0.15">
      <c r="A15" s="10" t="s">
        <v>119</v>
      </c>
    </row>
    <row r="21" spans="1:16" ht="28" x14ac:dyDescent="0.15">
      <c r="A21" s="2" t="s">
        <v>120</v>
      </c>
    </row>
    <row r="23" spans="1:16" ht="26.25" customHeight="1" x14ac:dyDescent="0.15">
      <c r="A23" s="151" t="s">
        <v>121</v>
      </c>
      <c r="B23" s="148"/>
      <c r="C23" s="148"/>
      <c r="D23" s="148"/>
      <c r="E23" s="148"/>
      <c r="F23" s="148"/>
      <c r="G23" s="148"/>
      <c r="H23" s="148"/>
      <c r="I23" s="148"/>
      <c r="J23" s="148"/>
      <c r="K23" s="148"/>
      <c r="L23" s="148"/>
      <c r="M23" s="148"/>
      <c r="N23" s="148"/>
      <c r="O23" s="148"/>
      <c r="P23" s="148"/>
    </row>
    <row r="25" spans="1:16" ht="13" x14ac:dyDescent="0.15">
      <c r="A25" s="3" t="s">
        <v>127</v>
      </c>
    </row>
    <row r="27" spans="1:16" ht="39" customHeight="1" x14ac:dyDescent="0.15">
      <c r="A27" s="152" t="s">
        <v>129</v>
      </c>
      <c r="B27" s="148"/>
      <c r="C27" s="148"/>
      <c r="D27" s="148"/>
      <c r="E27" s="148"/>
      <c r="F27" s="148"/>
      <c r="G27" s="148"/>
      <c r="H27" s="148"/>
      <c r="I27" s="148"/>
      <c r="J27" s="148"/>
      <c r="K27" s="148"/>
      <c r="L27" s="148"/>
      <c r="M27" s="148"/>
      <c r="N27" s="148"/>
      <c r="O27" s="148"/>
      <c r="P27" s="148"/>
    </row>
    <row r="29" spans="1:16" ht="13" x14ac:dyDescent="0.15">
      <c r="A29" s="26"/>
      <c r="B29" s="26"/>
      <c r="D29" s="26"/>
      <c r="E29" s="26"/>
    </row>
    <row r="30" spans="1:16" ht="13" x14ac:dyDescent="0.15">
      <c r="A30" s="28" t="s">
        <v>138</v>
      </c>
      <c r="B30" s="30"/>
      <c r="C30" s="31"/>
      <c r="D30" s="28" t="s">
        <v>182</v>
      </c>
      <c r="E30" s="32"/>
      <c r="F30" s="34" t="s">
        <v>194</v>
      </c>
    </row>
    <row r="31" spans="1:16" ht="13" x14ac:dyDescent="0.15">
      <c r="A31" s="36" t="s">
        <v>200</v>
      </c>
      <c r="B31" s="38">
        <v>250</v>
      </c>
      <c r="C31" s="31"/>
      <c r="D31" s="36" t="s">
        <v>213</v>
      </c>
      <c r="E31" s="42">
        <f>1.34*B31^0.5</f>
        <v>21.187260323128143</v>
      </c>
      <c r="F31" s="43" t="s">
        <v>241</v>
      </c>
    </row>
    <row r="32" spans="1:16" ht="13" x14ac:dyDescent="0.15">
      <c r="A32" s="36" t="s">
        <v>245</v>
      </c>
      <c r="B32" s="38">
        <v>820</v>
      </c>
      <c r="C32" s="31"/>
      <c r="D32" s="36" t="s">
        <v>246</v>
      </c>
      <c r="E32" s="42">
        <f>B32+B33+B34+(B35*0.09)+(B36*0.4)+(B37*1.5)</f>
        <v>10833.5</v>
      </c>
      <c r="F32" s="43" t="s">
        <v>255</v>
      </c>
    </row>
    <row r="33" spans="1:7" ht="13" x14ac:dyDescent="0.15">
      <c r="A33" s="36" t="s">
        <v>256</v>
      </c>
      <c r="B33" s="38">
        <v>10000</v>
      </c>
      <c r="C33" s="31"/>
      <c r="D33" s="36" t="s">
        <v>257</v>
      </c>
      <c r="E33" s="42">
        <f>E32^3</f>
        <v>1271470718495.375</v>
      </c>
      <c r="F33" s="43" t="s">
        <v>261</v>
      </c>
    </row>
    <row r="34" spans="1:7" ht="13" x14ac:dyDescent="0.15">
      <c r="A34" s="36" t="s">
        <v>262</v>
      </c>
      <c r="B34" s="44"/>
      <c r="C34" s="31"/>
      <c r="D34" s="36" t="s">
        <v>270</v>
      </c>
      <c r="E34" s="38">
        <v>64</v>
      </c>
      <c r="F34" s="43" t="s">
        <v>272</v>
      </c>
    </row>
    <row r="35" spans="1:7" ht="13" x14ac:dyDescent="0.15">
      <c r="A35" s="36" t="s">
        <v>274</v>
      </c>
      <c r="B35" s="38">
        <v>150</v>
      </c>
      <c r="C35" s="31"/>
      <c r="D35" s="36" t="s">
        <v>276</v>
      </c>
      <c r="E35" s="42">
        <f>B38^2</f>
        <v>16900</v>
      </c>
      <c r="F35" s="43" t="s">
        <v>279</v>
      </c>
    </row>
    <row r="36" spans="1:7" ht="13" x14ac:dyDescent="0.15">
      <c r="A36" s="36" t="s">
        <v>280</v>
      </c>
      <c r="B36" s="44"/>
      <c r="C36" s="31"/>
      <c r="D36" s="36" t="s">
        <v>281</v>
      </c>
      <c r="E36" s="42">
        <f>E35/((E33/E34)^0.6666)</f>
        <v>2.307574088704059E-3</v>
      </c>
      <c r="F36" s="43" t="s">
        <v>287</v>
      </c>
    </row>
    <row r="37" spans="1:7" ht="13" x14ac:dyDescent="0.15">
      <c r="A37" s="36" t="s">
        <v>288</v>
      </c>
      <c r="B37" s="44"/>
      <c r="C37" s="46"/>
      <c r="D37" s="47"/>
      <c r="E37" s="47"/>
    </row>
    <row r="38" spans="1:7" ht="13" x14ac:dyDescent="0.15">
      <c r="A38" s="36" t="s">
        <v>295</v>
      </c>
      <c r="B38" s="38">
        <v>130</v>
      </c>
      <c r="C38" s="46"/>
      <c r="D38" s="6" t="s">
        <v>296</v>
      </c>
    </row>
    <row r="39" spans="1:7" ht="13" x14ac:dyDescent="0.15">
      <c r="A39" s="36" t="s">
        <v>297</v>
      </c>
      <c r="B39" s="38">
        <v>50</v>
      </c>
      <c r="C39" s="46"/>
      <c r="D39" s="6" t="s">
        <v>298</v>
      </c>
    </row>
    <row r="40" spans="1:7" ht="13" x14ac:dyDescent="0.15">
      <c r="A40" s="47"/>
      <c r="B40" s="47"/>
    </row>
    <row r="41" spans="1:7" ht="13" x14ac:dyDescent="0.15">
      <c r="A41" s="26"/>
      <c r="B41" s="26"/>
      <c r="C41" s="26"/>
      <c r="D41" s="26"/>
      <c r="E41" s="26"/>
      <c r="F41" s="26"/>
    </row>
    <row r="42" spans="1:7" ht="27.75" customHeight="1" x14ac:dyDescent="0.15">
      <c r="A42" s="48" t="s">
        <v>301</v>
      </c>
      <c r="B42" s="48" t="s">
        <v>305</v>
      </c>
      <c r="C42" s="49" t="s">
        <v>307</v>
      </c>
      <c r="D42" s="49" t="s">
        <v>317</v>
      </c>
      <c r="E42" s="49" t="s">
        <v>319</v>
      </c>
      <c r="F42" s="49" t="s">
        <v>320</v>
      </c>
      <c r="G42" s="34" t="s">
        <v>194</v>
      </c>
    </row>
    <row r="43" spans="1:7" ht="13" x14ac:dyDescent="0.15">
      <c r="A43" s="36" t="s">
        <v>322</v>
      </c>
      <c r="B43" s="50" t="s">
        <v>324</v>
      </c>
      <c r="C43" s="51">
        <v>0.5</v>
      </c>
      <c r="D43" s="52">
        <f>C43^2*E36/(C43*1.17+C43/10)+(B39/(E32*0.3333))</f>
        <v>1.4755819299946196E-2</v>
      </c>
      <c r="E43" s="52">
        <f>C43^2.2*E36/(C43*1.17+C43/10)+(B39/(E32*0.3333))</f>
        <v>1.4638215297609503E-2</v>
      </c>
      <c r="F43" s="52">
        <f>C43^2.4*E36/(C43*1.17+C43/10)+(B39/(E32*0.3333))</f>
        <v>1.4535835067129415E-2</v>
      </c>
      <c r="G43" s="43" t="s">
        <v>373</v>
      </c>
    </row>
    <row r="44" spans="1:7" ht="13" x14ac:dyDescent="0.15">
      <c r="A44" s="36" t="s">
        <v>374</v>
      </c>
      <c r="B44" s="50" t="s">
        <v>375</v>
      </c>
      <c r="C44" s="51">
        <v>1.5</v>
      </c>
      <c r="D44" s="52">
        <f>C44^2*E36/(C44*1.17+C44/10)+(B39/(E32*0.3333))</f>
        <v>1.6572806771366716E-2</v>
      </c>
      <c r="E44" s="52">
        <f>C44^1.93*E36/(C44*1.17+C44/10)+(B39/(E32*0.3333))</f>
        <v>1.6496538113795145E-2</v>
      </c>
      <c r="F44" s="52">
        <f>C44^1.857*E36/(C44*1.17+C44/10)+(B39/(E32*0.3333))</f>
        <v>1.6419273315777454E-2</v>
      </c>
      <c r="G44" s="46"/>
    </row>
    <row r="45" spans="1:7" ht="13" x14ac:dyDescent="0.15">
      <c r="A45" s="36" t="s">
        <v>421</v>
      </c>
      <c r="B45" s="50" t="s">
        <v>422</v>
      </c>
      <c r="C45" s="51">
        <v>5</v>
      </c>
      <c r="D45" s="52">
        <f>C45^2*E36/(C45*1.17+C47/10)+(B39/(E32*0.3333))</f>
        <v>2.1915766433830551E-2</v>
      </c>
      <c r="E45" s="52">
        <f>C45^1.93*E36/(C45*1.17+C45/10)+(B39/(E32*0.3333))</f>
        <v>2.1964297357501675E-2</v>
      </c>
      <c r="F45" s="52">
        <f>C45^1.857*E36/(C45*1.17+C45/10)+(B39/(E32*0.3333))</f>
        <v>2.1064533640963397E-2</v>
      </c>
      <c r="G45" s="46"/>
    </row>
    <row r="46" spans="1:7" ht="13" x14ac:dyDescent="0.15">
      <c r="A46" s="36" t="s">
        <v>440</v>
      </c>
      <c r="B46" s="50" t="s">
        <v>441</v>
      </c>
      <c r="C46" s="51">
        <v>8</v>
      </c>
      <c r="D46" s="52">
        <f>C46^2*E36/(C46*1.17+C46/10)+(B39/(E32*0.3333))</f>
        <v>2.8383225335600087E-2</v>
      </c>
      <c r="E46" s="52">
        <f>C46^1.93*E36/(C46*1.17+C46/10)+(B39/(E32*0.3333))</f>
        <v>2.641415210713972E-2</v>
      </c>
      <c r="F46" s="52">
        <f>C46^1.857*E36/(C46*1.17+C46/10)+(B39/(E32*0.3333))</f>
        <v>2.4644249744127475E-2</v>
      </c>
      <c r="G46" s="46"/>
    </row>
    <row r="47" spans="1:7" ht="13" x14ac:dyDescent="0.15">
      <c r="A47" s="36" t="s">
        <v>461</v>
      </c>
      <c r="B47" s="50" t="s">
        <v>463</v>
      </c>
      <c r="C47" s="51">
        <v>13</v>
      </c>
      <c r="D47" s="52">
        <f>C47^2*E36/(C47*1.17+C47/10)+(B39/(E32*0.3333))</f>
        <v>3.7468162692702686E-2</v>
      </c>
      <c r="E47" s="52">
        <f>C47^1.93*E36/(C47*1.17+C47/10)+(B39/(E32*0.3333))</f>
        <v>3.3586057559152116E-2</v>
      </c>
      <c r="F47" s="52">
        <f>C47^1.857*E36/(C47*1.17+C47/10)+(B39/(E32*0.3333))</f>
        <v>3.0215543003510714E-2</v>
      </c>
      <c r="G47" s="46"/>
    </row>
    <row r="48" spans="1:7" ht="13" x14ac:dyDescent="0.15">
      <c r="A48" s="36" t="s">
        <v>479</v>
      </c>
      <c r="B48" s="50" t="s">
        <v>480</v>
      </c>
      <c r="C48" s="51">
        <v>17</v>
      </c>
      <c r="D48" s="52">
        <f>C48^2*E36/(C48*1.17+C48/10)+(B39/(E32*0.3333))</f>
        <v>4.4736112578384758E-2</v>
      </c>
      <c r="E48" s="52">
        <f>C48^1.93*E36/(C48*1.17+C48/10)+(B39/(E32*0.3333))</f>
        <v>3.9179322663918791E-2</v>
      </c>
      <c r="F48" s="52">
        <f>C48^1.857*E36/(C48*1.17+C48/10)+(B39/(E32*0.3333))</f>
        <v>3.4446350264880618E-2</v>
      </c>
      <c r="G48" s="46"/>
    </row>
    <row r="49" spans="1:7" ht="13" x14ac:dyDescent="0.15">
      <c r="A49" s="36" t="s">
        <v>508</v>
      </c>
      <c r="B49" s="50" t="s">
        <v>509</v>
      </c>
      <c r="C49" s="51">
        <v>24</v>
      </c>
      <c r="D49" s="52">
        <f>C49^2*E36/(C49*1.17+C49/10)+(B39/(E32*0.3333))</f>
        <v>5.745502487832839E-2</v>
      </c>
      <c r="E49" s="52">
        <f>C49^1.93*E36/(C49*1.17+C49/10)+(B39/(E32*0.3333))</f>
        <v>4.8757208102627805E-2</v>
      </c>
      <c r="F49" s="52">
        <f>C49^1.857*E36/(C49*1.17+C49/10)+(B39/(E32*0.3333))</f>
        <v>4.1529038899879134E-2</v>
      </c>
      <c r="G49" s="46"/>
    </row>
    <row r="50" spans="1:7" ht="13" x14ac:dyDescent="0.15">
      <c r="A50" s="36" t="s">
        <v>540</v>
      </c>
      <c r="B50" s="50" t="s">
        <v>541</v>
      </c>
      <c r="C50" s="51">
        <v>30</v>
      </c>
      <c r="D50" s="52">
        <f>C50^2*E36/(C50*1.17+C50/10)+(B39/(E32*0.3333))</f>
        <v>6.8356949706851508E-2</v>
      </c>
      <c r="E50" s="52">
        <f>C50^1.93*E36/(C50*1.17+C50/10)+(B39/(E32*0.3333))</f>
        <v>5.6808357000459428E-2</v>
      </c>
      <c r="F50" s="52">
        <f>C50^1.857*E36/(C50*1.17+C50/10)+(B39/(E32*0.3333))</f>
        <v>4.7362759601854543E-2</v>
      </c>
      <c r="G50" s="46"/>
    </row>
    <row r="51" spans="1:7" ht="13" x14ac:dyDescent="0.15">
      <c r="A51" s="36" t="s">
        <v>569</v>
      </c>
      <c r="B51" s="50" t="s">
        <v>571</v>
      </c>
      <c r="C51" s="51">
        <v>35</v>
      </c>
      <c r="D51" s="52">
        <f>C51^2*E36/(C51*1.17+C51/10)+(B39/(E32*0.3333))</f>
        <v>7.7441887063954107E-2</v>
      </c>
      <c r="E51" s="52">
        <f>C51^1.93*E36/(C51*1.17+C51/10)+(B39/(E32*0.3333))</f>
        <v>6.3430601163621966E-2</v>
      </c>
      <c r="F51" s="52">
        <f>C51^1.857*E36/(C51*1.17+C51/10)+(B39/(E32*0.3333))</f>
        <v>5.2096163646852302E-2</v>
      </c>
      <c r="G51" s="46"/>
    </row>
    <row r="52" spans="1:7" ht="13" x14ac:dyDescent="0.15">
      <c r="A52" s="36" t="s">
        <v>595</v>
      </c>
      <c r="B52" s="50" t="s">
        <v>597</v>
      </c>
      <c r="C52" s="51">
        <v>43</v>
      </c>
      <c r="D52" s="52">
        <f>C52^2*E36/(C52*1.17+C52/10)+(B39/(E32*0.4444))</f>
        <v>8.8515955444259289E-2</v>
      </c>
      <c r="E52" s="52">
        <f>C52^1.93*E36/(C52*1.17+C52/10)+(B39/(E32*0.4444))</f>
        <v>7.0430597491018071E-2</v>
      </c>
      <c r="F52" s="52">
        <f>C52^1.857*E36/(C52*1.17+C52/10)+(B39/(E32*0.4444))</f>
        <v>5.6013805821393113E-2</v>
      </c>
      <c r="G52" s="43" t="s">
        <v>646</v>
      </c>
    </row>
    <row r="53" spans="1:7" ht="13" x14ac:dyDescent="0.15">
      <c r="A53" s="36" t="s">
        <v>648</v>
      </c>
      <c r="B53" s="50" t="s">
        <v>649</v>
      </c>
      <c r="C53" s="51">
        <v>51</v>
      </c>
      <c r="D53" s="52">
        <f>C53^2*E36/(C53*1.17+C53/10)+(B39/(E32*0.5555))</f>
        <v>0.10097475638098803</v>
      </c>
      <c r="E53" s="52">
        <f>C53^1.93*E36/(C53*1.17+C53/10)+(B39/(E32*0.5555))</f>
        <v>7.8679148065464263E-2</v>
      </c>
      <c r="F53" s="82" t="s">
        <v>674</v>
      </c>
      <c r="G53" s="43" t="s">
        <v>684</v>
      </c>
    </row>
    <row r="54" spans="1:7" ht="13" x14ac:dyDescent="0.15">
      <c r="A54" s="36" t="s">
        <v>685</v>
      </c>
      <c r="B54" s="50" t="s">
        <v>687</v>
      </c>
      <c r="C54" s="51">
        <v>58</v>
      </c>
      <c r="D54" s="52">
        <f>C54^2*E36/(C54*1.17+C54/10)+(B39/(E32*0.8888))</f>
        <v>0.11057802042897857</v>
      </c>
      <c r="E54" s="82" t="s">
        <v>674</v>
      </c>
      <c r="F54" s="82" t="s">
        <v>674</v>
      </c>
      <c r="G54" s="43" t="s">
        <v>698</v>
      </c>
    </row>
    <row r="55" spans="1:7" ht="13" x14ac:dyDescent="0.15">
      <c r="A55" s="36" t="s">
        <v>699</v>
      </c>
      <c r="B55" s="50" t="s">
        <v>700</v>
      </c>
      <c r="C55" s="51">
        <v>64</v>
      </c>
      <c r="D55" s="82" t="s">
        <v>674</v>
      </c>
      <c r="E55" s="82" t="s">
        <v>674</v>
      </c>
      <c r="F55" s="82" t="s">
        <v>674</v>
      </c>
      <c r="G55" s="43" t="s">
        <v>702</v>
      </c>
    </row>
    <row r="56" spans="1:7" ht="13" x14ac:dyDescent="0.15">
      <c r="A56" s="47"/>
      <c r="B56" s="47"/>
      <c r="C56" s="47"/>
      <c r="D56" s="47"/>
      <c r="E56" s="47"/>
      <c r="F56" s="47"/>
    </row>
    <row r="57" spans="1:7" ht="13" x14ac:dyDescent="0.15">
      <c r="A57" s="6" t="s">
        <v>703</v>
      </c>
    </row>
    <row r="58" spans="1:7" ht="13" x14ac:dyDescent="0.15">
      <c r="A58" s="6" t="s">
        <v>705</v>
      </c>
    </row>
    <row r="59" spans="1:7" ht="13" x14ac:dyDescent="0.15">
      <c r="A59" s="6" t="s">
        <v>708</v>
      </c>
    </row>
    <row r="61" spans="1:7" ht="15" customHeight="1" x14ac:dyDescent="0.15">
      <c r="A61" s="3" t="s">
        <v>711</v>
      </c>
    </row>
    <row r="63" spans="1:7" ht="13" x14ac:dyDescent="0.15">
      <c r="A63" s="3" t="s">
        <v>712</v>
      </c>
    </row>
    <row r="65" spans="1:5" ht="13" x14ac:dyDescent="0.15">
      <c r="A65" s="6" t="s">
        <v>713</v>
      </c>
    </row>
    <row r="66" spans="1:5" ht="13" x14ac:dyDescent="0.15">
      <c r="A66" s="84"/>
      <c r="B66" s="26"/>
      <c r="C66" s="26"/>
      <c r="D66" s="26"/>
    </row>
    <row r="67" spans="1:5" ht="25.5" customHeight="1" x14ac:dyDescent="0.15">
      <c r="A67" s="48" t="s">
        <v>720</v>
      </c>
      <c r="B67" s="49" t="s">
        <v>722</v>
      </c>
      <c r="C67" s="49" t="s">
        <v>723</v>
      </c>
      <c r="D67" s="49" t="s">
        <v>725</v>
      </c>
      <c r="E67" s="85"/>
    </row>
    <row r="68" spans="1:5" ht="13" x14ac:dyDescent="0.15">
      <c r="A68" s="38">
        <v>25</v>
      </c>
      <c r="B68" s="42">
        <f>A68*1.151</f>
        <v>28.775000000000002</v>
      </c>
      <c r="C68" s="42">
        <f>B68*24</f>
        <v>690.6</v>
      </c>
      <c r="D68" s="42">
        <f>B68*16</f>
        <v>460.40000000000003</v>
      </c>
      <c r="E68" s="73"/>
    </row>
    <row r="69" spans="1:5" ht="13" x14ac:dyDescent="0.15">
      <c r="A69" s="47"/>
      <c r="B69" s="47"/>
      <c r="C69" s="47"/>
      <c r="D69" s="47"/>
    </row>
    <row r="70" spans="1:5" ht="13" x14ac:dyDescent="0.15">
      <c r="A70" s="6" t="s">
        <v>753</v>
      </c>
    </row>
    <row r="71" spans="1:5" ht="13" x14ac:dyDescent="0.15">
      <c r="A71" s="6" t="s">
        <v>754</v>
      </c>
    </row>
  </sheetData>
  <mergeCells count="5">
    <mergeCell ref="A2:I2"/>
    <mergeCell ref="A3:I3"/>
    <mergeCell ref="A4:I4"/>
    <mergeCell ref="A23:P23"/>
    <mergeCell ref="A27:P2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5"/>
  <sheetViews>
    <sheetView workbookViewId="0"/>
  </sheetViews>
  <sheetFormatPr baseColWidth="10" defaultColWidth="14.5" defaultRowHeight="12.75" customHeight="1" x14ac:dyDescent="0.15"/>
  <cols>
    <col min="1" max="1" width="39.5" customWidth="1"/>
    <col min="2" max="2" width="10.6640625" customWidth="1"/>
    <col min="3" max="3" width="13.83203125" customWidth="1"/>
    <col min="4" max="4" width="18.6640625" customWidth="1"/>
    <col min="5" max="5" width="16.33203125" customWidth="1"/>
    <col min="6" max="6" width="9.5" customWidth="1"/>
    <col min="7" max="7" width="11" customWidth="1"/>
  </cols>
  <sheetData>
    <row r="1" spans="1:5" ht="13" x14ac:dyDescent="0.15">
      <c r="A1" s="3" t="s">
        <v>112</v>
      </c>
    </row>
    <row r="3" spans="1:5" ht="42" x14ac:dyDescent="0.15">
      <c r="A3" s="10" t="s">
        <v>117</v>
      </c>
    </row>
    <row r="5" spans="1:5" ht="28" x14ac:dyDescent="0.15">
      <c r="A5" s="27" t="str">
        <f>HYPERLINK("http://www.westeros.org/Citadel/SSM/Entry/2787","NOTE: One league is seen as three miles 
(So Spake Martin, 2008)")</f>
        <v>NOTE: One league is seen as three miles 
(So Spake Martin, 2008)</v>
      </c>
    </row>
    <row r="6" spans="1:5" ht="13" x14ac:dyDescent="0.15">
      <c r="B6" s="3" t="s">
        <v>144</v>
      </c>
      <c r="C6" s="3" t="s">
        <v>145</v>
      </c>
      <c r="D6" s="3" t="s">
        <v>146</v>
      </c>
      <c r="E6" s="3" t="s">
        <v>147</v>
      </c>
    </row>
    <row r="7" spans="1:5" ht="13" x14ac:dyDescent="0.15">
      <c r="B7" s="29" t="s">
        <v>148</v>
      </c>
      <c r="C7" s="29" t="s">
        <v>154</v>
      </c>
      <c r="D7" s="29" t="s">
        <v>155</v>
      </c>
      <c r="E7" s="29" t="s">
        <v>156</v>
      </c>
    </row>
    <row r="8" spans="1:5" ht="13" x14ac:dyDescent="0.15">
      <c r="A8" s="3" t="s">
        <v>157</v>
      </c>
      <c r="B8" s="29" t="s">
        <v>159</v>
      </c>
      <c r="C8" s="29" t="s">
        <v>161</v>
      </c>
      <c r="D8" s="29" t="s">
        <v>154</v>
      </c>
      <c r="E8" s="29" t="s">
        <v>163</v>
      </c>
    </row>
    <row r="9" spans="1:5" ht="13" x14ac:dyDescent="0.15">
      <c r="A9" s="3" t="s">
        <v>164</v>
      </c>
      <c r="B9" s="29" t="s">
        <v>155</v>
      </c>
      <c r="C9" s="29" t="s">
        <v>166</v>
      </c>
      <c r="D9" s="29" t="s">
        <v>156</v>
      </c>
      <c r="E9" s="29" t="s">
        <v>167</v>
      </c>
    </row>
    <row r="10" spans="1:5" ht="13" x14ac:dyDescent="0.15">
      <c r="A10" s="3" t="s">
        <v>168</v>
      </c>
      <c r="B10" s="29" t="s">
        <v>169</v>
      </c>
      <c r="C10" s="29" t="s">
        <v>170</v>
      </c>
      <c r="D10" s="29" t="s">
        <v>171</v>
      </c>
      <c r="E10" s="29" t="s">
        <v>172</v>
      </c>
    </row>
    <row r="11" spans="1:5" ht="13" x14ac:dyDescent="0.15">
      <c r="A11" s="3" t="s">
        <v>175</v>
      </c>
      <c r="B11" s="29" t="s">
        <v>156</v>
      </c>
      <c r="C11" s="29" t="s">
        <v>167</v>
      </c>
      <c r="D11" s="29" t="s">
        <v>176</v>
      </c>
      <c r="E11" s="29" t="s">
        <v>178</v>
      </c>
    </row>
    <row r="12" spans="1:5" ht="13" x14ac:dyDescent="0.15">
      <c r="A12" s="3" t="s">
        <v>179</v>
      </c>
      <c r="B12" s="29" t="s">
        <v>180</v>
      </c>
      <c r="C12" s="29" t="s">
        <v>181</v>
      </c>
      <c r="D12" s="29" t="s">
        <v>183</v>
      </c>
      <c r="E12" s="29" t="s">
        <v>184</v>
      </c>
    </row>
    <row r="13" spans="1:5" ht="13" x14ac:dyDescent="0.15">
      <c r="A13" s="3" t="s">
        <v>185</v>
      </c>
      <c r="B13" s="29" t="s">
        <v>148</v>
      </c>
      <c r="C13" s="29" t="s">
        <v>183</v>
      </c>
      <c r="D13" s="29" t="s">
        <v>169</v>
      </c>
      <c r="E13" s="29" t="s">
        <v>188</v>
      </c>
    </row>
    <row r="14" spans="1:5" ht="13" x14ac:dyDescent="0.15">
      <c r="A14" s="3" t="s">
        <v>189</v>
      </c>
      <c r="B14" s="29" t="s">
        <v>190</v>
      </c>
      <c r="C14" s="29" t="s">
        <v>159</v>
      </c>
      <c r="D14" s="29" t="s">
        <v>148</v>
      </c>
      <c r="E14" s="29" t="s">
        <v>183</v>
      </c>
    </row>
    <row r="17" spans="1:7" ht="15.75" customHeight="1" x14ac:dyDescent="0.15">
      <c r="A17" s="33" t="s">
        <v>192</v>
      </c>
    </row>
    <row r="19" spans="1:7" ht="42" x14ac:dyDescent="0.15">
      <c r="A19" s="33" t="s">
        <v>199</v>
      </c>
    </row>
    <row r="20" spans="1:7" ht="13" x14ac:dyDescent="0.15">
      <c r="A20" s="35"/>
    </row>
    <row r="21" spans="1:7" ht="28" x14ac:dyDescent="0.15">
      <c r="A21" s="2" t="s">
        <v>57</v>
      </c>
      <c r="B21" s="37"/>
      <c r="C21" s="39" t="s">
        <v>208</v>
      </c>
      <c r="D21" s="39" t="s">
        <v>217</v>
      </c>
      <c r="E21" s="2" t="s">
        <v>218</v>
      </c>
      <c r="F21" s="2" t="s">
        <v>31</v>
      </c>
      <c r="G21" s="2" t="s">
        <v>29</v>
      </c>
    </row>
    <row r="22" spans="1:7" ht="70" x14ac:dyDescent="0.15">
      <c r="A22" s="10" t="s">
        <v>221</v>
      </c>
      <c r="B22" s="40" t="s">
        <v>222</v>
      </c>
      <c r="C22" s="10">
        <v>680</v>
      </c>
      <c r="D22" s="40" t="s">
        <v>225</v>
      </c>
      <c r="E22" s="40" t="s">
        <v>227</v>
      </c>
      <c r="F22" s="40" t="s">
        <v>228</v>
      </c>
      <c r="G22" s="40" t="s">
        <v>229</v>
      </c>
    </row>
    <row r="23" spans="1:7" ht="42" x14ac:dyDescent="0.15">
      <c r="A23" s="40" t="s">
        <v>231</v>
      </c>
      <c r="B23" s="10" t="s">
        <v>232</v>
      </c>
      <c r="C23" s="40">
        <v>300</v>
      </c>
      <c r="D23" s="40">
        <v>50</v>
      </c>
      <c r="E23" s="10" t="s">
        <v>233</v>
      </c>
      <c r="F23" s="10" t="s">
        <v>234</v>
      </c>
      <c r="G23" s="10" t="s">
        <v>235</v>
      </c>
    </row>
    <row r="24" spans="1:7" ht="42" x14ac:dyDescent="0.15">
      <c r="A24" s="40" t="s">
        <v>231</v>
      </c>
      <c r="B24" s="10" t="s">
        <v>236</v>
      </c>
      <c r="C24" s="40">
        <v>300</v>
      </c>
      <c r="D24" s="40">
        <v>37.5</v>
      </c>
      <c r="E24" s="10" t="s">
        <v>233</v>
      </c>
      <c r="F24" s="10" t="s">
        <v>234</v>
      </c>
      <c r="G24" s="10" t="s">
        <v>235</v>
      </c>
    </row>
    <row r="25" spans="1:7" ht="42" x14ac:dyDescent="0.15">
      <c r="A25" s="40" t="s">
        <v>231</v>
      </c>
      <c r="B25" s="10" t="s">
        <v>237</v>
      </c>
      <c r="C25" s="40">
        <v>300</v>
      </c>
      <c r="D25" s="40">
        <v>25</v>
      </c>
      <c r="E25" s="10" t="s">
        <v>233</v>
      </c>
      <c r="F25" s="10" t="s">
        <v>234</v>
      </c>
      <c r="G25" s="10" t="s">
        <v>235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4"/>
  <sheetViews>
    <sheetView workbookViewId="0"/>
  </sheetViews>
  <sheetFormatPr baseColWidth="10" defaultColWidth="14.5" defaultRowHeight="12.75" customHeight="1" x14ac:dyDescent="0.15"/>
  <cols>
    <col min="1" max="1" width="20.83203125" customWidth="1"/>
    <col min="2" max="2" width="24.5" customWidth="1"/>
    <col min="3" max="3" width="16.5" customWidth="1"/>
    <col min="4" max="4" width="14.83203125" customWidth="1"/>
    <col min="5" max="15" width="4.83203125" customWidth="1"/>
  </cols>
  <sheetData>
    <row r="1" spans="1:15" ht="13" x14ac:dyDescent="0.15">
      <c r="A1" s="3" t="s">
        <v>263</v>
      </c>
    </row>
    <row r="4" spans="1:15" ht="108.75" customHeight="1" x14ac:dyDescent="0.15">
      <c r="B4" s="3" t="s">
        <v>264</v>
      </c>
      <c r="C4" s="3" t="s">
        <v>266</v>
      </c>
      <c r="D4" s="3" t="s">
        <v>5</v>
      </c>
      <c r="E4" s="3" t="s">
        <v>9</v>
      </c>
      <c r="F4" s="3" t="s">
        <v>268</v>
      </c>
      <c r="G4" s="3" t="s">
        <v>269</v>
      </c>
      <c r="H4" s="3" t="s">
        <v>17</v>
      </c>
      <c r="I4" s="3" t="s">
        <v>19</v>
      </c>
      <c r="J4" s="3" t="s">
        <v>27</v>
      </c>
      <c r="K4" s="3" t="s">
        <v>25</v>
      </c>
      <c r="L4" s="3" t="s">
        <v>16</v>
      </c>
      <c r="M4" s="3" t="s">
        <v>271</v>
      </c>
      <c r="N4" s="3" t="s">
        <v>273</v>
      </c>
      <c r="O4" s="3" t="s">
        <v>275</v>
      </c>
    </row>
    <row r="5" spans="1:15" ht="13" x14ac:dyDescent="0.15">
      <c r="A5" s="3" t="s">
        <v>264</v>
      </c>
    </row>
    <row r="6" spans="1:15" ht="13" x14ac:dyDescent="0.15">
      <c r="A6" s="3" t="s">
        <v>266</v>
      </c>
      <c r="B6" s="6">
        <v>1420</v>
      </c>
    </row>
    <row r="7" spans="1:15" ht="13" x14ac:dyDescent="0.15">
      <c r="A7" s="3" t="s">
        <v>5</v>
      </c>
      <c r="B7" s="6">
        <v>2130</v>
      </c>
      <c r="C7" s="6">
        <v>710</v>
      </c>
    </row>
    <row r="8" spans="1:15" ht="13" x14ac:dyDescent="0.15">
      <c r="A8" s="3" t="s">
        <v>9</v>
      </c>
      <c r="B8" s="6">
        <v>2330</v>
      </c>
      <c r="C8" s="6">
        <v>910</v>
      </c>
      <c r="D8" s="6">
        <v>1330</v>
      </c>
    </row>
    <row r="9" spans="1:15" ht="13" x14ac:dyDescent="0.15">
      <c r="A9" s="3" t="s">
        <v>268</v>
      </c>
      <c r="B9" s="6">
        <v>2580</v>
      </c>
      <c r="C9" s="6">
        <v>1160</v>
      </c>
      <c r="D9" s="6">
        <v>1560</v>
      </c>
      <c r="E9" s="6">
        <v>360</v>
      </c>
    </row>
    <row r="10" spans="1:15" ht="13" x14ac:dyDescent="0.15">
      <c r="A10" s="3" t="s">
        <v>269</v>
      </c>
      <c r="B10" s="6">
        <v>2685</v>
      </c>
      <c r="C10" s="6">
        <v>1265</v>
      </c>
      <c r="D10" s="6">
        <v>1665</v>
      </c>
      <c r="E10" s="6">
        <v>465</v>
      </c>
      <c r="F10" s="6">
        <v>105</v>
      </c>
    </row>
    <row r="11" spans="1:15" ht="13" x14ac:dyDescent="0.15">
      <c r="A11" s="3" t="s">
        <v>17</v>
      </c>
      <c r="B11" s="6">
        <v>3070</v>
      </c>
      <c r="C11" s="6">
        <v>1650</v>
      </c>
      <c r="D11" s="6">
        <v>2050</v>
      </c>
      <c r="E11" s="6">
        <v>850</v>
      </c>
      <c r="F11" s="6">
        <v>490</v>
      </c>
      <c r="G11" s="6">
        <v>375</v>
      </c>
    </row>
    <row r="12" spans="1:15" ht="13" x14ac:dyDescent="0.15">
      <c r="A12" s="3" t="s">
        <v>19</v>
      </c>
      <c r="B12" s="6">
        <v>3690</v>
      </c>
      <c r="C12" s="6">
        <v>2270</v>
      </c>
      <c r="D12" s="6">
        <v>2670</v>
      </c>
      <c r="E12" s="6">
        <v>1470</v>
      </c>
      <c r="F12" s="6">
        <v>725</v>
      </c>
      <c r="G12" s="6">
        <v>620</v>
      </c>
      <c r="H12" s="6">
        <v>995</v>
      </c>
    </row>
    <row r="13" spans="1:15" ht="13" x14ac:dyDescent="0.15">
      <c r="A13" s="3" t="s">
        <v>27</v>
      </c>
      <c r="B13" s="6">
        <v>4930</v>
      </c>
      <c r="C13" s="6">
        <v>3510</v>
      </c>
      <c r="D13" s="6">
        <v>3910</v>
      </c>
      <c r="E13" s="6">
        <v>2710</v>
      </c>
      <c r="F13" s="6">
        <v>1965</v>
      </c>
      <c r="G13" s="6">
        <v>1240</v>
      </c>
      <c r="H13" s="6">
        <v>1615</v>
      </c>
      <c r="I13" s="6">
        <v>890</v>
      </c>
    </row>
    <row r="14" spans="1:15" ht="13" x14ac:dyDescent="0.15">
      <c r="A14" s="3" t="s">
        <v>25</v>
      </c>
      <c r="B14" s="6">
        <v>6690</v>
      </c>
      <c r="C14" s="6">
        <v>5270</v>
      </c>
      <c r="D14" s="6">
        <v>5670</v>
      </c>
      <c r="E14" s="6">
        <v>4470</v>
      </c>
      <c r="F14" s="6">
        <v>3725</v>
      </c>
      <c r="G14" s="6">
        <v>3000</v>
      </c>
      <c r="H14" s="6">
        <v>3375</v>
      </c>
      <c r="I14" s="6">
        <v>2650</v>
      </c>
      <c r="J14" s="6">
        <v>1760</v>
      </c>
    </row>
    <row r="15" spans="1:15" ht="13" x14ac:dyDescent="0.15">
      <c r="A15" s="3" t="s">
        <v>16</v>
      </c>
      <c r="B15" s="6">
        <v>7780</v>
      </c>
      <c r="C15" s="6">
        <v>6360</v>
      </c>
      <c r="D15" s="6">
        <v>6760</v>
      </c>
      <c r="E15" s="6">
        <v>5560</v>
      </c>
      <c r="F15" s="6">
        <v>4815</v>
      </c>
      <c r="G15" s="6">
        <v>4090</v>
      </c>
      <c r="H15" s="6">
        <v>4465</v>
      </c>
      <c r="I15" s="6">
        <v>3470</v>
      </c>
      <c r="J15" s="6">
        <v>2850</v>
      </c>
      <c r="K15" s="6">
        <v>1210</v>
      </c>
    </row>
    <row r="16" spans="1:15" ht="13" x14ac:dyDescent="0.15">
      <c r="A16" s="3" t="s">
        <v>271</v>
      </c>
      <c r="B16" s="6">
        <v>8480</v>
      </c>
      <c r="C16" s="6">
        <v>7060</v>
      </c>
      <c r="D16" s="6">
        <v>7460</v>
      </c>
      <c r="E16" s="6">
        <v>6260</v>
      </c>
      <c r="F16" s="6">
        <v>5515</v>
      </c>
      <c r="G16" s="6">
        <v>4790</v>
      </c>
      <c r="H16" s="6">
        <v>5165</v>
      </c>
      <c r="I16" s="6">
        <v>4170</v>
      </c>
      <c r="J16" s="6">
        <v>3550</v>
      </c>
      <c r="K16" s="6">
        <v>1910</v>
      </c>
      <c r="L16" s="6">
        <v>700</v>
      </c>
    </row>
    <row r="17" spans="1:14" ht="13" x14ac:dyDescent="0.15">
      <c r="A17" s="3" t="s">
        <v>273</v>
      </c>
      <c r="B17" s="6">
        <v>8930</v>
      </c>
      <c r="C17" s="6">
        <v>7510</v>
      </c>
      <c r="D17" s="6">
        <v>7910</v>
      </c>
      <c r="E17" s="6">
        <v>6710</v>
      </c>
      <c r="F17" s="6">
        <v>5965</v>
      </c>
      <c r="G17" s="6">
        <v>5240</v>
      </c>
      <c r="H17" s="6">
        <v>5615</v>
      </c>
      <c r="I17" s="6">
        <v>4620</v>
      </c>
      <c r="J17" s="6">
        <v>4000</v>
      </c>
      <c r="K17" s="6">
        <v>2360</v>
      </c>
      <c r="L17" s="6">
        <v>1150</v>
      </c>
      <c r="M17" s="6">
        <v>450</v>
      </c>
    </row>
    <row r="18" spans="1:14" ht="13" x14ac:dyDescent="0.15">
      <c r="A18" s="3" t="s">
        <v>275</v>
      </c>
      <c r="B18" s="6">
        <v>10215</v>
      </c>
      <c r="C18" s="6">
        <v>8795</v>
      </c>
      <c r="D18" s="6">
        <v>9195</v>
      </c>
      <c r="E18" s="6">
        <v>7995</v>
      </c>
      <c r="F18" s="6">
        <v>7250</v>
      </c>
      <c r="G18" s="6">
        <v>6525</v>
      </c>
      <c r="H18" s="6">
        <v>6900</v>
      </c>
      <c r="I18" s="6">
        <v>5905</v>
      </c>
      <c r="J18" s="6">
        <v>5285</v>
      </c>
      <c r="K18" s="6">
        <v>3645</v>
      </c>
      <c r="L18" s="6">
        <v>2435</v>
      </c>
      <c r="M18" s="6">
        <v>1880</v>
      </c>
      <c r="N18" s="6">
        <v>2100</v>
      </c>
    </row>
    <row r="21" spans="1:14" ht="28" x14ac:dyDescent="0.15">
      <c r="A21" s="10" t="s">
        <v>303</v>
      </c>
    </row>
    <row r="22" spans="1:14" ht="14" x14ac:dyDescent="0.15">
      <c r="A22" s="10" t="s">
        <v>306</v>
      </c>
    </row>
    <row r="23" spans="1:14" ht="14" x14ac:dyDescent="0.15">
      <c r="A23" s="10" t="s">
        <v>308</v>
      </c>
    </row>
    <row r="24" spans="1:14" ht="14" x14ac:dyDescent="0.15">
      <c r="A24" s="10" t="s">
        <v>273</v>
      </c>
    </row>
    <row r="25" spans="1:14" ht="14" x14ac:dyDescent="0.15">
      <c r="A25" s="10" t="s">
        <v>16</v>
      </c>
    </row>
    <row r="26" spans="1:14" ht="14" x14ac:dyDescent="0.15">
      <c r="A26" s="10" t="s">
        <v>310</v>
      </c>
    </row>
    <row r="27" spans="1:14" ht="14" x14ac:dyDescent="0.15">
      <c r="A27" s="10" t="s">
        <v>25</v>
      </c>
    </row>
    <row r="28" spans="1:14" ht="14" x14ac:dyDescent="0.15">
      <c r="A28" s="10" t="s">
        <v>311</v>
      </c>
    </row>
    <row r="29" spans="1:14" ht="14" x14ac:dyDescent="0.15">
      <c r="A29" s="10" t="s">
        <v>314</v>
      </c>
    </row>
    <row r="30" spans="1:14" ht="28" x14ac:dyDescent="0.15">
      <c r="A30" s="10" t="s">
        <v>315</v>
      </c>
    </row>
    <row r="31" spans="1:14" ht="14" x14ac:dyDescent="0.15">
      <c r="A31" s="10" t="s">
        <v>17</v>
      </c>
    </row>
    <row r="32" spans="1:14" ht="14" x14ac:dyDescent="0.15">
      <c r="A32" s="10" t="s">
        <v>318</v>
      </c>
    </row>
    <row r="33" spans="1:1" ht="14" x14ac:dyDescent="0.15">
      <c r="A33" s="10" t="s">
        <v>9</v>
      </c>
    </row>
    <row r="34" spans="1:1" ht="14" x14ac:dyDescent="0.15">
      <c r="A34" s="10" t="s">
        <v>321</v>
      </c>
    </row>
    <row r="35" spans="1:1" ht="14" x14ac:dyDescent="0.15">
      <c r="A35" s="10" t="s">
        <v>5</v>
      </c>
    </row>
    <row r="36" spans="1:1" ht="14" x14ac:dyDescent="0.15">
      <c r="A36" s="10" t="s">
        <v>323</v>
      </c>
    </row>
    <row r="37" spans="1:1" ht="14" x14ac:dyDescent="0.15">
      <c r="A37" s="10" t="s">
        <v>326</v>
      </c>
    </row>
    <row r="39" spans="1:1" ht="14" x14ac:dyDescent="0.15">
      <c r="A39" s="10" t="s">
        <v>328</v>
      </c>
    </row>
    <row r="40" spans="1:1" ht="14" x14ac:dyDescent="0.15">
      <c r="A40" s="10" t="s">
        <v>329</v>
      </c>
    </row>
    <row r="41" spans="1:1" ht="14" x14ac:dyDescent="0.15">
      <c r="A41" s="10" t="s">
        <v>330</v>
      </c>
    </row>
    <row r="42" spans="1:1" ht="14" x14ac:dyDescent="0.15">
      <c r="A42" s="10" t="s">
        <v>331</v>
      </c>
    </row>
    <row r="43" spans="1:1" ht="14" x14ac:dyDescent="0.15">
      <c r="A43" s="10" t="s">
        <v>332</v>
      </c>
    </row>
    <row r="44" spans="1:1" ht="14" x14ac:dyDescent="0.15">
      <c r="A44" s="10" t="s">
        <v>333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32"/>
  <sheetViews>
    <sheetView workbookViewId="0"/>
  </sheetViews>
  <sheetFormatPr baseColWidth="10" defaultColWidth="14.5" defaultRowHeight="12.75" customHeight="1" x14ac:dyDescent="0.15"/>
  <cols>
    <col min="1" max="1" width="29.33203125" customWidth="1"/>
    <col min="2" max="2" width="11.83203125" customWidth="1"/>
    <col min="3" max="3" width="11.5" customWidth="1"/>
    <col min="4" max="4" width="11" customWidth="1"/>
    <col min="5" max="5" width="12" customWidth="1"/>
    <col min="6" max="22" width="4.83203125" customWidth="1"/>
  </cols>
  <sheetData>
    <row r="1" spans="1:22" ht="13" x14ac:dyDescent="0.15">
      <c r="A1" s="3" t="s">
        <v>348</v>
      </c>
    </row>
    <row r="4" spans="1:22" ht="76.5" customHeight="1" x14ac:dyDescent="0.15">
      <c r="B4" s="3" t="s">
        <v>3</v>
      </c>
      <c r="C4" s="3" t="s">
        <v>4</v>
      </c>
      <c r="D4" s="3" t="s">
        <v>5</v>
      </c>
      <c r="E4" s="3" t="s">
        <v>7</v>
      </c>
      <c r="F4" s="3" t="s">
        <v>8</v>
      </c>
      <c r="G4" s="3" t="s">
        <v>9</v>
      </c>
      <c r="H4" s="3" t="s">
        <v>271</v>
      </c>
      <c r="I4" s="3" t="s">
        <v>11</v>
      </c>
      <c r="J4" s="3" t="s">
        <v>12</v>
      </c>
      <c r="K4" s="3" t="s">
        <v>14</v>
      </c>
      <c r="L4" s="3" t="s">
        <v>268</v>
      </c>
      <c r="M4" s="3" t="s">
        <v>15</v>
      </c>
      <c r="N4" s="3" t="s">
        <v>16</v>
      </c>
      <c r="O4" s="3" t="s">
        <v>17</v>
      </c>
      <c r="P4" s="3" t="s">
        <v>18</v>
      </c>
      <c r="Q4" s="3" t="s">
        <v>19</v>
      </c>
      <c r="R4" s="3" t="s">
        <v>21</v>
      </c>
      <c r="S4" s="3" t="s">
        <v>22</v>
      </c>
      <c r="T4" s="3" t="s">
        <v>23</v>
      </c>
      <c r="U4" s="3" t="s">
        <v>25</v>
      </c>
      <c r="V4" s="3" t="s">
        <v>27</v>
      </c>
    </row>
    <row r="5" spans="1:22" ht="13" x14ac:dyDescent="0.15">
      <c r="A5" s="3" t="s">
        <v>3</v>
      </c>
    </row>
    <row r="6" spans="1:22" ht="13" x14ac:dyDescent="0.15">
      <c r="A6" s="3" t="s">
        <v>4</v>
      </c>
      <c r="B6" s="6">
        <v>640</v>
      </c>
    </row>
    <row r="7" spans="1:22" ht="13" x14ac:dyDescent="0.15">
      <c r="A7" s="3" t="s">
        <v>5</v>
      </c>
      <c r="B7" s="6">
        <v>950</v>
      </c>
      <c r="C7" s="6">
        <v>410</v>
      </c>
    </row>
    <row r="8" spans="1:22" ht="13" x14ac:dyDescent="0.15">
      <c r="A8" s="3" t="s">
        <v>7</v>
      </c>
      <c r="B8" s="6">
        <v>1480</v>
      </c>
      <c r="C8" s="6">
        <v>890</v>
      </c>
      <c r="D8" s="6">
        <v>555</v>
      </c>
    </row>
    <row r="9" spans="1:22" ht="13" x14ac:dyDescent="0.15">
      <c r="A9" s="3" t="s">
        <v>8</v>
      </c>
      <c r="B9" s="6">
        <v>1515</v>
      </c>
      <c r="C9" s="6">
        <v>1060</v>
      </c>
      <c r="D9" s="6">
        <v>630</v>
      </c>
      <c r="E9" s="6">
        <v>505</v>
      </c>
    </row>
    <row r="10" spans="1:22" ht="13" x14ac:dyDescent="0.15">
      <c r="A10" s="3" t="s">
        <v>9</v>
      </c>
      <c r="B10" s="6">
        <v>1690</v>
      </c>
      <c r="C10" s="6">
        <v>1305</v>
      </c>
      <c r="D10" s="6">
        <v>890</v>
      </c>
      <c r="E10" s="6">
        <v>880</v>
      </c>
      <c r="F10" s="6">
        <v>370</v>
      </c>
    </row>
    <row r="11" spans="1:22" ht="13" x14ac:dyDescent="0.15">
      <c r="A11" s="3" t="s">
        <v>271</v>
      </c>
      <c r="B11" s="6">
        <v>1840</v>
      </c>
      <c r="C11" s="6">
        <v>1230</v>
      </c>
      <c r="D11" s="6">
        <v>980</v>
      </c>
      <c r="E11" s="6">
        <v>460</v>
      </c>
      <c r="F11" s="6">
        <v>940</v>
      </c>
      <c r="G11" s="6">
        <v>1280</v>
      </c>
    </row>
    <row r="12" spans="1:22" ht="13" x14ac:dyDescent="0.15">
      <c r="A12" s="3" t="s">
        <v>11</v>
      </c>
      <c r="B12" s="6">
        <v>1700</v>
      </c>
      <c r="C12" s="6">
        <v>1140</v>
      </c>
      <c r="D12" s="6">
        <v>860</v>
      </c>
      <c r="E12" s="6">
        <v>380</v>
      </c>
      <c r="F12" s="6">
        <v>300</v>
      </c>
      <c r="G12" s="6">
        <v>590</v>
      </c>
      <c r="H12" s="6">
        <v>700</v>
      </c>
    </row>
    <row r="13" spans="1:22" ht="13" x14ac:dyDescent="0.15">
      <c r="A13" s="3" t="s">
        <v>12</v>
      </c>
      <c r="B13" s="6">
        <v>1820</v>
      </c>
      <c r="C13" s="6">
        <v>1340</v>
      </c>
      <c r="D13" s="6">
        <v>870</v>
      </c>
      <c r="E13" s="6">
        <v>355</v>
      </c>
      <c r="F13" s="6">
        <v>555</v>
      </c>
      <c r="G13" s="6">
        <v>860</v>
      </c>
      <c r="H13" s="6">
        <v>450</v>
      </c>
      <c r="I13" s="6">
        <v>270</v>
      </c>
    </row>
    <row r="14" spans="1:22" ht="13" x14ac:dyDescent="0.15">
      <c r="A14" s="3" t="s">
        <v>14</v>
      </c>
      <c r="B14" s="6">
        <v>1860</v>
      </c>
      <c r="C14" s="6">
        <v>1320</v>
      </c>
      <c r="D14" s="6">
        <v>920</v>
      </c>
      <c r="E14" s="6">
        <v>505</v>
      </c>
      <c r="F14" s="6">
        <v>405</v>
      </c>
      <c r="G14" s="6">
        <v>620</v>
      </c>
      <c r="H14" s="6">
        <v>735</v>
      </c>
      <c r="I14" s="6">
        <v>150</v>
      </c>
      <c r="J14" s="6">
        <v>275</v>
      </c>
    </row>
    <row r="15" spans="1:22" ht="13" x14ac:dyDescent="0.15">
      <c r="A15" s="3" t="s">
        <v>268</v>
      </c>
      <c r="B15" s="6">
        <v>1990</v>
      </c>
      <c r="C15" s="6">
        <v>1580</v>
      </c>
      <c r="D15" s="6">
        <v>1140</v>
      </c>
      <c r="E15" s="6">
        <v>995</v>
      </c>
      <c r="F15" s="6">
        <v>555</v>
      </c>
      <c r="G15" s="6">
        <v>320</v>
      </c>
      <c r="H15" s="6">
        <v>1295</v>
      </c>
      <c r="I15" s="6">
        <v>650</v>
      </c>
      <c r="J15" s="6">
        <v>830</v>
      </c>
      <c r="K15" s="6">
        <v>565</v>
      </c>
    </row>
    <row r="16" spans="1:22" ht="13" x14ac:dyDescent="0.15">
      <c r="A16" s="3" t="s">
        <v>15</v>
      </c>
      <c r="B16" s="6">
        <v>2060</v>
      </c>
      <c r="C16" s="6">
        <v>1380</v>
      </c>
      <c r="D16" s="6">
        <v>1095</v>
      </c>
      <c r="E16" s="6">
        <v>600</v>
      </c>
      <c r="F16" s="6">
        <v>670</v>
      </c>
      <c r="G16" s="6">
        <v>890</v>
      </c>
      <c r="H16" s="6">
        <v>605</v>
      </c>
      <c r="I16" s="6">
        <v>385</v>
      </c>
      <c r="J16" s="6">
        <v>250</v>
      </c>
      <c r="K16" s="6">
        <v>280</v>
      </c>
      <c r="L16" s="6">
        <v>785</v>
      </c>
    </row>
    <row r="17" spans="1:21" ht="13" x14ac:dyDescent="0.15">
      <c r="A17" s="3" t="s">
        <v>16</v>
      </c>
      <c r="B17" s="6">
        <v>2230</v>
      </c>
      <c r="C17" s="6">
        <v>1670</v>
      </c>
      <c r="D17" s="6">
        <v>1330</v>
      </c>
      <c r="E17" s="6">
        <v>815</v>
      </c>
      <c r="F17" s="6">
        <v>1120</v>
      </c>
      <c r="G17" s="6">
        <v>1390</v>
      </c>
      <c r="H17" s="6">
        <v>455</v>
      </c>
      <c r="I17" s="6">
        <v>830</v>
      </c>
      <c r="J17" s="6">
        <v>570</v>
      </c>
      <c r="K17" s="6">
        <v>775</v>
      </c>
      <c r="L17" s="6">
        <v>1290</v>
      </c>
      <c r="M17" s="6">
        <v>510</v>
      </c>
    </row>
    <row r="18" spans="1:21" ht="13" x14ac:dyDescent="0.15">
      <c r="A18" s="3" t="s">
        <v>17</v>
      </c>
      <c r="B18" s="6">
        <v>2170</v>
      </c>
      <c r="C18" s="6">
        <v>1685</v>
      </c>
      <c r="D18" s="6">
        <v>1240</v>
      </c>
      <c r="E18" s="6">
        <v>870</v>
      </c>
      <c r="F18" s="6">
        <v>670</v>
      </c>
      <c r="G18" s="6">
        <v>690</v>
      </c>
      <c r="H18" s="6">
        <v>1030</v>
      </c>
      <c r="I18" s="6">
        <v>530</v>
      </c>
      <c r="J18" s="6">
        <v>595</v>
      </c>
      <c r="K18" s="6">
        <v>360</v>
      </c>
      <c r="L18" s="6">
        <v>450</v>
      </c>
      <c r="M18" s="6">
        <v>410</v>
      </c>
      <c r="N18" s="6">
        <v>890</v>
      </c>
    </row>
    <row r="19" spans="1:21" ht="13" x14ac:dyDescent="0.15">
      <c r="A19" s="3" t="s">
        <v>18</v>
      </c>
      <c r="B19" s="6">
        <v>2430</v>
      </c>
      <c r="C19" s="6">
        <v>1780</v>
      </c>
      <c r="D19" s="6">
        <v>1380</v>
      </c>
      <c r="E19" s="6">
        <v>1000</v>
      </c>
      <c r="F19" s="6">
        <v>1000</v>
      </c>
      <c r="G19" s="6">
        <v>1100</v>
      </c>
      <c r="H19" s="6">
        <v>930</v>
      </c>
      <c r="I19" s="6">
        <v>775</v>
      </c>
      <c r="J19" s="6">
        <v>645</v>
      </c>
      <c r="K19" s="6">
        <v>595</v>
      </c>
      <c r="L19" s="6">
        <v>870</v>
      </c>
      <c r="M19" s="6">
        <v>400</v>
      </c>
      <c r="N19" s="6">
        <v>600</v>
      </c>
      <c r="O19" s="6">
        <v>420</v>
      </c>
    </row>
    <row r="20" spans="1:21" ht="13" x14ac:dyDescent="0.15">
      <c r="A20" s="3" t="s">
        <v>19</v>
      </c>
      <c r="B20" s="6">
        <v>2520</v>
      </c>
      <c r="C20" s="6">
        <v>2080</v>
      </c>
      <c r="D20" s="6">
        <v>1620</v>
      </c>
      <c r="E20" s="6">
        <v>1305</v>
      </c>
      <c r="F20" s="6">
        <v>1020</v>
      </c>
      <c r="G20" s="6">
        <v>905</v>
      </c>
      <c r="H20" s="6">
        <v>1450</v>
      </c>
      <c r="I20" s="6">
        <v>950</v>
      </c>
      <c r="J20" s="6">
        <v>1030</v>
      </c>
      <c r="K20" s="6">
        <v>795</v>
      </c>
      <c r="L20" s="6">
        <v>590</v>
      </c>
      <c r="M20" s="6">
        <v>815</v>
      </c>
      <c r="N20" s="6">
        <v>605</v>
      </c>
      <c r="O20" s="6">
        <v>440</v>
      </c>
      <c r="P20" s="6">
        <v>630</v>
      </c>
    </row>
    <row r="21" spans="1:21" ht="13" x14ac:dyDescent="0.15">
      <c r="A21" s="3" t="s">
        <v>21</v>
      </c>
      <c r="B21" s="6">
        <v>2585</v>
      </c>
      <c r="C21" s="6">
        <v>2080</v>
      </c>
      <c r="D21" s="6">
        <v>1650</v>
      </c>
      <c r="E21" s="6">
        <v>1245</v>
      </c>
      <c r="F21" s="6">
        <v>1095</v>
      </c>
      <c r="G21" s="6">
        <v>1080</v>
      </c>
      <c r="H21" s="6">
        <v>1255</v>
      </c>
      <c r="I21" s="6">
        <v>935</v>
      </c>
      <c r="J21" s="6">
        <v>905</v>
      </c>
      <c r="K21" s="6">
        <v>780</v>
      </c>
      <c r="L21" s="6">
        <v>790</v>
      </c>
      <c r="M21" s="6">
        <v>670</v>
      </c>
      <c r="N21" s="6">
        <v>955</v>
      </c>
      <c r="O21" s="6">
        <v>420</v>
      </c>
      <c r="P21" s="6">
        <v>355</v>
      </c>
      <c r="Q21" s="6">
        <v>330</v>
      </c>
    </row>
    <row r="22" spans="1:21" ht="13" x14ac:dyDescent="0.15">
      <c r="A22" s="3" t="s">
        <v>22</v>
      </c>
      <c r="B22" s="6">
        <v>2615</v>
      </c>
      <c r="C22" s="6">
        <v>1970</v>
      </c>
      <c r="D22" s="6">
        <v>1660</v>
      </c>
      <c r="E22" s="6">
        <v>1195</v>
      </c>
      <c r="F22" s="6">
        <v>1175</v>
      </c>
      <c r="G22" s="6">
        <v>1235</v>
      </c>
      <c r="H22" s="6">
        <v>1110</v>
      </c>
      <c r="I22" s="6">
        <v>960</v>
      </c>
      <c r="J22" s="6">
        <v>840</v>
      </c>
      <c r="K22" s="6">
        <v>780</v>
      </c>
      <c r="L22" s="6">
        <v>980</v>
      </c>
      <c r="M22" s="6">
        <v>595</v>
      </c>
      <c r="N22" s="6">
        <v>730</v>
      </c>
      <c r="O22" s="6">
        <v>535</v>
      </c>
      <c r="P22" s="6">
        <v>195</v>
      </c>
      <c r="Q22" s="6">
        <v>610</v>
      </c>
      <c r="R22" s="6">
        <v>290</v>
      </c>
    </row>
    <row r="23" spans="1:21" ht="13" x14ac:dyDescent="0.15">
      <c r="A23" s="3" t="s">
        <v>23</v>
      </c>
      <c r="B23" s="6">
        <v>2735</v>
      </c>
      <c r="C23" s="6">
        <v>2170</v>
      </c>
      <c r="D23" s="6">
        <v>1780</v>
      </c>
      <c r="E23" s="6">
        <v>1285</v>
      </c>
      <c r="F23" s="6">
        <v>1360</v>
      </c>
      <c r="G23" s="6">
        <v>1490</v>
      </c>
      <c r="H23" s="6">
        <v>1080</v>
      </c>
      <c r="I23" s="6">
        <v>1110</v>
      </c>
      <c r="J23" s="6">
        <v>930</v>
      </c>
      <c r="K23" s="6">
        <v>950</v>
      </c>
      <c r="L23" s="6">
        <v>1250</v>
      </c>
      <c r="M23" s="6">
        <v>705</v>
      </c>
      <c r="N23" s="6">
        <v>610</v>
      </c>
      <c r="O23" s="6">
        <v>800</v>
      </c>
      <c r="P23" s="6">
        <v>390</v>
      </c>
      <c r="Q23" s="6">
        <v>920</v>
      </c>
      <c r="R23" s="6">
        <v>595</v>
      </c>
      <c r="S23" s="6">
        <v>310</v>
      </c>
    </row>
    <row r="24" spans="1:21" ht="13" x14ac:dyDescent="0.15">
      <c r="A24" s="3" t="s">
        <v>25</v>
      </c>
      <c r="B24" s="6">
        <v>3060</v>
      </c>
      <c r="C24" s="6">
        <v>2490</v>
      </c>
      <c r="D24" s="6">
        <v>2110</v>
      </c>
      <c r="E24" s="6">
        <v>1605</v>
      </c>
      <c r="F24" s="6">
        <v>1720</v>
      </c>
      <c r="G24" s="6">
        <v>1850</v>
      </c>
      <c r="H24" s="6">
        <v>1310</v>
      </c>
      <c r="I24" s="6">
        <v>1450</v>
      </c>
      <c r="J24" s="6">
        <v>1270</v>
      </c>
      <c r="K24" s="6">
        <v>1305</v>
      </c>
      <c r="L24" s="6">
        <v>1605</v>
      </c>
      <c r="M24" s="6">
        <v>1070</v>
      </c>
      <c r="N24" s="6">
        <v>840</v>
      </c>
      <c r="O24" s="6">
        <v>1170</v>
      </c>
      <c r="P24" s="6">
        <v>750</v>
      </c>
      <c r="Q24" s="6">
        <v>1215</v>
      </c>
      <c r="R24" s="6">
        <v>890</v>
      </c>
      <c r="S24" s="6">
        <v>635</v>
      </c>
      <c r="T24" s="6">
        <v>370</v>
      </c>
    </row>
    <row r="25" spans="1:21" ht="13" x14ac:dyDescent="0.15">
      <c r="A25" s="3" t="s">
        <v>27</v>
      </c>
      <c r="B25" s="6">
        <v>3140</v>
      </c>
      <c r="C25" s="6">
        <v>2710</v>
      </c>
      <c r="D25" s="6">
        <v>2250</v>
      </c>
      <c r="E25" s="6">
        <v>1930</v>
      </c>
      <c r="F25" s="6">
        <v>1670</v>
      </c>
      <c r="G25" s="6">
        <v>1515</v>
      </c>
      <c r="H25" s="6">
        <v>1980</v>
      </c>
      <c r="I25" s="6">
        <v>1590</v>
      </c>
      <c r="J25" s="6">
        <v>1605</v>
      </c>
      <c r="K25" s="6">
        <v>1410</v>
      </c>
      <c r="L25" s="6">
        <v>1200</v>
      </c>
      <c r="M25" s="6">
        <v>1380</v>
      </c>
      <c r="N25" s="6">
        <v>1635</v>
      </c>
      <c r="O25" s="6">
        <v>1070</v>
      </c>
      <c r="P25" s="6">
        <v>1060</v>
      </c>
      <c r="Q25" s="6">
        <v>620</v>
      </c>
      <c r="R25" s="6">
        <v>715</v>
      </c>
      <c r="S25" s="6">
        <v>925</v>
      </c>
      <c r="T25" s="6">
        <v>1135</v>
      </c>
      <c r="U25" s="6">
        <v>1285</v>
      </c>
    </row>
    <row r="27" spans="1:21" ht="15" customHeight="1" x14ac:dyDescent="0.15">
      <c r="A27" s="3" t="s">
        <v>398</v>
      </c>
    </row>
    <row r="28" spans="1:21" ht="15" customHeight="1" x14ac:dyDescent="0.15"/>
    <row r="29" spans="1:21" ht="15" customHeight="1" x14ac:dyDescent="0.15">
      <c r="B29" s="3" t="s">
        <v>399</v>
      </c>
      <c r="C29" s="3" t="s">
        <v>400</v>
      </c>
      <c r="D29" s="3" t="s">
        <v>401</v>
      </c>
    </row>
    <row r="30" spans="1:21" ht="15" customHeight="1" x14ac:dyDescent="0.2">
      <c r="A30" s="3" t="s">
        <v>403</v>
      </c>
      <c r="B30" s="53" t="s">
        <v>404</v>
      </c>
      <c r="C30" s="53" t="s">
        <v>409</v>
      </c>
      <c r="D30" s="53" t="s">
        <v>410</v>
      </c>
    </row>
    <row r="31" spans="1:21" ht="15" customHeight="1" x14ac:dyDescent="0.2">
      <c r="A31" s="3" t="s">
        <v>412</v>
      </c>
      <c r="B31" s="53" t="s">
        <v>414</v>
      </c>
      <c r="C31" s="53" t="s">
        <v>415</v>
      </c>
      <c r="D31" s="53" t="s">
        <v>404</v>
      </c>
    </row>
    <row r="32" spans="1:21" ht="15" customHeight="1" x14ac:dyDescent="0.2">
      <c r="A32" s="3" t="s">
        <v>416</v>
      </c>
      <c r="B32" s="53" t="s">
        <v>417</v>
      </c>
      <c r="C32" s="53" t="s">
        <v>418</v>
      </c>
      <c r="D32" s="53" t="s">
        <v>419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72"/>
  <sheetViews>
    <sheetView workbookViewId="0"/>
  </sheetViews>
  <sheetFormatPr baseColWidth="10" defaultColWidth="14.5" defaultRowHeight="12.75" customHeight="1" x14ac:dyDescent="0.15"/>
  <cols>
    <col min="1" max="1" width="14" customWidth="1"/>
    <col min="2" max="2" width="28.6640625" customWidth="1"/>
    <col min="3" max="3" width="17.33203125" customWidth="1"/>
    <col min="4" max="5" width="8.6640625" customWidth="1"/>
    <col min="6" max="6" width="11.5" customWidth="1"/>
    <col min="7" max="7" width="28.6640625" customWidth="1"/>
    <col min="8" max="8" width="17.33203125" customWidth="1"/>
    <col min="9" max="10" width="8.6640625" customWidth="1"/>
    <col min="11" max="12" width="17.33203125" customWidth="1"/>
    <col min="13" max="13" width="52.83203125" customWidth="1"/>
    <col min="14" max="14" width="17.33203125" customWidth="1"/>
  </cols>
  <sheetData>
    <row r="1" spans="1:14" ht="12.75" customHeight="1" x14ac:dyDescent="0.15">
      <c r="A1" s="153" t="s">
        <v>436</v>
      </c>
      <c r="B1" s="148"/>
      <c r="C1" s="148"/>
      <c r="D1" s="148"/>
      <c r="E1" s="148"/>
      <c r="F1" s="148"/>
      <c r="G1" s="148"/>
      <c r="H1" s="148"/>
      <c r="I1" s="148"/>
      <c r="J1" s="148"/>
      <c r="K1" s="148"/>
      <c r="L1" s="148"/>
    </row>
    <row r="2" spans="1:14" ht="12.75" customHeight="1" x14ac:dyDescent="0.15">
      <c r="A2" s="157" t="s">
        <v>445</v>
      </c>
      <c r="B2" s="158" t="s">
        <v>451</v>
      </c>
      <c r="C2" s="148"/>
      <c r="D2" s="148"/>
      <c r="E2" s="148"/>
      <c r="F2" s="148"/>
      <c r="G2" s="148"/>
      <c r="H2" s="148"/>
      <c r="I2" s="148"/>
      <c r="J2" s="148"/>
      <c r="K2" s="148"/>
      <c r="L2" s="148"/>
      <c r="M2" s="55" t="s">
        <v>455</v>
      </c>
    </row>
    <row r="3" spans="1:14" ht="12.75" customHeight="1" x14ac:dyDescent="0.15">
      <c r="A3" s="148"/>
      <c r="B3" s="150" t="s">
        <v>457</v>
      </c>
      <c r="C3" s="148"/>
      <c r="D3" s="148"/>
      <c r="E3" s="148"/>
      <c r="F3" s="148"/>
      <c r="G3" s="148"/>
      <c r="H3" s="148"/>
      <c r="I3" s="148"/>
      <c r="J3" s="148"/>
      <c r="K3" s="148"/>
      <c r="L3" s="148"/>
    </row>
    <row r="4" spans="1:14" ht="12.75" customHeight="1" x14ac:dyDescent="0.15">
      <c r="A4" s="148"/>
      <c r="B4" s="150" t="s">
        <v>458</v>
      </c>
      <c r="C4" s="148"/>
      <c r="D4" s="148"/>
      <c r="E4" s="148"/>
      <c r="F4" s="148"/>
      <c r="G4" s="148"/>
      <c r="H4" s="148"/>
      <c r="I4" s="148"/>
      <c r="J4" s="148"/>
      <c r="K4" s="148"/>
      <c r="L4" s="148"/>
    </row>
    <row r="5" spans="1:14" ht="12.75" customHeight="1" x14ac:dyDescent="0.15">
      <c r="A5" s="148"/>
      <c r="B5" s="150" t="s">
        <v>462</v>
      </c>
      <c r="C5" s="148"/>
      <c r="D5" s="148"/>
      <c r="E5" s="148"/>
      <c r="F5" s="148"/>
      <c r="G5" s="148"/>
      <c r="H5" s="148"/>
      <c r="I5" s="148"/>
      <c r="J5" s="148"/>
      <c r="K5" s="148"/>
      <c r="L5" s="148"/>
    </row>
    <row r="6" spans="1:14" ht="12.75" customHeight="1" x14ac:dyDescent="0.15">
      <c r="A6" s="157" t="s">
        <v>465</v>
      </c>
      <c r="B6" s="150" t="s">
        <v>468</v>
      </c>
      <c r="C6" s="148"/>
      <c r="D6" s="148"/>
      <c r="E6" s="148"/>
      <c r="F6" s="148"/>
      <c r="G6" s="148"/>
      <c r="H6" s="148"/>
      <c r="I6" s="148"/>
      <c r="J6" s="148"/>
      <c r="K6" s="148"/>
      <c r="L6" s="148"/>
    </row>
    <row r="7" spans="1:14" ht="12.75" customHeight="1" x14ac:dyDescent="0.15">
      <c r="A7" s="148"/>
      <c r="B7" s="150" t="s">
        <v>470</v>
      </c>
      <c r="C7" s="148"/>
      <c r="D7" s="148"/>
      <c r="E7" s="148"/>
      <c r="F7" s="148"/>
      <c r="G7" s="148"/>
      <c r="H7" s="148"/>
      <c r="I7" s="148"/>
      <c r="J7" s="148"/>
      <c r="K7" s="148"/>
      <c r="L7" s="148"/>
    </row>
    <row r="8" spans="1:14" ht="12.75" customHeight="1" x14ac:dyDescent="0.15">
      <c r="A8" s="148"/>
      <c r="B8" s="150" t="s">
        <v>472</v>
      </c>
      <c r="C8" s="148"/>
      <c r="D8" s="148"/>
      <c r="E8" s="148"/>
      <c r="F8" s="148"/>
      <c r="G8" s="148"/>
      <c r="H8" s="148"/>
      <c r="I8" s="148"/>
      <c r="J8" s="148"/>
      <c r="K8" s="148"/>
      <c r="L8" s="148"/>
    </row>
    <row r="9" spans="1:14" ht="12.75" customHeight="1" x14ac:dyDescent="0.15">
      <c r="A9" s="154" t="s">
        <v>473</v>
      </c>
      <c r="B9" s="148"/>
      <c r="C9" s="148"/>
      <c r="D9" s="148"/>
      <c r="E9" s="155"/>
      <c r="F9" s="156" t="s">
        <v>478</v>
      </c>
      <c r="G9" s="148"/>
      <c r="H9" s="148"/>
      <c r="I9" s="148"/>
      <c r="J9" s="155"/>
      <c r="K9" s="156" t="s">
        <v>485</v>
      </c>
      <c r="L9" s="155"/>
      <c r="M9" s="58" t="s">
        <v>492</v>
      </c>
      <c r="N9" s="59"/>
    </row>
    <row r="10" spans="1:14" ht="12.75" customHeight="1" x14ac:dyDescent="0.15">
      <c r="A10" s="60" t="s">
        <v>496</v>
      </c>
      <c r="B10" s="61"/>
      <c r="C10" s="62" t="s">
        <v>500</v>
      </c>
      <c r="D10" s="60" t="s">
        <v>504</v>
      </c>
      <c r="E10" s="63" t="s">
        <v>505</v>
      </c>
      <c r="F10" s="64" t="s">
        <v>507</v>
      </c>
      <c r="G10" s="61"/>
      <c r="H10" s="62" t="s">
        <v>511</v>
      </c>
      <c r="I10" s="60" t="s">
        <v>512</v>
      </c>
      <c r="J10" s="63" t="s">
        <v>513</v>
      </c>
      <c r="K10" s="65" t="s">
        <v>514</v>
      </c>
      <c r="L10" s="66" t="s">
        <v>519</v>
      </c>
      <c r="M10" s="67" t="s">
        <v>523</v>
      </c>
      <c r="N10" s="61"/>
    </row>
    <row r="11" spans="1:14" ht="12.75" customHeight="1" x14ac:dyDescent="0.15">
      <c r="A11" s="68" t="s">
        <v>527</v>
      </c>
      <c r="B11" s="10" t="s">
        <v>530</v>
      </c>
      <c r="C11" s="10" t="s">
        <v>531</v>
      </c>
      <c r="D11" s="60" t="s">
        <v>293</v>
      </c>
      <c r="E11" s="69" t="s">
        <v>79</v>
      </c>
      <c r="F11" s="68" t="s">
        <v>535</v>
      </c>
      <c r="G11" s="10" t="s">
        <v>537</v>
      </c>
      <c r="H11" s="10" t="s">
        <v>538</v>
      </c>
      <c r="I11" s="60" t="s">
        <v>408</v>
      </c>
      <c r="J11" s="70" t="s">
        <v>79</v>
      </c>
      <c r="K11" s="71" t="s">
        <v>543</v>
      </c>
      <c r="L11" s="72" t="s">
        <v>547</v>
      </c>
      <c r="M11" s="73"/>
    </row>
    <row r="12" spans="1:14" ht="12.75" customHeight="1" x14ac:dyDescent="0.15">
      <c r="A12" s="68" t="s">
        <v>551</v>
      </c>
      <c r="B12" s="10" t="s">
        <v>552</v>
      </c>
      <c r="C12" s="10" t="s">
        <v>553</v>
      </c>
      <c r="D12" s="60" t="s">
        <v>350</v>
      </c>
      <c r="E12" s="69" t="s">
        <v>79</v>
      </c>
      <c r="F12" s="68" t="s">
        <v>555</v>
      </c>
      <c r="G12" s="10" t="s">
        <v>556</v>
      </c>
      <c r="H12" s="10" t="s">
        <v>531</v>
      </c>
      <c r="I12" s="60" t="s">
        <v>380</v>
      </c>
      <c r="J12" s="70" t="s">
        <v>79</v>
      </c>
      <c r="K12" s="71" t="s">
        <v>558</v>
      </c>
      <c r="L12" s="72" t="s">
        <v>559</v>
      </c>
      <c r="M12" s="73"/>
    </row>
    <row r="13" spans="1:14" ht="12.75" customHeight="1" x14ac:dyDescent="0.15">
      <c r="A13" s="68" t="s">
        <v>527</v>
      </c>
      <c r="B13" s="10" t="s">
        <v>530</v>
      </c>
      <c r="C13" s="10" t="s">
        <v>531</v>
      </c>
      <c r="D13" s="60" t="s">
        <v>293</v>
      </c>
      <c r="E13" s="69" t="s">
        <v>79</v>
      </c>
      <c r="F13" s="68" t="s">
        <v>555</v>
      </c>
      <c r="G13" s="10" t="s">
        <v>556</v>
      </c>
      <c r="H13" s="10" t="s">
        <v>531</v>
      </c>
      <c r="I13" s="60" t="s">
        <v>380</v>
      </c>
      <c r="J13" s="70" t="s">
        <v>79</v>
      </c>
      <c r="K13" s="71" t="s">
        <v>562</v>
      </c>
      <c r="L13" s="72" t="s">
        <v>563</v>
      </c>
      <c r="M13" s="73"/>
    </row>
    <row r="14" spans="1:14" ht="12.75" customHeight="1" x14ac:dyDescent="0.15">
      <c r="A14" s="68" t="s">
        <v>564</v>
      </c>
      <c r="B14" s="10" t="s">
        <v>565</v>
      </c>
      <c r="C14" s="10" t="s">
        <v>566</v>
      </c>
      <c r="D14" s="60" t="s">
        <v>390</v>
      </c>
      <c r="E14" s="69" t="s">
        <v>79</v>
      </c>
      <c r="F14" s="68" t="s">
        <v>535</v>
      </c>
      <c r="G14" s="10" t="s">
        <v>537</v>
      </c>
      <c r="H14" s="10" t="s">
        <v>538</v>
      </c>
      <c r="I14" s="60" t="s">
        <v>408</v>
      </c>
      <c r="J14" s="70" t="s">
        <v>79</v>
      </c>
      <c r="K14" s="71" t="s">
        <v>568</v>
      </c>
      <c r="L14" s="72" t="s">
        <v>570</v>
      </c>
      <c r="M14" s="75" t="s">
        <v>572</v>
      </c>
    </row>
    <row r="15" spans="1:14" ht="12.75" customHeight="1" x14ac:dyDescent="0.15">
      <c r="A15" s="68" t="s">
        <v>574</v>
      </c>
      <c r="B15" s="10" t="s">
        <v>575</v>
      </c>
      <c r="C15" s="10" t="s">
        <v>553</v>
      </c>
      <c r="D15" s="60" t="s">
        <v>467</v>
      </c>
      <c r="E15" s="69" t="s">
        <v>79</v>
      </c>
      <c r="F15" s="68" t="s">
        <v>577</v>
      </c>
      <c r="G15" s="10" t="s">
        <v>482</v>
      </c>
      <c r="H15" s="10" t="s">
        <v>579</v>
      </c>
      <c r="I15" s="60" t="s">
        <v>483</v>
      </c>
      <c r="J15" s="70" t="s">
        <v>79</v>
      </c>
      <c r="K15" s="71" t="s">
        <v>580</v>
      </c>
      <c r="L15" s="72" t="s">
        <v>581</v>
      </c>
      <c r="M15" s="73"/>
    </row>
    <row r="16" spans="1:14" ht="12.75" customHeight="1" x14ac:dyDescent="0.15">
      <c r="A16" s="68" t="s">
        <v>535</v>
      </c>
      <c r="B16" s="10" t="s">
        <v>537</v>
      </c>
      <c r="C16" s="10" t="s">
        <v>538</v>
      </c>
      <c r="D16" s="60" t="s">
        <v>408</v>
      </c>
      <c r="E16" s="69" t="s">
        <v>79</v>
      </c>
      <c r="F16" s="68" t="s">
        <v>583</v>
      </c>
      <c r="G16" s="10" t="s">
        <v>584</v>
      </c>
      <c r="H16" s="10" t="s">
        <v>538</v>
      </c>
      <c r="I16" s="60" t="s">
        <v>536</v>
      </c>
      <c r="J16" s="70" t="s">
        <v>79</v>
      </c>
      <c r="K16" s="76" t="s">
        <v>585</v>
      </c>
      <c r="L16" s="72" t="s">
        <v>588</v>
      </c>
      <c r="M16" s="73"/>
    </row>
    <row r="17" spans="1:13" ht="12.75" customHeight="1" x14ac:dyDescent="0.15">
      <c r="A17" s="68" t="s">
        <v>577</v>
      </c>
      <c r="B17" s="10" t="s">
        <v>589</v>
      </c>
      <c r="C17" s="10" t="s">
        <v>590</v>
      </c>
      <c r="D17" s="60" t="s">
        <v>483</v>
      </c>
      <c r="E17" s="69" t="s">
        <v>79</v>
      </c>
      <c r="F17" s="68" t="s">
        <v>583</v>
      </c>
      <c r="G17" s="10" t="s">
        <v>592</v>
      </c>
      <c r="H17" s="10" t="s">
        <v>538</v>
      </c>
      <c r="I17" s="60" t="s">
        <v>536</v>
      </c>
      <c r="J17" s="70" t="s">
        <v>79</v>
      </c>
      <c r="K17" s="71" t="s">
        <v>593</v>
      </c>
      <c r="L17" s="72" t="s">
        <v>596</v>
      </c>
      <c r="M17" s="73"/>
    </row>
    <row r="18" spans="1:13" ht="12.75" customHeight="1" x14ac:dyDescent="0.15">
      <c r="A18" s="68" t="s">
        <v>583</v>
      </c>
      <c r="B18" s="10" t="s">
        <v>592</v>
      </c>
      <c r="C18" s="10" t="s">
        <v>538</v>
      </c>
      <c r="D18" s="60" t="s">
        <v>536</v>
      </c>
      <c r="E18" s="69" t="s">
        <v>79</v>
      </c>
      <c r="F18" s="68" t="s">
        <v>599</v>
      </c>
      <c r="G18" s="10" t="s">
        <v>600</v>
      </c>
      <c r="H18" s="10" t="s">
        <v>601</v>
      </c>
      <c r="I18" s="60" t="s">
        <v>524</v>
      </c>
      <c r="J18" s="70" t="s">
        <v>79</v>
      </c>
      <c r="K18" s="71" t="s">
        <v>602</v>
      </c>
      <c r="L18" s="72" t="s">
        <v>604</v>
      </c>
      <c r="M18" s="73"/>
    </row>
    <row r="19" spans="1:13" ht="12.75" customHeight="1" x14ac:dyDescent="0.15">
      <c r="A19" s="68" t="s">
        <v>583</v>
      </c>
      <c r="B19" s="10" t="s">
        <v>592</v>
      </c>
      <c r="C19" s="10" t="s">
        <v>538</v>
      </c>
      <c r="D19" s="60" t="s">
        <v>536</v>
      </c>
      <c r="E19" s="69" t="s">
        <v>79</v>
      </c>
      <c r="F19" s="68" t="s">
        <v>605</v>
      </c>
      <c r="G19" s="10" t="s">
        <v>606</v>
      </c>
      <c r="H19" s="10" t="s">
        <v>608</v>
      </c>
      <c r="I19" s="60" t="s">
        <v>160</v>
      </c>
      <c r="J19" s="77" t="s">
        <v>516</v>
      </c>
      <c r="K19" s="76" t="s">
        <v>610</v>
      </c>
      <c r="L19" s="72" t="s">
        <v>612</v>
      </c>
      <c r="M19" s="75" t="s">
        <v>613</v>
      </c>
    </row>
    <row r="20" spans="1:13" ht="12.75" customHeight="1" x14ac:dyDescent="0.15">
      <c r="A20" s="68" t="s">
        <v>605</v>
      </c>
      <c r="B20" s="10" t="s">
        <v>606</v>
      </c>
      <c r="C20" s="10" t="s">
        <v>608</v>
      </c>
      <c r="D20" s="60" t="s">
        <v>160</v>
      </c>
      <c r="E20" s="78" t="s">
        <v>516</v>
      </c>
      <c r="F20" s="68" t="s">
        <v>618</v>
      </c>
      <c r="G20" s="10" t="s">
        <v>619</v>
      </c>
      <c r="H20" s="10" t="s">
        <v>620</v>
      </c>
      <c r="I20" s="60" t="s">
        <v>214</v>
      </c>
      <c r="J20" s="77" t="s">
        <v>516</v>
      </c>
      <c r="K20" s="71" t="s">
        <v>547</v>
      </c>
      <c r="L20" s="72" t="s">
        <v>547</v>
      </c>
      <c r="M20" s="73"/>
    </row>
    <row r="21" spans="1:13" ht="12.75" customHeight="1" x14ac:dyDescent="0.15">
      <c r="A21" s="68" t="s">
        <v>618</v>
      </c>
      <c r="B21" s="10" t="s">
        <v>619</v>
      </c>
      <c r="C21" s="10" t="s">
        <v>620</v>
      </c>
      <c r="D21" s="60" t="s">
        <v>214</v>
      </c>
      <c r="E21" s="78" t="s">
        <v>516</v>
      </c>
      <c r="F21" s="68" t="s">
        <v>622</v>
      </c>
      <c r="G21" s="10" t="s">
        <v>623</v>
      </c>
      <c r="H21" s="10" t="s">
        <v>624</v>
      </c>
      <c r="I21" s="60" t="s">
        <v>380</v>
      </c>
      <c r="J21" s="77" t="s">
        <v>516</v>
      </c>
      <c r="K21" s="71" t="s">
        <v>626</v>
      </c>
      <c r="L21" s="72" t="s">
        <v>626</v>
      </c>
      <c r="M21" s="75" t="s">
        <v>628</v>
      </c>
    </row>
    <row r="22" spans="1:13" ht="12.75" customHeight="1" x14ac:dyDescent="0.15">
      <c r="A22" s="68" t="s">
        <v>618</v>
      </c>
      <c r="B22" s="10" t="s">
        <v>619</v>
      </c>
      <c r="C22" s="10" t="s">
        <v>620</v>
      </c>
      <c r="D22" s="60" t="s">
        <v>214</v>
      </c>
      <c r="E22" s="78" t="s">
        <v>516</v>
      </c>
      <c r="F22" s="68" t="s">
        <v>630</v>
      </c>
      <c r="G22" s="10" t="s">
        <v>631</v>
      </c>
      <c r="H22" s="10" t="s">
        <v>632</v>
      </c>
      <c r="I22" s="60" t="s">
        <v>633</v>
      </c>
      <c r="J22" s="77" t="s">
        <v>516</v>
      </c>
      <c r="K22" s="71" t="s">
        <v>634</v>
      </c>
      <c r="L22" s="72" t="s">
        <v>635</v>
      </c>
      <c r="M22" s="73"/>
    </row>
    <row r="23" spans="1:13" ht="12.75" customHeight="1" x14ac:dyDescent="0.15">
      <c r="A23" s="68" t="s">
        <v>622</v>
      </c>
      <c r="B23" s="10" t="s">
        <v>623</v>
      </c>
      <c r="C23" s="10" t="s">
        <v>637</v>
      </c>
      <c r="D23" s="60" t="s">
        <v>380</v>
      </c>
      <c r="E23" s="78" t="s">
        <v>516</v>
      </c>
      <c r="F23" s="68" t="s">
        <v>638</v>
      </c>
      <c r="G23" s="10" t="s">
        <v>639</v>
      </c>
      <c r="H23" s="10" t="s">
        <v>641</v>
      </c>
      <c r="I23" s="60" t="s">
        <v>642</v>
      </c>
      <c r="J23" s="77" t="s">
        <v>516</v>
      </c>
      <c r="K23" s="71" t="s">
        <v>643</v>
      </c>
      <c r="L23" s="72" t="s">
        <v>644</v>
      </c>
      <c r="M23" s="75" t="s">
        <v>645</v>
      </c>
    </row>
    <row r="24" spans="1:13" ht="12.75" customHeight="1" x14ac:dyDescent="0.15">
      <c r="A24" s="68" t="s">
        <v>622</v>
      </c>
      <c r="B24" s="10" t="s">
        <v>623</v>
      </c>
      <c r="C24" s="10" t="s">
        <v>637</v>
      </c>
      <c r="D24" s="60" t="s">
        <v>380</v>
      </c>
      <c r="E24" s="78" t="s">
        <v>516</v>
      </c>
      <c r="F24" s="68" t="s">
        <v>650</v>
      </c>
      <c r="G24" s="10" t="s">
        <v>651</v>
      </c>
      <c r="H24" s="10" t="s">
        <v>637</v>
      </c>
      <c r="I24" s="60" t="s">
        <v>393</v>
      </c>
      <c r="J24" s="77" t="s">
        <v>516</v>
      </c>
      <c r="K24" s="71" t="s">
        <v>652</v>
      </c>
      <c r="L24" s="72" t="s">
        <v>653</v>
      </c>
      <c r="M24" s="73"/>
    </row>
    <row r="25" spans="1:13" ht="12.75" customHeight="1" x14ac:dyDescent="0.15">
      <c r="A25" s="68" t="s">
        <v>650</v>
      </c>
      <c r="B25" s="10" t="s">
        <v>654</v>
      </c>
      <c r="C25" s="10" t="s">
        <v>637</v>
      </c>
      <c r="D25" s="60" t="s">
        <v>393</v>
      </c>
      <c r="E25" s="78" t="s">
        <v>516</v>
      </c>
      <c r="F25" s="68" t="s">
        <v>650</v>
      </c>
      <c r="G25" s="10" t="s">
        <v>655</v>
      </c>
      <c r="H25" s="10" t="s">
        <v>656</v>
      </c>
      <c r="I25" s="60" t="s">
        <v>657</v>
      </c>
      <c r="J25" s="77" t="s">
        <v>516</v>
      </c>
      <c r="K25" s="76" t="s">
        <v>581</v>
      </c>
      <c r="L25" s="72" t="s">
        <v>658</v>
      </c>
      <c r="M25" s="75" t="s">
        <v>659</v>
      </c>
    </row>
    <row r="26" spans="1:13" ht="12.75" customHeight="1" x14ac:dyDescent="0.15">
      <c r="A26" s="68" t="s">
        <v>650</v>
      </c>
      <c r="B26" s="10" t="s">
        <v>654</v>
      </c>
      <c r="C26" s="10" t="s">
        <v>637</v>
      </c>
      <c r="D26" s="60" t="s">
        <v>393</v>
      </c>
      <c r="E26" s="78" t="s">
        <v>516</v>
      </c>
      <c r="F26" s="68" t="s">
        <v>661</v>
      </c>
      <c r="G26" s="10" t="s">
        <v>662</v>
      </c>
      <c r="H26" s="10" t="s">
        <v>531</v>
      </c>
      <c r="I26" s="60" t="s">
        <v>663</v>
      </c>
      <c r="J26" s="81" t="s">
        <v>48</v>
      </c>
      <c r="K26" s="71" t="s">
        <v>664</v>
      </c>
      <c r="L26" s="72" t="s">
        <v>664</v>
      </c>
      <c r="M26" s="75" t="s">
        <v>666</v>
      </c>
    </row>
    <row r="27" spans="1:13" ht="12.75" customHeight="1" x14ac:dyDescent="0.15">
      <c r="A27" s="68" t="s">
        <v>650</v>
      </c>
      <c r="B27" s="10" t="s">
        <v>654</v>
      </c>
      <c r="C27" s="10" t="s">
        <v>637</v>
      </c>
      <c r="D27" s="60" t="s">
        <v>393</v>
      </c>
      <c r="E27" s="78" t="s">
        <v>516</v>
      </c>
      <c r="F27" s="68" t="s">
        <v>668</v>
      </c>
      <c r="G27" s="10" t="s">
        <v>669</v>
      </c>
      <c r="H27" s="10" t="s">
        <v>637</v>
      </c>
      <c r="I27" s="60" t="s">
        <v>76</v>
      </c>
      <c r="J27" s="81" t="s">
        <v>48</v>
      </c>
      <c r="K27" s="71" t="s">
        <v>671</v>
      </c>
      <c r="L27" s="72" t="s">
        <v>673</v>
      </c>
      <c r="M27" s="73"/>
    </row>
    <row r="28" spans="1:13" ht="12.75" customHeight="1" x14ac:dyDescent="0.15">
      <c r="A28" s="68" t="s">
        <v>668</v>
      </c>
      <c r="B28" s="10" t="s">
        <v>669</v>
      </c>
      <c r="C28" s="10" t="s">
        <v>637</v>
      </c>
      <c r="D28" s="60" t="s">
        <v>76</v>
      </c>
      <c r="E28" s="83" t="s">
        <v>48</v>
      </c>
      <c r="F28" s="68" t="s">
        <v>692</v>
      </c>
      <c r="G28" s="10" t="s">
        <v>694</v>
      </c>
      <c r="H28" s="10" t="s">
        <v>553</v>
      </c>
      <c r="I28" s="60" t="s">
        <v>695</v>
      </c>
      <c r="J28" s="81" t="s">
        <v>48</v>
      </c>
      <c r="K28" s="71" t="s">
        <v>596</v>
      </c>
      <c r="L28" s="72" t="s">
        <v>581</v>
      </c>
      <c r="M28" s="75" t="s">
        <v>697</v>
      </c>
    </row>
    <row r="29" spans="1:13" ht="12.75" customHeight="1" x14ac:dyDescent="0.15">
      <c r="A29" s="68" t="s">
        <v>668</v>
      </c>
      <c r="B29" s="10" t="s">
        <v>669</v>
      </c>
      <c r="C29" s="10" t="s">
        <v>637</v>
      </c>
      <c r="D29" s="60" t="s">
        <v>76</v>
      </c>
      <c r="E29" s="83" t="s">
        <v>48</v>
      </c>
      <c r="F29" s="68" t="s">
        <v>704</v>
      </c>
      <c r="G29" s="10" t="s">
        <v>707</v>
      </c>
      <c r="H29" s="10" t="s">
        <v>709</v>
      </c>
      <c r="I29" s="60" t="s">
        <v>710</v>
      </c>
      <c r="J29" s="81" t="s">
        <v>48</v>
      </c>
      <c r="K29" s="71" t="s">
        <v>664</v>
      </c>
      <c r="L29" s="72" t="s">
        <v>547</v>
      </c>
      <c r="M29" s="73"/>
    </row>
    <row r="30" spans="1:13" ht="12.75" customHeight="1" x14ac:dyDescent="0.15">
      <c r="A30" s="68" t="s">
        <v>668</v>
      </c>
      <c r="B30" s="10" t="s">
        <v>669</v>
      </c>
      <c r="C30" s="10" t="s">
        <v>637</v>
      </c>
      <c r="D30" s="60" t="s">
        <v>76</v>
      </c>
      <c r="E30" s="83" t="s">
        <v>48</v>
      </c>
      <c r="F30" s="68" t="s">
        <v>715</v>
      </c>
      <c r="G30" s="10" t="s">
        <v>719</v>
      </c>
      <c r="H30" s="10" t="s">
        <v>538</v>
      </c>
      <c r="I30" s="60" t="s">
        <v>721</v>
      </c>
      <c r="J30" s="81" t="s">
        <v>48</v>
      </c>
      <c r="K30" s="76" t="s">
        <v>724</v>
      </c>
      <c r="L30" s="72" t="s">
        <v>588</v>
      </c>
      <c r="M30" s="73"/>
    </row>
    <row r="31" spans="1:13" ht="14" x14ac:dyDescent="0.15">
      <c r="A31" s="68" t="s">
        <v>668</v>
      </c>
      <c r="B31" s="10" t="s">
        <v>669</v>
      </c>
      <c r="C31" s="10" t="s">
        <v>637</v>
      </c>
      <c r="D31" s="60" t="s">
        <v>76</v>
      </c>
      <c r="E31" s="83" t="s">
        <v>48</v>
      </c>
      <c r="F31" s="68" t="s">
        <v>727</v>
      </c>
      <c r="G31" s="10" t="s">
        <v>729</v>
      </c>
      <c r="H31" s="10" t="s">
        <v>731</v>
      </c>
      <c r="I31" s="60" t="s">
        <v>732</v>
      </c>
      <c r="J31" s="86" t="s">
        <v>733</v>
      </c>
      <c r="K31" s="71" t="s">
        <v>737</v>
      </c>
      <c r="L31" s="72" t="s">
        <v>737</v>
      </c>
      <c r="M31" s="73"/>
    </row>
    <row r="32" spans="1:13" ht="14" x14ac:dyDescent="0.15">
      <c r="A32" s="68" t="s">
        <v>715</v>
      </c>
      <c r="B32" s="10" t="s">
        <v>738</v>
      </c>
      <c r="C32" s="10" t="s">
        <v>538</v>
      </c>
      <c r="D32" s="60" t="s">
        <v>721</v>
      </c>
      <c r="E32" s="83" t="s">
        <v>48</v>
      </c>
      <c r="F32" s="68" t="s">
        <v>740</v>
      </c>
      <c r="G32" s="10" t="s">
        <v>741</v>
      </c>
      <c r="H32" s="10" t="s">
        <v>743</v>
      </c>
      <c r="I32" s="60" t="s">
        <v>413</v>
      </c>
      <c r="J32" s="81" t="s">
        <v>48</v>
      </c>
      <c r="K32" s="71" t="s">
        <v>744</v>
      </c>
      <c r="L32" s="72" t="s">
        <v>604</v>
      </c>
      <c r="M32" s="73"/>
    </row>
    <row r="33" spans="1:13" ht="70" x14ac:dyDescent="0.15">
      <c r="A33" s="68" t="s">
        <v>715</v>
      </c>
      <c r="B33" s="10" t="s">
        <v>738</v>
      </c>
      <c r="C33" s="10" t="s">
        <v>538</v>
      </c>
      <c r="D33" s="60" t="s">
        <v>721</v>
      </c>
      <c r="E33" s="83" t="s">
        <v>48</v>
      </c>
      <c r="F33" s="68" t="s">
        <v>746</v>
      </c>
      <c r="G33" s="10" t="s">
        <v>747</v>
      </c>
      <c r="H33" s="10" t="s">
        <v>637</v>
      </c>
      <c r="I33" s="87" t="s">
        <v>749</v>
      </c>
      <c r="J33" s="88" t="s">
        <v>749</v>
      </c>
      <c r="K33" s="71" t="s">
        <v>602</v>
      </c>
      <c r="L33" s="72" t="s">
        <v>756</v>
      </c>
      <c r="M33" s="75" t="s">
        <v>758</v>
      </c>
    </row>
    <row r="34" spans="1:13" ht="14" x14ac:dyDescent="0.15">
      <c r="A34" s="68" t="s">
        <v>746</v>
      </c>
      <c r="B34" s="10" t="s">
        <v>747</v>
      </c>
      <c r="C34" s="10" t="s">
        <v>637</v>
      </c>
      <c r="D34" s="87" t="s">
        <v>749</v>
      </c>
      <c r="E34" s="87" t="s">
        <v>749</v>
      </c>
      <c r="F34" s="68" t="s">
        <v>759</v>
      </c>
      <c r="G34" s="10" t="s">
        <v>760</v>
      </c>
      <c r="H34" s="10" t="s">
        <v>641</v>
      </c>
      <c r="I34" s="60" t="s">
        <v>761</v>
      </c>
      <c r="J34" s="81" t="s">
        <v>48</v>
      </c>
      <c r="K34" s="71" t="s">
        <v>581</v>
      </c>
      <c r="L34" s="72" t="s">
        <v>581</v>
      </c>
      <c r="M34" s="73"/>
    </row>
    <row r="35" spans="1:13" ht="28" x14ac:dyDescent="0.15">
      <c r="A35" s="68" t="s">
        <v>727</v>
      </c>
      <c r="B35" s="10" t="s">
        <v>729</v>
      </c>
      <c r="C35" s="10" t="s">
        <v>608</v>
      </c>
      <c r="D35" s="60" t="s">
        <v>732</v>
      </c>
      <c r="E35" s="89" t="s">
        <v>733</v>
      </c>
      <c r="F35" s="68" t="s">
        <v>765</v>
      </c>
      <c r="G35" s="10" t="s">
        <v>766</v>
      </c>
      <c r="H35" s="10" t="s">
        <v>767</v>
      </c>
      <c r="I35" s="60" t="s">
        <v>732</v>
      </c>
      <c r="J35" s="86" t="s">
        <v>733</v>
      </c>
      <c r="K35" s="71" t="s">
        <v>769</v>
      </c>
      <c r="L35" s="72" t="s">
        <v>770</v>
      </c>
      <c r="M35" s="73"/>
    </row>
    <row r="36" spans="1:13" ht="14" x14ac:dyDescent="0.15">
      <c r="A36" s="68" t="s">
        <v>715</v>
      </c>
      <c r="B36" s="10" t="s">
        <v>738</v>
      </c>
      <c r="C36" s="10" t="s">
        <v>538</v>
      </c>
      <c r="D36" s="60" t="s">
        <v>721</v>
      </c>
      <c r="E36" s="83" t="s">
        <v>48</v>
      </c>
      <c r="F36" s="68" t="s">
        <v>772</v>
      </c>
      <c r="G36" s="10" t="s">
        <v>773</v>
      </c>
      <c r="H36" s="10" t="s">
        <v>538</v>
      </c>
      <c r="I36" s="60" t="s">
        <v>774</v>
      </c>
      <c r="J36" s="86" t="s">
        <v>733</v>
      </c>
      <c r="K36" s="71" t="s">
        <v>671</v>
      </c>
      <c r="L36" s="72" t="s">
        <v>776</v>
      </c>
      <c r="M36" s="73"/>
    </row>
    <row r="37" spans="1:13" ht="14" x14ac:dyDescent="0.15">
      <c r="A37" s="68" t="s">
        <v>772</v>
      </c>
      <c r="B37" s="10" t="s">
        <v>773</v>
      </c>
      <c r="C37" s="10" t="s">
        <v>538</v>
      </c>
      <c r="D37" s="60" t="s">
        <v>774</v>
      </c>
      <c r="E37" s="89" t="s">
        <v>733</v>
      </c>
      <c r="F37" s="68" t="s">
        <v>778</v>
      </c>
      <c r="G37" s="10" t="s">
        <v>779</v>
      </c>
      <c r="H37" s="10" t="s">
        <v>538</v>
      </c>
      <c r="I37" s="60" t="s">
        <v>313</v>
      </c>
      <c r="J37" s="90" t="s">
        <v>234</v>
      </c>
      <c r="K37" s="71" t="s">
        <v>784</v>
      </c>
      <c r="L37" s="72" t="s">
        <v>612</v>
      </c>
      <c r="M37" s="73"/>
    </row>
    <row r="38" spans="1:13" ht="14" x14ac:dyDescent="0.15">
      <c r="A38" s="68" t="s">
        <v>786</v>
      </c>
      <c r="B38" s="10" t="s">
        <v>787</v>
      </c>
      <c r="C38" s="10" t="s">
        <v>538</v>
      </c>
      <c r="D38" s="60" t="s">
        <v>125</v>
      </c>
      <c r="E38" s="91" t="s">
        <v>234</v>
      </c>
      <c r="F38" s="68" t="s">
        <v>778</v>
      </c>
      <c r="G38" s="10" t="s">
        <v>779</v>
      </c>
      <c r="H38" s="10" t="s">
        <v>538</v>
      </c>
      <c r="I38" s="60" t="s">
        <v>313</v>
      </c>
      <c r="J38" s="90" t="s">
        <v>234</v>
      </c>
      <c r="K38" s="71" t="s">
        <v>792</v>
      </c>
      <c r="L38" s="72" t="s">
        <v>543</v>
      </c>
      <c r="M38" s="73"/>
    </row>
    <row r="39" spans="1:13" ht="28" x14ac:dyDescent="0.15">
      <c r="A39" s="68" t="s">
        <v>786</v>
      </c>
      <c r="B39" s="10" t="s">
        <v>787</v>
      </c>
      <c r="C39" s="10" t="s">
        <v>538</v>
      </c>
      <c r="D39" s="60" t="s">
        <v>125</v>
      </c>
      <c r="E39" s="91" t="s">
        <v>234</v>
      </c>
      <c r="F39" s="68" t="s">
        <v>794</v>
      </c>
      <c r="G39" s="10" t="s">
        <v>795</v>
      </c>
      <c r="H39" s="10" t="s">
        <v>656</v>
      </c>
      <c r="I39" s="60" t="s">
        <v>202</v>
      </c>
      <c r="J39" s="90" t="s">
        <v>234</v>
      </c>
      <c r="K39" s="71" t="s">
        <v>797</v>
      </c>
      <c r="L39" s="72" t="s">
        <v>798</v>
      </c>
      <c r="M39" s="73"/>
    </row>
    <row r="40" spans="1:13" ht="112" x14ac:dyDescent="0.15">
      <c r="A40" s="68" t="s">
        <v>794</v>
      </c>
      <c r="B40" s="10" t="s">
        <v>799</v>
      </c>
      <c r="C40" s="10" t="s">
        <v>656</v>
      </c>
      <c r="D40" s="60" t="s">
        <v>202</v>
      </c>
      <c r="E40" s="91" t="s">
        <v>234</v>
      </c>
      <c r="F40" s="68" t="s">
        <v>800</v>
      </c>
      <c r="G40" s="10" t="s">
        <v>235</v>
      </c>
      <c r="H40" s="10" t="s">
        <v>656</v>
      </c>
      <c r="I40" s="60" t="s">
        <v>235</v>
      </c>
      <c r="J40" s="90" t="s">
        <v>234</v>
      </c>
      <c r="K40" s="76" t="s">
        <v>602</v>
      </c>
      <c r="L40" s="72" t="s">
        <v>801</v>
      </c>
      <c r="M40" s="75" t="s">
        <v>802</v>
      </c>
    </row>
    <row r="41" spans="1:13" ht="28" x14ac:dyDescent="0.15">
      <c r="A41" s="68" t="s">
        <v>778</v>
      </c>
      <c r="B41" s="10" t="s">
        <v>803</v>
      </c>
      <c r="C41" s="10" t="s">
        <v>538</v>
      </c>
      <c r="D41" s="60" t="s">
        <v>313</v>
      </c>
      <c r="E41" s="91" t="s">
        <v>234</v>
      </c>
      <c r="F41" s="68" t="s">
        <v>804</v>
      </c>
      <c r="G41" s="10" t="s">
        <v>805</v>
      </c>
      <c r="H41" s="10" t="s">
        <v>538</v>
      </c>
      <c r="I41" s="60" t="s">
        <v>475</v>
      </c>
      <c r="J41" s="90" t="s">
        <v>234</v>
      </c>
      <c r="K41" s="71" t="s">
        <v>671</v>
      </c>
      <c r="L41" s="72" t="s">
        <v>807</v>
      </c>
      <c r="M41" s="73"/>
    </row>
    <row r="42" spans="1:13" ht="28" x14ac:dyDescent="0.15">
      <c r="A42" s="68" t="s">
        <v>808</v>
      </c>
      <c r="B42" s="10" t="s">
        <v>809</v>
      </c>
      <c r="C42" s="10" t="s">
        <v>743</v>
      </c>
      <c r="D42" s="60" t="s">
        <v>450</v>
      </c>
      <c r="E42" s="91" t="s">
        <v>234</v>
      </c>
      <c r="F42" s="68" t="s">
        <v>804</v>
      </c>
      <c r="G42" s="10" t="s">
        <v>805</v>
      </c>
      <c r="H42" s="10" t="s">
        <v>538</v>
      </c>
      <c r="I42" s="60" t="s">
        <v>475</v>
      </c>
      <c r="J42" s="90" t="s">
        <v>234</v>
      </c>
      <c r="K42" s="71" t="s">
        <v>558</v>
      </c>
      <c r="L42" s="72" t="s">
        <v>604</v>
      </c>
      <c r="M42" s="73"/>
    </row>
    <row r="43" spans="1:13" ht="28" x14ac:dyDescent="0.15">
      <c r="A43" s="68" t="s">
        <v>813</v>
      </c>
      <c r="B43" s="10" t="s">
        <v>814</v>
      </c>
      <c r="C43" s="10" t="s">
        <v>637</v>
      </c>
      <c r="D43" s="60" t="s">
        <v>340</v>
      </c>
      <c r="E43" s="89" t="s">
        <v>733</v>
      </c>
      <c r="F43" s="68" t="s">
        <v>815</v>
      </c>
      <c r="G43" s="10" t="s">
        <v>816</v>
      </c>
      <c r="H43" s="10" t="s">
        <v>818</v>
      </c>
      <c r="I43" s="60" t="s">
        <v>424</v>
      </c>
      <c r="J43" s="93" t="s">
        <v>234</v>
      </c>
      <c r="K43" s="71" t="s">
        <v>562</v>
      </c>
      <c r="L43" s="72" t="s">
        <v>822</v>
      </c>
      <c r="M43" s="75" t="s">
        <v>823</v>
      </c>
    </row>
    <row r="44" spans="1:13" ht="28" x14ac:dyDescent="0.15">
      <c r="A44" s="68" t="s">
        <v>813</v>
      </c>
      <c r="B44" s="10" t="s">
        <v>814</v>
      </c>
      <c r="C44" s="10" t="s">
        <v>637</v>
      </c>
      <c r="D44" s="60" t="s">
        <v>340</v>
      </c>
      <c r="E44" s="89" t="s">
        <v>733</v>
      </c>
      <c r="F44" s="68" t="s">
        <v>825</v>
      </c>
      <c r="G44" s="10" t="s">
        <v>826</v>
      </c>
      <c r="H44" s="10" t="s">
        <v>827</v>
      </c>
      <c r="I44" s="60" t="s">
        <v>828</v>
      </c>
      <c r="J44" s="86" t="s">
        <v>733</v>
      </c>
      <c r="K44" s="71" t="s">
        <v>792</v>
      </c>
      <c r="L44" s="72" t="s">
        <v>830</v>
      </c>
      <c r="M44" s="73"/>
    </row>
    <row r="45" spans="1:13" ht="42" x14ac:dyDescent="0.15">
      <c r="A45" s="68" t="s">
        <v>831</v>
      </c>
      <c r="B45" s="10" t="s">
        <v>832</v>
      </c>
      <c r="C45" s="10" t="s">
        <v>553</v>
      </c>
      <c r="D45" s="60" t="s">
        <v>730</v>
      </c>
      <c r="E45" s="94" t="s">
        <v>234</v>
      </c>
      <c r="F45" s="68" t="s">
        <v>834</v>
      </c>
      <c r="G45" s="10" t="s">
        <v>836</v>
      </c>
      <c r="H45" s="10" t="s">
        <v>837</v>
      </c>
      <c r="I45" s="60" t="s">
        <v>838</v>
      </c>
      <c r="J45" s="93" t="s">
        <v>234</v>
      </c>
      <c r="K45" s="71" t="s">
        <v>839</v>
      </c>
      <c r="L45" s="72" t="s">
        <v>840</v>
      </c>
      <c r="M45" s="73"/>
    </row>
    <row r="46" spans="1:13" ht="14" x14ac:dyDescent="0.15">
      <c r="A46" s="68" t="s">
        <v>834</v>
      </c>
      <c r="B46" s="10" t="s">
        <v>841</v>
      </c>
      <c r="C46" s="10" t="s">
        <v>837</v>
      </c>
      <c r="D46" s="60" t="s">
        <v>838</v>
      </c>
      <c r="E46" s="94" t="s">
        <v>234</v>
      </c>
      <c r="F46" s="68" t="s">
        <v>842</v>
      </c>
      <c r="G46" s="10" t="s">
        <v>843</v>
      </c>
      <c r="H46" s="10" t="s">
        <v>553</v>
      </c>
      <c r="I46" s="60" t="s">
        <v>657</v>
      </c>
      <c r="J46" s="93" t="s">
        <v>234</v>
      </c>
      <c r="K46" s="71" t="s">
        <v>844</v>
      </c>
      <c r="L46" s="72" t="s">
        <v>756</v>
      </c>
      <c r="M46" s="73"/>
    </row>
    <row r="47" spans="1:13" ht="14" x14ac:dyDescent="0.15">
      <c r="A47" s="68" t="s">
        <v>834</v>
      </c>
      <c r="B47" s="10" t="s">
        <v>841</v>
      </c>
      <c r="C47" s="10" t="s">
        <v>837</v>
      </c>
      <c r="D47" s="60" t="s">
        <v>838</v>
      </c>
      <c r="E47" s="94" t="s">
        <v>234</v>
      </c>
      <c r="F47" s="68" t="s">
        <v>815</v>
      </c>
      <c r="G47" s="10" t="s">
        <v>816</v>
      </c>
      <c r="H47" s="10" t="s">
        <v>818</v>
      </c>
      <c r="I47" s="60" t="s">
        <v>424</v>
      </c>
      <c r="J47" s="93" t="s">
        <v>234</v>
      </c>
      <c r="K47" s="76" t="s">
        <v>849</v>
      </c>
      <c r="L47" s="72" t="s">
        <v>596</v>
      </c>
      <c r="M47" s="75" t="s">
        <v>850</v>
      </c>
    </row>
    <row r="48" spans="1:13" ht="126" x14ac:dyDescent="0.15">
      <c r="A48" s="68" t="s">
        <v>815</v>
      </c>
      <c r="B48" s="10" t="s">
        <v>816</v>
      </c>
      <c r="C48" s="10" t="s">
        <v>818</v>
      </c>
      <c r="D48" s="60" t="s">
        <v>424</v>
      </c>
      <c r="E48" s="94" t="s">
        <v>234</v>
      </c>
      <c r="F48" s="68" t="s">
        <v>853</v>
      </c>
      <c r="G48" s="10" t="s">
        <v>855</v>
      </c>
      <c r="H48" s="10" t="s">
        <v>857</v>
      </c>
      <c r="I48" s="60" t="s">
        <v>460</v>
      </c>
      <c r="J48" s="93" t="s">
        <v>234</v>
      </c>
      <c r="K48" s="76" t="s">
        <v>858</v>
      </c>
      <c r="L48" s="72" t="s">
        <v>840</v>
      </c>
      <c r="M48" s="75" t="s">
        <v>861</v>
      </c>
    </row>
    <row r="49" spans="1:13" ht="28" x14ac:dyDescent="0.15">
      <c r="A49" s="68" t="s">
        <v>825</v>
      </c>
      <c r="B49" s="10" t="s">
        <v>826</v>
      </c>
      <c r="C49" s="10" t="s">
        <v>827</v>
      </c>
      <c r="D49" s="60" t="s">
        <v>828</v>
      </c>
      <c r="E49" s="89" t="s">
        <v>733</v>
      </c>
      <c r="F49" s="68" t="s">
        <v>863</v>
      </c>
      <c r="G49" s="10" t="s">
        <v>864</v>
      </c>
      <c r="H49" s="10" t="s">
        <v>538</v>
      </c>
      <c r="I49" s="60" t="s">
        <v>865</v>
      </c>
      <c r="J49" s="97" t="s">
        <v>234</v>
      </c>
      <c r="K49" s="71" t="s">
        <v>724</v>
      </c>
      <c r="L49" s="72" t="s">
        <v>873</v>
      </c>
      <c r="M49" s="73"/>
    </row>
    <row r="50" spans="1:13" ht="13" x14ac:dyDescent="0.15">
      <c r="A50" s="98"/>
      <c r="D50" s="61"/>
      <c r="E50" s="99"/>
      <c r="F50" s="100"/>
      <c r="I50" s="61"/>
      <c r="J50" s="99"/>
      <c r="K50" s="101"/>
      <c r="L50" s="103"/>
      <c r="M50" s="73"/>
    </row>
    <row r="51" spans="1:13" ht="13" x14ac:dyDescent="0.15">
      <c r="A51" s="98"/>
      <c r="D51" s="61"/>
      <c r="E51" s="99"/>
      <c r="F51" s="100"/>
      <c r="I51" s="61"/>
      <c r="J51" s="99"/>
      <c r="K51" s="101"/>
      <c r="L51" s="103"/>
      <c r="M51" s="73"/>
    </row>
    <row r="52" spans="1:13" ht="13" x14ac:dyDescent="0.15">
      <c r="A52" s="98"/>
      <c r="D52" s="61"/>
      <c r="E52" s="99"/>
      <c r="F52" s="100"/>
      <c r="I52" s="61"/>
      <c r="J52" s="99"/>
      <c r="K52" s="101"/>
      <c r="L52" s="103"/>
      <c r="M52" s="73"/>
    </row>
    <row r="53" spans="1:13" ht="13" x14ac:dyDescent="0.15">
      <c r="A53" s="98"/>
      <c r="D53" s="61"/>
      <c r="E53" s="99"/>
      <c r="F53" s="100"/>
      <c r="I53" s="61"/>
      <c r="J53" s="99"/>
      <c r="K53" s="101"/>
      <c r="L53" s="103"/>
      <c r="M53" s="73"/>
    </row>
    <row r="54" spans="1:13" ht="42" x14ac:dyDescent="0.15">
      <c r="A54" s="68" t="s">
        <v>880</v>
      </c>
      <c r="B54" s="2" t="s">
        <v>905</v>
      </c>
      <c r="C54" s="2" t="s">
        <v>906</v>
      </c>
      <c r="D54" s="60" t="s">
        <v>29</v>
      </c>
      <c r="E54" s="63" t="s">
        <v>907</v>
      </c>
      <c r="F54" s="100"/>
      <c r="I54" s="61"/>
      <c r="J54" s="99"/>
      <c r="K54" s="101"/>
      <c r="L54" s="103"/>
      <c r="M54" s="73"/>
    </row>
    <row r="55" spans="1:13" ht="14" x14ac:dyDescent="0.15">
      <c r="A55" s="68" t="s">
        <v>909</v>
      </c>
      <c r="B55" s="10" t="s">
        <v>910</v>
      </c>
      <c r="C55" s="10" t="s">
        <v>656</v>
      </c>
      <c r="D55" s="60" t="s">
        <v>76</v>
      </c>
      <c r="E55" s="104" t="s">
        <v>79</v>
      </c>
      <c r="F55" s="100"/>
      <c r="I55" s="61"/>
      <c r="J55" s="99"/>
      <c r="K55" s="101"/>
      <c r="L55" s="103"/>
      <c r="M55" s="73"/>
    </row>
    <row r="56" spans="1:13" ht="28" x14ac:dyDescent="0.15">
      <c r="A56" s="68" t="s">
        <v>912</v>
      </c>
      <c r="B56" s="10" t="s">
        <v>913</v>
      </c>
      <c r="C56" s="10" t="s">
        <v>914</v>
      </c>
      <c r="D56" s="60" t="s">
        <v>100</v>
      </c>
      <c r="E56" s="93" t="s">
        <v>234</v>
      </c>
      <c r="F56" s="100"/>
      <c r="I56" s="61"/>
      <c r="J56" s="99"/>
      <c r="K56" s="101"/>
      <c r="L56" s="103"/>
      <c r="M56" s="73"/>
    </row>
    <row r="57" spans="1:13" ht="14" x14ac:dyDescent="0.15">
      <c r="A57" s="68" t="s">
        <v>916</v>
      </c>
      <c r="B57" s="10" t="s">
        <v>917</v>
      </c>
      <c r="C57" s="10" t="s">
        <v>553</v>
      </c>
      <c r="D57" s="60" t="s">
        <v>918</v>
      </c>
      <c r="E57" s="86" t="s">
        <v>733</v>
      </c>
      <c r="F57" s="100"/>
      <c r="I57" s="61"/>
      <c r="J57" s="99"/>
      <c r="K57" s="101"/>
      <c r="L57" s="103"/>
      <c r="M57" s="73"/>
    </row>
    <row r="58" spans="1:13" ht="56" x14ac:dyDescent="0.15">
      <c r="A58" s="68" t="s">
        <v>919</v>
      </c>
      <c r="B58" s="10" t="s">
        <v>920</v>
      </c>
      <c r="C58" s="10" t="s">
        <v>923</v>
      </c>
      <c r="D58" s="60" t="s">
        <v>239</v>
      </c>
      <c r="E58" s="93" t="s">
        <v>234</v>
      </c>
      <c r="F58" s="100"/>
      <c r="I58" s="61"/>
      <c r="J58" s="99"/>
      <c r="K58" s="101"/>
      <c r="L58" s="103"/>
      <c r="M58" s="73"/>
    </row>
    <row r="59" spans="1:13" ht="14" x14ac:dyDescent="0.15">
      <c r="A59" s="68" t="s">
        <v>924</v>
      </c>
      <c r="B59" s="10" t="s">
        <v>925</v>
      </c>
      <c r="C59" s="10" t="s">
        <v>553</v>
      </c>
      <c r="D59" s="60" t="s">
        <v>528</v>
      </c>
      <c r="E59" s="90" t="s">
        <v>234</v>
      </c>
      <c r="F59" s="100"/>
      <c r="I59" s="61"/>
      <c r="J59" s="99"/>
      <c r="K59" s="101"/>
      <c r="L59" s="105"/>
      <c r="M59" s="73"/>
    </row>
    <row r="60" spans="1:13" ht="13" x14ac:dyDescent="0.15">
      <c r="A60" s="14"/>
      <c r="D60" s="61"/>
      <c r="E60" s="99"/>
      <c r="F60" s="100"/>
      <c r="I60" s="61"/>
      <c r="J60" s="99"/>
      <c r="K60" s="101"/>
      <c r="L60" s="105"/>
      <c r="M60" s="73"/>
    </row>
    <row r="61" spans="1:13" ht="13" x14ac:dyDescent="0.15">
      <c r="A61" s="14"/>
      <c r="D61" s="61"/>
      <c r="E61" s="99"/>
      <c r="F61" s="100"/>
      <c r="I61" s="61"/>
      <c r="J61" s="99"/>
      <c r="K61" s="101"/>
      <c r="L61" s="105"/>
      <c r="M61" s="73"/>
    </row>
    <row r="62" spans="1:13" ht="13" x14ac:dyDescent="0.15">
      <c r="A62" s="14"/>
      <c r="D62" s="61"/>
      <c r="E62" s="99"/>
      <c r="F62" s="100"/>
      <c r="I62" s="61"/>
      <c r="J62" s="99"/>
      <c r="K62" s="101"/>
      <c r="L62" s="105"/>
      <c r="M62" s="73"/>
    </row>
    <row r="63" spans="1:13" ht="13" x14ac:dyDescent="0.15">
      <c r="A63" s="14"/>
      <c r="D63" s="61"/>
      <c r="E63" s="99"/>
      <c r="F63" s="100"/>
      <c r="I63" s="61"/>
      <c r="J63" s="99"/>
      <c r="K63" s="101"/>
      <c r="L63" s="105"/>
      <c r="M63" s="73"/>
    </row>
    <row r="64" spans="1:13" ht="13" x14ac:dyDescent="0.15">
      <c r="A64" s="14"/>
      <c r="D64" s="61"/>
      <c r="E64" s="99"/>
      <c r="F64" s="100"/>
      <c r="I64" s="61"/>
      <c r="J64" s="99"/>
      <c r="K64" s="101"/>
      <c r="L64" s="105"/>
      <c r="M64" s="73"/>
    </row>
    <row r="65" spans="1:13" ht="13" x14ac:dyDescent="0.15">
      <c r="A65" s="14"/>
      <c r="D65" s="61"/>
      <c r="E65" s="99"/>
      <c r="F65" s="100"/>
      <c r="I65" s="61"/>
      <c r="J65" s="99"/>
      <c r="K65" s="101"/>
      <c r="L65" s="105"/>
      <c r="M65" s="73"/>
    </row>
    <row r="66" spans="1:13" ht="13" x14ac:dyDescent="0.15">
      <c r="A66" s="14"/>
      <c r="D66" s="61"/>
      <c r="E66" s="99"/>
      <c r="F66" s="100"/>
      <c r="I66" s="61"/>
      <c r="J66" s="99"/>
      <c r="K66" s="101"/>
      <c r="L66" s="105"/>
      <c r="M66" s="73"/>
    </row>
    <row r="67" spans="1:13" ht="13" x14ac:dyDescent="0.15">
      <c r="A67" s="14"/>
      <c r="D67" s="61"/>
      <c r="E67" s="99"/>
      <c r="F67" s="100"/>
      <c r="I67" s="61"/>
      <c r="J67" s="99"/>
      <c r="K67" s="101"/>
      <c r="L67" s="105"/>
      <c r="M67" s="73"/>
    </row>
    <row r="68" spans="1:13" ht="13" x14ac:dyDescent="0.15">
      <c r="A68" s="14"/>
      <c r="D68" s="61"/>
      <c r="E68" s="99"/>
      <c r="F68" s="100"/>
      <c r="I68" s="61"/>
      <c r="J68" s="99"/>
      <c r="K68" s="101"/>
      <c r="L68" s="105"/>
      <c r="M68" s="73"/>
    </row>
    <row r="69" spans="1:13" ht="13" x14ac:dyDescent="0.15">
      <c r="A69" s="14"/>
      <c r="D69" s="61"/>
      <c r="E69" s="99"/>
      <c r="F69" s="100"/>
      <c r="I69" s="61"/>
      <c r="J69" s="99"/>
      <c r="K69" s="101"/>
      <c r="L69" s="105"/>
      <c r="M69" s="73"/>
    </row>
    <row r="70" spans="1:13" ht="13" x14ac:dyDescent="0.15">
      <c r="A70" s="14"/>
      <c r="D70" s="14"/>
      <c r="E70" s="99"/>
      <c r="F70" s="100"/>
      <c r="I70" s="61"/>
      <c r="J70" s="99"/>
      <c r="K70" s="101"/>
      <c r="L70" s="105"/>
      <c r="M70" s="73"/>
    </row>
    <row r="71" spans="1:13" ht="13" x14ac:dyDescent="0.15">
      <c r="A71" s="14"/>
      <c r="D71" s="14"/>
      <c r="E71" s="99"/>
      <c r="F71" s="100"/>
      <c r="I71" s="61"/>
      <c r="J71" s="99"/>
      <c r="K71" s="101"/>
      <c r="L71" s="105"/>
      <c r="M71" s="73"/>
    </row>
    <row r="72" spans="1:13" ht="13" x14ac:dyDescent="0.15">
      <c r="A72" s="14"/>
      <c r="D72" s="14"/>
      <c r="E72" s="99"/>
      <c r="F72" s="100"/>
      <c r="I72" s="61"/>
      <c r="J72" s="99"/>
      <c r="K72" s="101"/>
      <c r="L72" s="105"/>
      <c r="M72" s="73"/>
    </row>
  </sheetData>
  <mergeCells count="13">
    <mergeCell ref="A1:L1"/>
    <mergeCell ref="B8:L8"/>
    <mergeCell ref="B7:L7"/>
    <mergeCell ref="A9:E9"/>
    <mergeCell ref="F9:J9"/>
    <mergeCell ref="K9:L9"/>
    <mergeCell ref="B3:L3"/>
    <mergeCell ref="B4:L4"/>
    <mergeCell ref="A2:A5"/>
    <mergeCell ref="A6:A8"/>
    <mergeCell ref="B6:L6"/>
    <mergeCell ref="B5:L5"/>
    <mergeCell ref="B2:L2"/>
  </mergeCells>
  <hyperlinks>
    <hyperlink ref="M2"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56"/>
  <sheetViews>
    <sheetView workbookViewId="0"/>
  </sheetViews>
  <sheetFormatPr baseColWidth="10" defaultColWidth="14.5" defaultRowHeight="12.75" customHeight="1" x14ac:dyDescent="0.15"/>
  <cols>
    <col min="1" max="1" width="16.1640625" customWidth="1"/>
    <col min="2" max="13" width="17.33203125" customWidth="1"/>
    <col min="14" max="14" width="33.1640625" customWidth="1"/>
    <col min="15" max="28" width="17.33203125" customWidth="1"/>
  </cols>
  <sheetData>
    <row r="1" spans="1:16" ht="15" x14ac:dyDescent="0.25">
      <c r="A1" s="159" t="s">
        <v>845</v>
      </c>
      <c r="B1" s="148"/>
    </row>
    <row r="6" spans="1:16" ht="13" x14ac:dyDescent="0.15">
      <c r="N6" s="150" t="s">
        <v>852</v>
      </c>
      <c r="O6" s="148"/>
      <c r="P6" s="148"/>
    </row>
    <row r="7" spans="1:16" ht="264" customHeight="1" x14ac:dyDescent="0.15">
      <c r="N7" s="148"/>
      <c r="O7" s="148"/>
      <c r="P7" s="148"/>
    </row>
    <row r="9" spans="1:16" ht="14" x14ac:dyDescent="0.15">
      <c r="N9" s="95" t="s">
        <v>856</v>
      </c>
      <c r="O9" s="95" t="s">
        <v>860</v>
      </c>
    </row>
    <row r="10" spans="1:16" ht="14" x14ac:dyDescent="0.15">
      <c r="N10" s="96" t="s">
        <v>27</v>
      </c>
      <c r="O10" s="96">
        <v>0</v>
      </c>
    </row>
    <row r="11" spans="1:16" ht="14" x14ac:dyDescent="0.15">
      <c r="N11" s="10" t="s">
        <v>866</v>
      </c>
      <c r="O11" s="10">
        <v>30</v>
      </c>
    </row>
    <row r="12" spans="1:16" ht="14" x14ac:dyDescent="0.15">
      <c r="N12" s="10" t="s">
        <v>867</v>
      </c>
      <c r="O12" s="10">
        <v>9.3000000000000007</v>
      </c>
    </row>
    <row r="13" spans="1:16" ht="14" x14ac:dyDescent="0.15">
      <c r="N13" s="10" t="s">
        <v>23</v>
      </c>
      <c r="O13" s="10">
        <v>5</v>
      </c>
    </row>
    <row r="14" spans="1:16" ht="14" x14ac:dyDescent="0.15">
      <c r="N14" s="10" t="s">
        <v>268</v>
      </c>
      <c r="O14" s="10">
        <v>11.3</v>
      </c>
    </row>
    <row r="15" spans="1:16" ht="14" x14ac:dyDescent="0.15">
      <c r="N15" s="10" t="s">
        <v>870</v>
      </c>
      <c r="O15" s="10">
        <v>12.3</v>
      </c>
    </row>
    <row r="16" spans="1:16" ht="14" x14ac:dyDescent="0.15">
      <c r="N16" s="10" t="s">
        <v>12</v>
      </c>
      <c r="O16" s="10">
        <v>13.2</v>
      </c>
    </row>
    <row r="17" spans="14:15" ht="14" x14ac:dyDescent="0.15">
      <c r="N17" s="10" t="s">
        <v>871</v>
      </c>
      <c r="O17" s="10">
        <v>-5</v>
      </c>
    </row>
    <row r="18" spans="14:15" ht="14" x14ac:dyDescent="0.15">
      <c r="N18" s="10" t="s">
        <v>328</v>
      </c>
      <c r="O18" s="10">
        <v>-13.2</v>
      </c>
    </row>
    <row r="19" spans="14:15" ht="14" x14ac:dyDescent="0.15">
      <c r="N19" s="10" t="s">
        <v>329</v>
      </c>
      <c r="O19" s="10">
        <v>-18.8</v>
      </c>
    </row>
    <row r="20" spans="14:15" ht="14" x14ac:dyDescent="0.15">
      <c r="N20" s="10" t="s">
        <v>874</v>
      </c>
      <c r="O20" s="10">
        <v>-20.7</v>
      </c>
    </row>
    <row r="21" spans="14:15" ht="14" x14ac:dyDescent="0.15">
      <c r="N21" s="10" t="s">
        <v>332</v>
      </c>
      <c r="O21" s="10">
        <v>-27.6</v>
      </c>
    </row>
    <row r="22" spans="14:15" ht="14" x14ac:dyDescent="0.15">
      <c r="N22" s="10" t="s">
        <v>876</v>
      </c>
      <c r="O22" s="10">
        <v>-28.5</v>
      </c>
    </row>
    <row r="23" spans="14:15" ht="14" x14ac:dyDescent="0.15">
      <c r="N23" s="10" t="s">
        <v>331</v>
      </c>
      <c r="O23" s="10">
        <v>-32</v>
      </c>
    </row>
    <row r="24" spans="14:15" ht="14" x14ac:dyDescent="0.15">
      <c r="N24" s="10" t="s">
        <v>877</v>
      </c>
      <c r="O24" s="10">
        <v>-30.6</v>
      </c>
    </row>
    <row r="25" spans="14:15" ht="14" x14ac:dyDescent="0.15">
      <c r="N25" s="10" t="s">
        <v>878</v>
      </c>
      <c r="O25" s="10">
        <v>-34.6</v>
      </c>
    </row>
    <row r="53" spans="1:25" ht="14" x14ac:dyDescent="0.15">
      <c r="A53" s="10" t="s">
        <v>880</v>
      </c>
      <c r="B53" s="10" t="s">
        <v>881</v>
      </c>
      <c r="C53" s="10" t="s">
        <v>20</v>
      </c>
      <c r="D53" s="10" t="s">
        <v>882</v>
      </c>
      <c r="E53" s="10" t="s">
        <v>20</v>
      </c>
      <c r="F53" s="10" t="s">
        <v>883</v>
      </c>
      <c r="G53" s="10" t="s">
        <v>20</v>
      </c>
      <c r="H53" s="10" t="s">
        <v>884</v>
      </c>
      <c r="I53" s="10" t="s">
        <v>20</v>
      </c>
      <c r="J53" s="10" t="s">
        <v>885</v>
      </c>
      <c r="K53" s="10" t="s">
        <v>20</v>
      </c>
      <c r="L53" s="10" t="s">
        <v>886</v>
      </c>
      <c r="M53" s="10" t="s">
        <v>20</v>
      </c>
      <c r="N53" s="10" t="s">
        <v>888</v>
      </c>
      <c r="O53" s="10" t="s">
        <v>20</v>
      </c>
      <c r="P53" s="10" t="s">
        <v>889</v>
      </c>
      <c r="Q53" s="10" t="s">
        <v>20</v>
      </c>
      <c r="R53" s="10" t="s">
        <v>890</v>
      </c>
      <c r="S53" s="10" t="s">
        <v>20</v>
      </c>
      <c r="T53" s="10" t="s">
        <v>891</v>
      </c>
      <c r="U53" s="10" t="s">
        <v>20</v>
      </c>
      <c r="V53" s="10" t="s">
        <v>892</v>
      </c>
      <c r="W53" s="10" t="s">
        <v>20</v>
      </c>
      <c r="X53" s="10" t="s">
        <v>893</v>
      </c>
      <c r="Y53" s="10" t="s">
        <v>20</v>
      </c>
    </row>
    <row r="54" spans="1:25" ht="14" x14ac:dyDescent="0.15">
      <c r="A54" s="102" t="s">
        <v>895</v>
      </c>
      <c r="B54" s="10">
        <v>10.4</v>
      </c>
      <c r="D54" s="10">
        <v>10.199999999999999</v>
      </c>
      <c r="F54" s="10">
        <v>10</v>
      </c>
      <c r="H54" s="10">
        <v>9.8000000000000007</v>
      </c>
      <c r="J54" s="10">
        <v>9.6</v>
      </c>
      <c r="L54" s="10">
        <v>9.4</v>
      </c>
      <c r="N54" s="10">
        <v>9.1999999999999993</v>
      </c>
      <c r="P54" s="10">
        <v>9</v>
      </c>
      <c r="R54" s="10">
        <v>8.8000000000000007</v>
      </c>
      <c r="T54" s="10">
        <v>8.6</v>
      </c>
      <c r="V54" s="10">
        <v>8.4</v>
      </c>
      <c r="X54" s="10">
        <v>8.1999999999999993</v>
      </c>
    </row>
    <row r="55" spans="1:25" ht="14" x14ac:dyDescent="0.15">
      <c r="A55" s="102" t="s">
        <v>900</v>
      </c>
      <c r="D55" s="10">
        <v>10.199999999999999</v>
      </c>
      <c r="F55" s="10">
        <v>10</v>
      </c>
      <c r="H55" s="10">
        <v>9.8000000000000007</v>
      </c>
      <c r="J55" s="10">
        <v>9.6</v>
      </c>
      <c r="L55" s="10">
        <v>9.4</v>
      </c>
      <c r="N55" s="10">
        <v>9.1999999999999993</v>
      </c>
      <c r="P55" s="10">
        <v>9</v>
      </c>
      <c r="R55" s="10">
        <v>8.8000000000000007</v>
      </c>
      <c r="T55" s="10">
        <v>8.6</v>
      </c>
      <c r="V55" s="10">
        <v>8.4</v>
      </c>
      <c r="X55" s="10">
        <v>8.1999999999999993</v>
      </c>
    </row>
    <row r="56" spans="1:25" ht="14" x14ac:dyDescent="0.15">
      <c r="A56" s="102" t="s">
        <v>902</v>
      </c>
      <c r="B56" s="10">
        <v>5</v>
      </c>
      <c r="F56" s="10">
        <v>10</v>
      </c>
      <c r="H56" s="10">
        <v>9.8000000000000007</v>
      </c>
      <c r="J56" s="10">
        <v>9.6</v>
      </c>
      <c r="L56" s="10">
        <v>9.4</v>
      </c>
      <c r="N56" s="10">
        <v>9.1999999999999993</v>
      </c>
      <c r="P56" s="10">
        <v>9</v>
      </c>
      <c r="R56" s="10">
        <v>8.8000000000000007</v>
      </c>
      <c r="T56" s="10">
        <v>8.6</v>
      </c>
      <c r="V56" s="10">
        <v>8.4</v>
      </c>
      <c r="X56" s="10">
        <v>8.1999999999999993</v>
      </c>
    </row>
  </sheetData>
  <mergeCells count="2">
    <mergeCell ref="A1:B1"/>
    <mergeCell ref="N6:P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Timeline</vt:lpstr>
      <vt:lpstr>Distance by road</vt:lpstr>
      <vt:lpstr>Assumptions</vt:lpstr>
      <vt:lpstr>Ship speed calculator</vt:lpstr>
      <vt:lpstr>Road travel speed rates</vt:lpstr>
      <vt:lpstr>Distance by sea</vt:lpstr>
      <vt:lpstr>Distance by raven</vt:lpstr>
      <vt:lpstr>Lunar phases</vt:lpstr>
      <vt:lpstr>Story Graph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Colm Connaughton</cp:lastModifiedBy>
  <dcterms:modified xsi:type="dcterms:W3CDTF">2019-05-10T17:26:43Z</dcterms:modified>
</cp:coreProperties>
</file>